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olli_riikonen_kuntaliitto_fi/Documents/VOS-laskelmat 2024/"/>
    </mc:Choice>
  </mc:AlternateContent>
  <xr:revisionPtr revIDLastSave="0" documentId="8_{5CECF3AC-523D-4BD7-9835-F76CAE3FFF19}" xr6:coauthVersionLast="47" xr6:coauthVersionMax="47" xr10:uidLastSave="{00000000-0000-0000-0000-000000000000}"/>
  <bookViews>
    <workbookView xWindow="-120" yWindow="-120" windowWidth="29040" windowHeight="15720" tabRatio="747" activeTab="1" xr2:uid="{00000000-000D-0000-FFFF-FFFF00000000}"/>
  </bookViews>
  <sheets>
    <sheet name="Tietoa aineistosta" sheetId="4" r:id="rId1"/>
    <sheet name="Vos-laskelma" sheetId="3" r:id="rId2"/>
    <sheet name="Vos maakunnittain" sheetId="17" r:id="rId3"/>
    <sheet name="Vos-laskelma, €as" sheetId="13" state="hidden" r:id="rId4"/>
    <sheet name="Kotikuntakorvaukset" sheetId="5" r:id="rId5"/>
    <sheet name="Vert1" sheetId="15" r:id="rId6"/>
    <sheet name="Vert2" sheetId="16" r:id="rId7"/>
    <sheet name="Pp-vos-erittely" sheetId="9" state="hidden" r:id="rId8"/>
    <sheet name="Siirtolaskelmavertailu" sheetId="10" state="hidden" r:id="rId9"/>
    <sheet name="Siirtolaskelmavertailu2" sheetId="12" state="hidden" r:id="rId10"/>
    <sheet name="VMpp-vos-erittely" sheetId="11" state="hidden" r:id="rId11"/>
    <sheet name="Perushinnat" sheetId="14" state="hidden" r:id="rId12"/>
  </sheets>
  <definedNames>
    <definedName name="_xlnm._FilterDatabase" localSheetId="4" hidden="1">Kotikuntakorvaukset!$A$10:$N$10</definedName>
    <definedName name="_xlnm._FilterDatabase" localSheetId="8" hidden="1">Siirtolaskelmavertailu!$A$14:$R$14</definedName>
    <definedName name="_xlnm._FilterDatabase" localSheetId="9" hidden="1">Siirtolaskelmavertailu2!$A$10:$AF$10</definedName>
    <definedName name="_xlnm._FilterDatabase" localSheetId="5" hidden="1">Vert1!$A$8:$L$8</definedName>
    <definedName name="_xlnm._FilterDatabase" localSheetId="6" hidden="1">Vert2!$A$3:$AG$3</definedName>
    <definedName name="_xlnm._FilterDatabase" localSheetId="10" hidden="1">'VMpp-vos-erittely'!$A$10:$Z$10</definedName>
    <definedName name="_xlnm._FilterDatabase" localSheetId="2" hidden="1">'Vos maakunnittain'!$A$4:$M$4</definedName>
    <definedName name="_xlnm._FilterDatabase" localSheetId="1" hidden="1">'Vos-laskelma'!$A$10:$AC$10</definedName>
    <definedName name="_xlnm._FilterDatabase" localSheetId="3" hidden="1">'Vos-laskelma, €as'!$A$10:$AC$10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17" l="1"/>
  <c r="J9" i="17"/>
  <c r="J7" i="17"/>
  <c r="J11" i="17"/>
  <c r="J13" i="17"/>
  <c r="J12" i="17"/>
  <c r="J17" i="17"/>
  <c r="J18" i="17"/>
  <c r="J14" i="17"/>
  <c r="J15" i="17"/>
  <c r="J6" i="17"/>
  <c r="J19" i="17"/>
  <c r="J20" i="17"/>
  <c r="J16" i="17"/>
  <c r="J10" i="17"/>
  <c r="J21" i="17"/>
  <c r="J22" i="17"/>
  <c r="J5" i="17"/>
  <c r="I8" i="17"/>
  <c r="I9" i="17"/>
  <c r="I7" i="17"/>
  <c r="I11" i="17"/>
  <c r="I13" i="17"/>
  <c r="I12" i="17"/>
  <c r="I17" i="17"/>
  <c r="I18" i="17"/>
  <c r="I14" i="17"/>
  <c r="I15" i="17"/>
  <c r="I6" i="17"/>
  <c r="I19" i="17"/>
  <c r="I20" i="17"/>
  <c r="I16" i="17"/>
  <c r="I10" i="17"/>
  <c r="I21" i="17"/>
  <c r="I22" i="17"/>
  <c r="I5" i="17"/>
  <c r="G4" i="17"/>
  <c r="G5" i="17"/>
  <c r="G9" i="17"/>
  <c r="H9" i="17" s="1"/>
  <c r="G19" i="17"/>
  <c r="G20" i="17"/>
  <c r="G7" i="17"/>
  <c r="G12" i="17"/>
  <c r="G22" i="17"/>
  <c r="G16" i="17"/>
  <c r="G21" i="17"/>
  <c r="G14" i="17"/>
  <c r="H14" i="17" s="1"/>
  <c r="G18" i="17"/>
  <c r="H18" i="17" s="1"/>
  <c r="G17" i="17"/>
  <c r="G13" i="17"/>
  <c r="G11" i="17"/>
  <c r="G10" i="17"/>
  <c r="G8" i="17"/>
  <c r="G6" i="17"/>
  <c r="G15" i="17"/>
  <c r="H15" i="17" s="1"/>
  <c r="B5" i="17"/>
  <c r="F5" i="17" s="1"/>
  <c r="B9" i="17"/>
  <c r="F9" i="17" s="1"/>
  <c r="B19" i="17"/>
  <c r="F19" i="17" s="1"/>
  <c r="B20" i="17"/>
  <c r="F20" i="17" s="1"/>
  <c r="B7" i="17"/>
  <c r="F7" i="17" s="1"/>
  <c r="B12" i="17"/>
  <c r="F12" i="17" s="1"/>
  <c r="B22" i="17"/>
  <c r="F22" i="17" s="1"/>
  <c r="B16" i="17"/>
  <c r="F16" i="17" s="1"/>
  <c r="B21" i="17"/>
  <c r="F21" i="17" s="1"/>
  <c r="B14" i="17"/>
  <c r="F14" i="17" s="1"/>
  <c r="B18" i="17"/>
  <c r="F18" i="17" s="1"/>
  <c r="B17" i="17"/>
  <c r="F17" i="17" s="1"/>
  <c r="H17" i="17" s="1"/>
  <c r="B13" i="17"/>
  <c r="F13" i="17" s="1"/>
  <c r="B11" i="17"/>
  <c r="F11" i="17" s="1"/>
  <c r="B10" i="17"/>
  <c r="F10" i="17" s="1"/>
  <c r="B8" i="17"/>
  <c r="F8" i="17" s="1"/>
  <c r="B6" i="17"/>
  <c r="F6" i="17" s="1"/>
  <c r="B15" i="17"/>
  <c r="F15" i="17" s="1"/>
  <c r="B4" i="17"/>
  <c r="E4" i="17" s="1"/>
  <c r="AD139" i="16"/>
  <c r="AF139" i="16" s="1"/>
  <c r="AC139" i="16"/>
  <c r="V139" i="16"/>
  <c r="I139" i="16"/>
  <c r="H139" i="16"/>
  <c r="G139" i="16"/>
  <c r="AD131" i="16"/>
  <c r="AF131" i="16" s="1"/>
  <c r="AC131" i="16"/>
  <c r="V131" i="16"/>
  <c r="I131" i="16"/>
  <c r="H131" i="16"/>
  <c r="G131" i="16"/>
  <c r="AD180" i="16"/>
  <c r="AF180" i="16" s="1"/>
  <c r="AC180" i="16"/>
  <c r="V180" i="16"/>
  <c r="I180" i="16"/>
  <c r="H180" i="16"/>
  <c r="G180" i="16"/>
  <c r="AD111" i="16"/>
  <c r="AF111" i="16" s="1"/>
  <c r="AC111" i="16"/>
  <c r="V111" i="16"/>
  <c r="I111" i="16"/>
  <c r="H111" i="16"/>
  <c r="G111" i="16"/>
  <c r="AD20" i="16"/>
  <c r="AF20" i="16" s="1"/>
  <c r="AC20" i="16"/>
  <c r="V20" i="16"/>
  <c r="I20" i="16"/>
  <c r="H20" i="16"/>
  <c r="G20" i="16"/>
  <c r="AD231" i="16"/>
  <c r="AF231" i="16" s="1"/>
  <c r="AC231" i="16"/>
  <c r="V231" i="16"/>
  <c r="I231" i="16"/>
  <c r="H231" i="16"/>
  <c r="G231" i="16"/>
  <c r="AD21" i="16"/>
  <c r="AF21" i="16" s="1"/>
  <c r="AC21" i="16"/>
  <c r="V21" i="16"/>
  <c r="I21" i="16"/>
  <c r="H21" i="16"/>
  <c r="G21" i="16"/>
  <c r="AD94" i="16"/>
  <c r="AF94" i="16" s="1"/>
  <c r="AC94" i="16"/>
  <c r="V94" i="16"/>
  <c r="I94" i="16"/>
  <c r="H94" i="16"/>
  <c r="G94" i="16"/>
  <c r="AD148" i="16"/>
  <c r="AF148" i="16" s="1"/>
  <c r="AC148" i="16"/>
  <c r="V148" i="16"/>
  <c r="I148" i="16"/>
  <c r="H148" i="16"/>
  <c r="G148" i="16"/>
  <c r="AD218" i="16"/>
  <c r="AF218" i="16" s="1"/>
  <c r="AC218" i="16"/>
  <c r="V218" i="16"/>
  <c r="I218" i="16"/>
  <c r="H218" i="16"/>
  <c r="G218" i="16"/>
  <c r="AD273" i="16"/>
  <c r="AF273" i="16" s="1"/>
  <c r="AC273" i="16"/>
  <c r="V273" i="16"/>
  <c r="I273" i="16"/>
  <c r="H273" i="16"/>
  <c r="G273" i="16"/>
  <c r="AD114" i="16"/>
  <c r="AF114" i="16" s="1"/>
  <c r="AC114" i="16"/>
  <c r="V114" i="16"/>
  <c r="I114" i="16"/>
  <c r="H114" i="16"/>
  <c r="G114" i="16"/>
  <c r="AD73" i="16"/>
  <c r="AF73" i="16" s="1"/>
  <c r="AC73" i="16"/>
  <c r="V73" i="16"/>
  <c r="I73" i="16"/>
  <c r="H73" i="16"/>
  <c r="G73" i="16"/>
  <c r="AD77" i="16"/>
  <c r="AF77" i="16" s="1"/>
  <c r="AC77" i="16"/>
  <c r="V77" i="16"/>
  <c r="I77" i="16"/>
  <c r="H77" i="16"/>
  <c r="G77" i="16"/>
  <c r="AD71" i="16"/>
  <c r="AF71" i="16" s="1"/>
  <c r="AC71" i="16"/>
  <c r="V71" i="16"/>
  <c r="I71" i="16"/>
  <c r="H71" i="16"/>
  <c r="G71" i="16"/>
  <c r="AD234" i="16"/>
  <c r="AF234" i="16" s="1"/>
  <c r="AC234" i="16"/>
  <c r="V234" i="16"/>
  <c r="I234" i="16"/>
  <c r="H234" i="16"/>
  <c r="G234" i="16"/>
  <c r="AD171" i="16"/>
  <c r="AF171" i="16" s="1"/>
  <c r="AC171" i="16"/>
  <c r="V171" i="16"/>
  <c r="I171" i="16"/>
  <c r="H171" i="16"/>
  <c r="G171" i="16"/>
  <c r="AD11" i="16"/>
  <c r="AF11" i="16" s="1"/>
  <c r="AC11" i="16"/>
  <c r="V11" i="16"/>
  <c r="I11" i="16"/>
  <c r="H11" i="16"/>
  <c r="G11" i="16"/>
  <c r="AD258" i="16"/>
  <c r="AF258" i="16" s="1"/>
  <c r="AC258" i="16"/>
  <c r="V258" i="16"/>
  <c r="I258" i="16"/>
  <c r="H258" i="16"/>
  <c r="G258" i="16"/>
  <c r="AD214" i="16"/>
  <c r="AF214" i="16" s="1"/>
  <c r="AC214" i="16"/>
  <c r="V214" i="16"/>
  <c r="I214" i="16"/>
  <c r="H214" i="16"/>
  <c r="G214" i="16"/>
  <c r="AD153" i="16"/>
  <c r="AF153" i="16" s="1"/>
  <c r="AC153" i="16"/>
  <c r="V153" i="16"/>
  <c r="I153" i="16"/>
  <c r="H153" i="16"/>
  <c r="G153" i="16"/>
  <c r="AD89" i="16"/>
  <c r="AF89" i="16" s="1"/>
  <c r="AC89" i="16"/>
  <c r="V89" i="16"/>
  <c r="I89" i="16"/>
  <c r="H89" i="16"/>
  <c r="G89" i="16"/>
  <c r="AD182" i="16"/>
  <c r="AF182" i="16" s="1"/>
  <c r="AC182" i="16"/>
  <c r="V182" i="16"/>
  <c r="I182" i="16"/>
  <c r="H182" i="16"/>
  <c r="G182" i="16"/>
  <c r="AD203" i="16"/>
  <c r="AF203" i="16" s="1"/>
  <c r="AC203" i="16"/>
  <c r="V203" i="16"/>
  <c r="I203" i="16"/>
  <c r="H203" i="16"/>
  <c r="G203" i="16"/>
  <c r="AD61" i="16"/>
  <c r="AF61" i="16" s="1"/>
  <c r="AC61" i="16"/>
  <c r="V61" i="16"/>
  <c r="I61" i="16"/>
  <c r="H61" i="16"/>
  <c r="G61" i="16"/>
  <c r="AD255" i="16"/>
  <c r="AF255" i="16" s="1"/>
  <c r="AC255" i="16"/>
  <c r="V255" i="16"/>
  <c r="I255" i="16"/>
  <c r="H255" i="16"/>
  <c r="G255" i="16"/>
  <c r="AD158" i="16"/>
  <c r="AF158" i="16" s="1"/>
  <c r="AC158" i="16"/>
  <c r="V158" i="16"/>
  <c r="I158" i="16"/>
  <c r="H158" i="16"/>
  <c r="G158" i="16"/>
  <c r="AD58" i="16"/>
  <c r="AF58" i="16" s="1"/>
  <c r="AC58" i="16"/>
  <c r="V58" i="16"/>
  <c r="I58" i="16"/>
  <c r="H58" i="16"/>
  <c r="G58" i="16"/>
  <c r="AD88" i="16"/>
  <c r="AF88" i="16" s="1"/>
  <c r="AC88" i="16"/>
  <c r="V88" i="16"/>
  <c r="I88" i="16"/>
  <c r="H88" i="16"/>
  <c r="G88" i="16"/>
  <c r="AD150" i="16"/>
  <c r="AF150" i="16" s="1"/>
  <c r="AC150" i="16"/>
  <c r="V150" i="16"/>
  <c r="I150" i="16"/>
  <c r="H150" i="16"/>
  <c r="G150" i="16"/>
  <c r="AD196" i="16"/>
  <c r="AF196" i="16" s="1"/>
  <c r="AC196" i="16"/>
  <c r="V196" i="16"/>
  <c r="I196" i="16"/>
  <c r="H196" i="16"/>
  <c r="G196" i="16"/>
  <c r="AD12" i="16"/>
  <c r="AF12" i="16" s="1"/>
  <c r="AC12" i="16"/>
  <c r="V12" i="16"/>
  <c r="I12" i="16"/>
  <c r="H12" i="16"/>
  <c r="G12" i="16"/>
  <c r="AD49" i="16"/>
  <c r="AF49" i="16" s="1"/>
  <c r="AC49" i="16"/>
  <c r="V49" i="16"/>
  <c r="I49" i="16"/>
  <c r="H49" i="16"/>
  <c r="G49" i="16"/>
  <c r="AD281" i="16"/>
  <c r="AF281" i="16" s="1"/>
  <c r="AC281" i="16"/>
  <c r="V281" i="16"/>
  <c r="I281" i="16"/>
  <c r="H281" i="16"/>
  <c r="G281" i="16"/>
  <c r="AD241" i="16"/>
  <c r="AF241" i="16" s="1"/>
  <c r="AC241" i="16"/>
  <c r="V241" i="16"/>
  <c r="I241" i="16"/>
  <c r="H241" i="16"/>
  <c r="G241" i="16"/>
  <c r="AD223" i="16"/>
  <c r="AF223" i="16" s="1"/>
  <c r="AC223" i="16"/>
  <c r="V223" i="16"/>
  <c r="I223" i="16"/>
  <c r="H223" i="16"/>
  <c r="G223" i="16"/>
  <c r="AD204" i="16"/>
  <c r="AF204" i="16" s="1"/>
  <c r="AC204" i="16"/>
  <c r="V204" i="16"/>
  <c r="I204" i="16"/>
  <c r="H204" i="16"/>
  <c r="G204" i="16"/>
  <c r="AD146" i="16"/>
  <c r="AF146" i="16" s="1"/>
  <c r="AC146" i="16"/>
  <c r="V146" i="16"/>
  <c r="I146" i="16"/>
  <c r="H146" i="16"/>
  <c r="G146" i="16"/>
  <c r="AD191" i="16"/>
  <c r="AF191" i="16" s="1"/>
  <c r="AC191" i="16"/>
  <c r="V191" i="16"/>
  <c r="I191" i="16"/>
  <c r="H191" i="16"/>
  <c r="G191" i="16"/>
  <c r="AD140" i="16"/>
  <c r="AF140" i="16" s="1"/>
  <c r="AC140" i="16"/>
  <c r="V140" i="16"/>
  <c r="I140" i="16"/>
  <c r="H140" i="16"/>
  <c r="G140" i="16"/>
  <c r="AD100" i="16"/>
  <c r="AF100" i="16" s="1"/>
  <c r="AC100" i="16"/>
  <c r="V100" i="16"/>
  <c r="I100" i="16"/>
  <c r="H100" i="16"/>
  <c r="G100" i="16"/>
  <c r="AD82" i="16"/>
  <c r="AF82" i="16" s="1"/>
  <c r="AC82" i="16"/>
  <c r="V82" i="16"/>
  <c r="I82" i="16"/>
  <c r="H82" i="16"/>
  <c r="G82" i="16"/>
  <c r="AD32" i="16"/>
  <c r="AF32" i="16" s="1"/>
  <c r="AC32" i="16"/>
  <c r="V32" i="16"/>
  <c r="I32" i="16"/>
  <c r="H32" i="16"/>
  <c r="G32" i="16"/>
  <c r="AD36" i="16"/>
  <c r="AF36" i="16" s="1"/>
  <c r="AC36" i="16"/>
  <c r="V36" i="16"/>
  <c r="I36" i="16"/>
  <c r="H36" i="16"/>
  <c r="G36" i="16"/>
  <c r="AD199" i="16"/>
  <c r="AF199" i="16" s="1"/>
  <c r="AC199" i="16"/>
  <c r="V199" i="16"/>
  <c r="I199" i="16"/>
  <c r="H199" i="16"/>
  <c r="J199" i="16" s="1"/>
  <c r="G199" i="16"/>
  <c r="AD107" i="16"/>
  <c r="AF107" i="16" s="1"/>
  <c r="AC107" i="16"/>
  <c r="V107" i="16"/>
  <c r="I107" i="16"/>
  <c r="H107" i="16"/>
  <c r="G107" i="16"/>
  <c r="AD35" i="16"/>
  <c r="AF35" i="16" s="1"/>
  <c r="AC35" i="16"/>
  <c r="V35" i="16"/>
  <c r="I35" i="16"/>
  <c r="H35" i="16"/>
  <c r="G35" i="16"/>
  <c r="AD101" i="16"/>
  <c r="AF101" i="16" s="1"/>
  <c r="AC101" i="16"/>
  <c r="V101" i="16"/>
  <c r="I101" i="16"/>
  <c r="H101" i="16"/>
  <c r="G101" i="16"/>
  <c r="AD280" i="16"/>
  <c r="AF280" i="16" s="1"/>
  <c r="AC280" i="16"/>
  <c r="V280" i="16"/>
  <c r="I280" i="16"/>
  <c r="H280" i="16"/>
  <c r="G280" i="16"/>
  <c r="AD294" i="16"/>
  <c r="AF294" i="16" s="1"/>
  <c r="AC294" i="16"/>
  <c r="V294" i="16"/>
  <c r="I294" i="16"/>
  <c r="H294" i="16"/>
  <c r="G294" i="16"/>
  <c r="AD76" i="16"/>
  <c r="AF76" i="16" s="1"/>
  <c r="AC76" i="16"/>
  <c r="V76" i="16"/>
  <c r="I76" i="16"/>
  <c r="H76" i="16"/>
  <c r="G76" i="16"/>
  <c r="AD154" i="16"/>
  <c r="AF154" i="16" s="1"/>
  <c r="AC154" i="16"/>
  <c r="V154" i="16"/>
  <c r="I154" i="16"/>
  <c r="H154" i="16"/>
  <c r="G154" i="16"/>
  <c r="AD16" i="16"/>
  <c r="AF16" i="16" s="1"/>
  <c r="AC16" i="16"/>
  <c r="V16" i="16"/>
  <c r="I16" i="16"/>
  <c r="H16" i="16"/>
  <c r="G16" i="16"/>
  <c r="AD245" i="16"/>
  <c r="AF245" i="16" s="1"/>
  <c r="AC245" i="16"/>
  <c r="V245" i="16"/>
  <c r="I245" i="16"/>
  <c r="H245" i="16"/>
  <c r="G245" i="16"/>
  <c r="AD198" i="16"/>
  <c r="AF198" i="16" s="1"/>
  <c r="AC198" i="16"/>
  <c r="V198" i="16"/>
  <c r="I198" i="16"/>
  <c r="H198" i="16"/>
  <c r="G198" i="16"/>
  <c r="AD267" i="16"/>
  <c r="AF267" i="16" s="1"/>
  <c r="AC267" i="16"/>
  <c r="V267" i="16"/>
  <c r="I267" i="16"/>
  <c r="H267" i="16"/>
  <c r="G267" i="16"/>
  <c r="AD263" i="16"/>
  <c r="AF263" i="16" s="1"/>
  <c r="AC263" i="16"/>
  <c r="V263" i="16"/>
  <c r="I263" i="16"/>
  <c r="H263" i="16"/>
  <c r="G263" i="16"/>
  <c r="AD5" i="16"/>
  <c r="AF5" i="16" s="1"/>
  <c r="AC5" i="16"/>
  <c r="V5" i="16"/>
  <c r="I5" i="16"/>
  <c r="H5" i="16"/>
  <c r="G5" i="16"/>
  <c r="AD116" i="16"/>
  <c r="AF116" i="16" s="1"/>
  <c r="AC116" i="16"/>
  <c r="V116" i="16"/>
  <c r="I116" i="16"/>
  <c r="H116" i="16"/>
  <c r="G116" i="16"/>
  <c r="AD125" i="16"/>
  <c r="AF125" i="16" s="1"/>
  <c r="AC125" i="16"/>
  <c r="V125" i="16"/>
  <c r="I125" i="16"/>
  <c r="H125" i="16"/>
  <c r="G125" i="16"/>
  <c r="AD98" i="16"/>
  <c r="AF98" i="16" s="1"/>
  <c r="AC98" i="16"/>
  <c r="V98" i="16"/>
  <c r="I98" i="16"/>
  <c r="H98" i="16"/>
  <c r="G98" i="16"/>
  <c r="AD272" i="16"/>
  <c r="AF272" i="16" s="1"/>
  <c r="AC272" i="16"/>
  <c r="V272" i="16"/>
  <c r="I272" i="16"/>
  <c r="H272" i="16"/>
  <c r="G272" i="16"/>
  <c r="AD26" i="16"/>
  <c r="AF26" i="16" s="1"/>
  <c r="AC26" i="16"/>
  <c r="V26" i="16"/>
  <c r="I26" i="16"/>
  <c r="H26" i="16"/>
  <c r="G26" i="16"/>
  <c r="AD250" i="16"/>
  <c r="AF250" i="16" s="1"/>
  <c r="AC250" i="16"/>
  <c r="V250" i="16"/>
  <c r="I250" i="16"/>
  <c r="H250" i="16"/>
  <c r="G250" i="16"/>
  <c r="AD216" i="16"/>
  <c r="AF216" i="16" s="1"/>
  <c r="AC216" i="16"/>
  <c r="V216" i="16"/>
  <c r="I216" i="16"/>
  <c r="H216" i="16"/>
  <c r="G216" i="16"/>
  <c r="AD181" i="16"/>
  <c r="AF181" i="16" s="1"/>
  <c r="AC181" i="16"/>
  <c r="V181" i="16"/>
  <c r="I181" i="16"/>
  <c r="H181" i="16"/>
  <c r="G181" i="16"/>
  <c r="AD287" i="16"/>
  <c r="AF287" i="16" s="1"/>
  <c r="AC287" i="16"/>
  <c r="V287" i="16"/>
  <c r="I287" i="16"/>
  <c r="H287" i="16"/>
  <c r="G287" i="16"/>
  <c r="AD197" i="16"/>
  <c r="AF197" i="16" s="1"/>
  <c r="AC197" i="16"/>
  <c r="V197" i="16"/>
  <c r="I197" i="16"/>
  <c r="H197" i="16"/>
  <c r="G197" i="16"/>
  <c r="AD65" i="16"/>
  <c r="AF65" i="16" s="1"/>
  <c r="AC65" i="16"/>
  <c r="V65" i="16"/>
  <c r="I65" i="16"/>
  <c r="H65" i="16"/>
  <c r="G65" i="16"/>
  <c r="AD175" i="16"/>
  <c r="AF175" i="16" s="1"/>
  <c r="AC175" i="16"/>
  <c r="V175" i="16"/>
  <c r="I175" i="16"/>
  <c r="H175" i="16"/>
  <c r="G175" i="16"/>
  <c r="AD123" i="16"/>
  <c r="AF123" i="16" s="1"/>
  <c r="AC123" i="16"/>
  <c r="V123" i="16"/>
  <c r="I123" i="16"/>
  <c r="H123" i="16"/>
  <c r="G123" i="16"/>
  <c r="AD259" i="16"/>
  <c r="AF259" i="16" s="1"/>
  <c r="AC259" i="16"/>
  <c r="V259" i="16"/>
  <c r="I259" i="16"/>
  <c r="H259" i="16"/>
  <c r="G259" i="16"/>
  <c r="AD237" i="16"/>
  <c r="AF237" i="16" s="1"/>
  <c r="AC237" i="16"/>
  <c r="V237" i="16"/>
  <c r="I237" i="16"/>
  <c r="H237" i="16"/>
  <c r="G237" i="16"/>
  <c r="AD128" i="16"/>
  <c r="AF128" i="16" s="1"/>
  <c r="AC128" i="16"/>
  <c r="V128" i="16"/>
  <c r="I128" i="16"/>
  <c r="H128" i="16"/>
  <c r="G128" i="16"/>
  <c r="AD262" i="16"/>
  <c r="AF262" i="16" s="1"/>
  <c r="AC262" i="16"/>
  <c r="V262" i="16"/>
  <c r="I262" i="16"/>
  <c r="H262" i="16"/>
  <c r="G262" i="16"/>
  <c r="AD228" i="16"/>
  <c r="AF228" i="16" s="1"/>
  <c r="AC228" i="16"/>
  <c r="V228" i="16"/>
  <c r="I228" i="16"/>
  <c r="H228" i="16"/>
  <c r="G228" i="16"/>
  <c r="AD283" i="16"/>
  <c r="AF283" i="16" s="1"/>
  <c r="AC283" i="16"/>
  <c r="V283" i="16"/>
  <c r="I283" i="16"/>
  <c r="H283" i="16"/>
  <c r="G283" i="16"/>
  <c r="AD213" i="16"/>
  <c r="AF213" i="16" s="1"/>
  <c r="AC213" i="16"/>
  <c r="V213" i="16"/>
  <c r="I213" i="16"/>
  <c r="H213" i="16"/>
  <c r="G213" i="16"/>
  <c r="AD149" i="16"/>
  <c r="AF149" i="16" s="1"/>
  <c r="AC149" i="16"/>
  <c r="V149" i="16"/>
  <c r="I149" i="16"/>
  <c r="H149" i="16"/>
  <c r="G149" i="16"/>
  <c r="AD288" i="16"/>
  <c r="AF288" i="16" s="1"/>
  <c r="AC288" i="16"/>
  <c r="V288" i="16"/>
  <c r="I288" i="16"/>
  <c r="H288" i="16"/>
  <c r="G288" i="16"/>
  <c r="AD201" i="16"/>
  <c r="AF201" i="16" s="1"/>
  <c r="AC201" i="16"/>
  <c r="V201" i="16"/>
  <c r="I201" i="16"/>
  <c r="H201" i="16"/>
  <c r="J201" i="16" s="1"/>
  <c r="G201" i="16"/>
  <c r="AD194" i="16"/>
  <c r="AF194" i="16" s="1"/>
  <c r="AC194" i="16"/>
  <c r="V194" i="16"/>
  <c r="I194" i="16"/>
  <c r="H194" i="16"/>
  <c r="G194" i="16"/>
  <c r="AD29" i="16"/>
  <c r="AF29" i="16" s="1"/>
  <c r="AC29" i="16"/>
  <c r="V29" i="16"/>
  <c r="I29" i="16"/>
  <c r="H29" i="16"/>
  <c r="G29" i="16"/>
  <c r="AD215" i="16"/>
  <c r="AF215" i="16" s="1"/>
  <c r="AC215" i="16"/>
  <c r="V215" i="16"/>
  <c r="I215" i="16"/>
  <c r="H215" i="16"/>
  <c r="G215" i="16"/>
  <c r="AD177" i="16"/>
  <c r="AF177" i="16" s="1"/>
  <c r="AC177" i="16"/>
  <c r="V177" i="16"/>
  <c r="I177" i="16"/>
  <c r="H177" i="16"/>
  <c r="G177" i="16"/>
  <c r="AD229" i="16"/>
  <c r="AF229" i="16" s="1"/>
  <c r="AC229" i="16"/>
  <c r="V229" i="16"/>
  <c r="I229" i="16"/>
  <c r="H229" i="16"/>
  <c r="G229" i="16"/>
  <c r="AD266" i="16"/>
  <c r="AF266" i="16" s="1"/>
  <c r="AC266" i="16"/>
  <c r="V266" i="16"/>
  <c r="I266" i="16"/>
  <c r="H266" i="16"/>
  <c r="G266" i="16"/>
  <c r="AD210" i="16"/>
  <c r="AF210" i="16" s="1"/>
  <c r="AC210" i="16"/>
  <c r="V210" i="16"/>
  <c r="I210" i="16"/>
  <c r="H210" i="16"/>
  <c r="G210" i="16"/>
  <c r="AD226" i="16"/>
  <c r="AF226" i="16" s="1"/>
  <c r="AC226" i="16"/>
  <c r="V226" i="16"/>
  <c r="I226" i="16"/>
  <c r="H226" i="16"/>
  <c r="J226" i="16" s="1"/>
  <c r="G226" i="16"/>
  <c r="AD284" i="16"/>
  <c r="AF284" i="16" s="1"/>
  <c r="AC284" i="16"/>
  <c r="V284" i="16"/>
  <c r="I284" i="16"/>
  <c r="H284" i="16"/>
  <c r="G284" i="16"/>
  <c r="AD109" i="16"/>
  <c r="AF109" i="16" s="1"/>
  <c r="AC109" i="16"/>
  <c r="V109" i="16"/>
  <c r="I109" i="16"/>
  <c r="H109" i="16"/>
  <c r="G109" i="16"/>
  <c r="AD248" i="16"/>
  <c r="AF248" i="16" s="1"/>
  <c r="AC248" i="16"/>
  <c r="V248" i="16"/>
  <c r="I248" i="16"/>
  <c r="H248" i="16"/>
  <c r="G248" i="16"/>
  <c r="AD274" i="16"/>
  <c r="AF274" i="16" s="1"/>
  <c r="AC274" i="16"/>
  <c r="V274" i="16"/>
  <c r="I274" i="16"/>
  <c r="H274" i="16"/>
  <c r="G274" i="16"/>
  <c r="AD211" i="16"/>
  <c r="AF211" i="16" s="1"/>
  <c r="AC211" i="16"/>
  <c r="V211" i="16"/>
  <c r="I211" i="16"/>
  <c r="H211" i="16"/>
  <c r="G211" i="16"/>
  <c r="AD183" i="16"/>
  <c r="AF183" i="16" s="1"/>
  <c r="AC183" i="16"/>
  <c r="V183" i="16"/>
  <c r="I183" i="16"/>
  <c r="H183" i="16"/>
  <c r="G183" i="16"/>
  <c r="AD75" i="16"/>
  <c r="AF75" i="16" s="1"/>
  <c r="AC75" i="16"/>
  <c r="V75" i="16"/>
  <c r="I75" i="16"/>
  <c r="H75" i="16"/>
  <c r="G75" i="16"/>
  <c r="AD243" i="16"/>
  <c r="AF243" i="16" s="1"/>
  <c r="AC243" i="16"/>
  <c r="V243" i="16"/>
  <c r="I243" i="16"/>
  <c r="H243" i="16"/>
  <c r="G243" i="16"/>
  <c r="AD188" i="16"/>
  <c r="AF188" i="16" s="1"/>
  <c r="AC188" i="16"/>
  <c r="V188" i="16"/>
  <c r="I188" i="16"/>
  <c r="H188" i="16"/>
  <c r="G188" i="16"/>
  <c r="AD291" i="16"/>
  <c r="AF291" i="16" s="1"/>
  <c r="AC291" i="16"/>
  <c r="V291" i="16"/>
  <c r="I291" i="16"/>
  <c r="H291" i="16"/>
  <c r="G291" i="16"/>
  <c r="AD254" i="16"/>
  <c r="AF254" i="16" s="1"/>
  <c r="AC254" i="16"/>
  <c r="V254" i="16"/>
  <c r="I254" i="16"/>
  <c r="H254" i="16"/>
  <c r="G254" i="16"/>
  <c r="AD9" i="16"/>
  <c r="AF9" i="16" s="1"/>
  <c r="AC9" i="16"/>
  <c r="V9" i="16"/>
  <c r="I9" i="16"/>
  <c r="H9" i="16"/>
  <c r="G9" i="16"/>
  <c r="AD97" i="16"/>
  <c r="AF97" i="16" s="1"/>
  <c r="AC97" i="16"/>
  <c r="V97" i="16"/>
  <c r="I97" i="16"/>
  <c r="H97" i="16"/>
  <c r="G97" i="16"/>
  <c r="AD190" i="16"/>
  <c r="AF190" i="16" s="1"/>
  <c r="AC190" i="16"/>
  <c r="V190" i="16"/>
  <c r="I190" i="16"/>
  <c r="H190" i="16"/>
  <c r="G190" i="16"/>
  <c r="AD221" i="16"/>
  <c r="AF221" i="16" s="1"/>
  <c r="AC221" i="16"/>
  <c r="V221" i="16"/>
  <c r="I221" i="16"/>
  <c r="H221" i="16"/>
  <c r="G221" i="16"/>
  <c r="AD185" i="16"/>
  <c r="AF185" i="16" s="1"/>
  <c r="AC185" i="16"/>
  <c r="V185" i="16"/>
  <c r="I185" i="16"/>
  <c r="H185" i="16"/>
  <c r="G185" i="16"/>
  <c r="AD261" i="16"/>
  <c r="AF261" i="16" s="1"/>
  <c r="AC261" i="16"/>
  <c r="V261" i="16"/>
  <c r="I261" i="16"/>
  <c r="H261" i="16"/>
  <c r="G261" i="16"/>
  <c r="AD56" i="16"/>
  <c r="AF56" i="16" s="1"/>
  <c r="AC56" i="16"/>
  <c r="V56" i="16"/>
  <c r="I56" i="16"/>
  <c r="H56" i="16"/>
  <c r="G56" i="16"/>
  <c r="AD115" i="16"/>
  <c r="AF115" i="16" s="1"/>
  <c r="AC115" i="16"/>
  <c r="V115" i="16"/>
  <c r="I115" i="16"/>
  <c r="H115" i="16"/>
  <c r="G115" i="16"/>
  <c r="AD81" i="16"/>
  <c r="AF81" i="16" s="1"/>
  <c r="AC81" i="16"/>
  <c r="V81" i="16"/>
  <c r="I81" i="16"/>
  <c r="H81" i="16"/>
  <c r="G81" i="16"/>
  <c r="AD57" i="16"/>
  <c r="AF57" i="16" s="1"/>
  <c r="AC57" i="16"/>
  <c r="V57" i="16"/>
  <c r="I57" i="16"/>
  <c r="H57" i="16"/>
  <c r="G57" i="16"/>
  <c r="AD50" i="16"/>
  <c r="AF50" i="16" s="1"/>
  <c r="AC50" i="16"/>
  <c r="V50" i="16"/>
  <c r="I50" i="16"/>
  <c r="H50" i="16"/>
  <c r="G50" i="16"/>
  <c r="AD142" i="16"/>
  <c r="AF142" i="16" s="1"/>
  <c r="AC142" i="16"/>
  <c r="V142" i="16"/>
  <c r="I142" i="16"/>
  <c r="H142" i="16"/>
  <c r="G142" i="16"/>
  <c r="AD178" i="16"/>
  <c r="AF178" i="16" s="1"/>
  <c r="AC178" i="16"/>
  <c r="V178" i="16"/>
  <c r="I178" i="16"/>
  <c r="H178" i="16"/>
  <c r="G178" i="16"/>
  <c r="AD46" i="16"/>
  <c r="AF46" i="16" s="1"/>
  <c r="AC46" i="16"/>
  <c r="V46" i="16"/>
  <c r="I46" i="16"/>
  <c r="H46" i="16"/>
  <c r="G46" i="16"/>
  <c r="AD282" i="16"/>
  <c r="AF282" i="16" s="1"/>
  <c r="AC282" i="16"/>
  <c r="V282" i="16"/>
  <c r="I282" i="16"/>
  <c r="H282" i="16"/>
  <c r="G282" i="16"/>
  <c r="AD55" i="16"/>
  <c r="AF55" i="16" s="1"/>
  <c r="AC55" i="16"/>
  <c r="V55" i="16"/>
  <c r="I55" i="16"/>
  <c r="H55" i="16"/>
  <c r="G55" i="16"/>
  <c r="AD253" i="16"/>
  <c r="AF253" i="16" s="1"/>
  <c r="AC253" i="16"/>
  <c r="V253" i="16"/>
  <c r="I253" i="16"/>
  <c r="H253" i="16"/>
  <c r="G253" i="16"/>
  <c r="AD271" i="16"/>
  <c r="AF271" i="16" s="1"/>
  <c r="AC271" i="16"/>
  <c r="V271" i="16"/>
  <c r="I271" i="16"/>
  <c r="H271" i="16"/>
  <c r="G271" i="16"/>
  <c r="AD23" i="16"/>
  <c r="AF23" i="16" s="1"/>
  <c r="AC23" i="16"/>
  <c r="V23" i="16"/>
  <c r="I23" i="16"/>
  <c r="H23" i="16"/>
  <c r="G23" i="16"/>
  <c r="AD166" i="16"/>
  <c r="AF166" i="16" s="1"/>
  <c r="AC166" i="16"/>
  <c r="V166" i="16"/>
  <c r="I166" i="16"/>
  <c r="H166" i="16"/>
  <c r="G166" i="16"/>
  <c r="AD233" i="16"/>
  <c r="AF233" i="16" s="1"/>
  <c r="AC233" i="16"/>
  <c r="V233" i="16"/>
  <c r="I233" i="16"/>
  <c r="H233" i="16"/>
  <c r="G233" i="16"/>
  <c r="AD8" i="16"/>
  <c r="AF8" i="16" s="1"/>
  <c r="AC8" i="16"/>
  <c r="V8" i="16"/>
  <c r="I8" i="16"/>
  <c r="H8" i="16"/>
  <c r="G8" i="16"/>
  <c r="AD202" i="16"/>
  <c r="AF202" i="16" s="1"/>
  <c r="AC202" i="16"/>
  <c r="V202" i="16"/>
  <c r="I202" i="16"/>
  <c r="H202" i="16"/>
  <c r="G202" i="16"/>
  <c r="AD220" i="16"/>
  <c r="AF220" i="16" s="1"/>
  <c r="AC220" i="16"/>
  <c r="V220" i="16"/>
  <c r="I220" i="16"/>
  <c r="H220" i="16"/>
  <c r="G220" i="16"/>
  <c r="AD260" i="16"/>
  <c r="AF260" i="16" s="1"/>
  <c r="AC260" i="16"/>
  <c r="V260" i="16"/>
  <c r="I260" i="16"/>
  <c r="H260" i="16"/>
  <c r="G260" i="16"/>
  <c r="AD235" i="16"/>
  <c r="AF235" i="16" s="1"/>
  <c r="AC235" i="16"/>
  <c r="V235" i="16"/>
  <c r="I235" i="16"/>
  <c r="H235" i="16"/>
  <c r="G235" i="16"/>
  <c r="AD54" i="16"/>
  <c r="AF54" i="16" s="1"/>
  <c r="AC54" i="16"/>
  <c r="V54" i="16"/>
  <c r="I54" i="16"/>
  <c r="H54" i="16"/>
  <c r="G54" i="16"/>
  <c r="AD193" i="16"/>
  <c r="AF193" i="16" s="1"/>
  <c r="AC193" i="16"/>
  <c r="V193" i="16"/>
  <c r="I193" i="16"/>
  <c r="H193" i="16"/>
  <c r="G193" i="16"/>
  <c r="AD252" i="16"/>
  <c r="AF252" i="16" s="1"/>
  <c r="AC252" i="16"/>
  <c r="V252" i="16"/>
  <c r="I252" i="16"/>
  <c r="H252" i="16"/>
  <c r="G252" i="16"/>
  <c r="AD163" i="16"/>
  <c r="AF163" i="16" s="1"/>
  <c r="AC163" i="16"/>
  <c r="V163" i="16"/>
  <c r="I163" i="16"/>
  <c r="H163" i="16"/>
  <c r="G163" i="16"/>
  <c r="AD200" i="16"/>
  <c r="AF200" i="16" s="1"/>
  <c r="AC200" i="16"/>
  <c r="V200" i="16"/>
  <c r="I200" i="16"/>
  <c r="H200" i="16"/>
  <c r="G200" i="16"/>
  <c r="AD69" i="16"/>
  <c r="AF69" i="16" s="1"/>
  <c r="AC69" i="16"/>
  <c r="V69" i="16"/>
  <c r="I69" i="16"/>
  <c r="H69" i="16"/>
  <c r="G69" i="16"/>
  <c r="AD72" i="16"/>
  <c r="AF72" i="16" s="1"/>
  <c r="AC72" i="16"/>
  <c r="V72" i="16"/>
  <c r="I72" i="16"/>
  <c r="H72" i="16"/>
  <c r="G72" i="16"/>
  <c r="AD48" i="16"/>
  <c r="AF48" i="16" s="1"/>
  <c r="AC48" i="16"/>
  <c r="V48" i="16"/>
  <c r="I48" i="16"/>
  <c r="H48" i="16"/>
  <c r="G48" i="16"/>
  <c r="AD295" i="16"/>
  <c r="AF295" i="16" s="1"/>
  <c r="AC295" i="16"/>
  <c r="V295" i="16"/>
  <c r="I295" i="16"/>
  <c r="H295" i="16"/>
  <c r="G295" i="16"/>
  <c r="AD145" i="16"/>
  <c r="AF145" i="16" s="1"/>
  <c r="AC145" i="16"/>
  <c r="V145" i="16"/>
  <c r="I145" i="16"/>
  <c r="H145" i="16"/>
  <c r="G145" i="16"/>
  <c r="AD160" i="16"/>
  <c r="AF160" i="16" s="1"/>
  <c r="AC160" i="16"/>
  <c r="V160" i="16"/>
  <c r="I160" i="16"/>
  <c r="H160" i="16"/>
  <c r="G160" i="16"/>
  <c r="AD141" i="16"/>
  <c r="AF141" i="16" s="1"/>
  <c r="AC141" i="16"/>
  <c r="V141" i="16"/>
  <c r="I141" i="16"/>
  <c r="H141" i="16"/>
  <c r="G141" i="16"/>
  <c r="AD59" i="16"/>
  <c r="AF59" i="16" s="1"/>
  <c r="AC59" i="16"/>
  <c r="V59" i="16"/>
  <c r="I59" i="16"/>
  <c r="H59" i="16"/>
  <c r="G59" i="16"/>
  <c r="AD256" i="16"/>
  <c r="AF256" i="16" s="1"/>
  <c r="AC256" i="16"/>
  <c r="V256" i="16"/>
  <c r="I256" i="16"/>
  <c r="H256" i="16"/>
  <c r="G256" i="16"/>
  <c r="AD286" i="16"/>
  <c r="AF286" i="16" s="1"/>
  <c r="AC286" i="16"/>
  <c r="V286" i="16"/>
  <c r="I286" i="16"/>
  <c r="H286" i="16"/>
  <c r="G286" i="16"/>
  <c r="AD239" i="16"/>
  <c r="AF239" i="16" s="1"/>
  <c r="AC239" i="16"/>
  <c r="V239" i="16"/>
  <c r="I239" i="16"/>
  <c r="H239" i="16"/>
  <c r="G239" i="16"/>
  <c r="AD179" i="16"/>
  <c r="AF179" i="16" s="1"/>
  <c r="AC179" i="16"/>
  <c r="V179" i="16"/>
  <c r="I179" i="16"/>
  <c r="H179" i="16"/>
  <c r="G179" i="16"/>
  <c r="AD104" i="16"/>
  <c r="AF104" i="16" s="1"/>
  <c r="AC104" i="16"/>
  <c r="V104" i="16"/>
  <c r="I104" i="16"/>
  <c r="H104" i="16"/>
  <c r="G104" i="16"/>
  <c r="AD290" i="16"/>
  <c r="AF290" i="16" s="1"/>
  <c r="AC290" i="16"/>
  <c r="V290" i="16"/>
  <c r="I290" i="16"/>
  <c r="H290" i="16"/>
  <c r="G290" i="16"/>
  <c r="AD205" i="16"/>
  <c r="AF205" i="16" s="1"/>
  <c r="AC205" i="16"/>
  <c r="V205" i="16"/>
  <c r="I205" i="16"/>
  <c r="H205" i="16"/>
  <c r="G205" i="16"/>
  <c r="AD289" i="16"/>
  <c r="AF289" i="16" s="1"/>
  <c r="AC289" i="16"/>
  <c r="V289" i="16"/>
  <c r="I289" i="16"/>
  <c r="H289" i="16"/>
  <c r="G289" i="16"/>
  <c r="AD105" i="16"/>
  <c r="AF105" i="16" s="1"/>
  <c r="AC105" i="16"/>
  <c r="V105" i="16"/>
  <c r="I105" i="16"/>
  <c r="H105" i="16"/>
  <c r="G105" i="16"/>
  <c r="AD249" i="16"/>
  <c r="AF249" i="16" s="1"/>
  <c r="AC249" i="16"/>
  <c r="V249" i="16"/>
  <c r="I249" i="16"/>
  <c r="H249" i="16"/>
  <c r="G249" i="16"/>
  <c r="AD222" i="16"/>
  <c r="AF222" i="16" s="1"/>
  <c r="AC222" i="16"/>
  <c r="V222" i="16"/>
  <c r="I222" i="16"/>
  <c r="H222" i="16"/>
  <c r="G222" i="16"/>
  <c r="AD113" i="16"/>
  <c r="AF113" i="16" s="1"/>
  <c r="AC113" i="16"/>
  <c r="V113" i="16"/>
  <c r="I113" i="16"/>
  <c r="H113" i="16"/>
  <c r="G113" i="16"/>
  <c r="AD43" i="16"/>
  <c r="AF43" i="16" s="1"/>
  <c r="AC43" i="16"/>
  <c r="V43" i="16"/>
  <c r="I43" i="16"/>
  <c r="H43" i="16"/>
  <c r="G43" i="16"/>
  <c r="AD118" i="16"/>
  <c r="AF118" i="16" s="1"/>
  <c r="AC118" i="16"/>
  <c r="V118" i="16"/>
  <c r="I118" i="16"/>
  <c r="H118" i="16"/>
  <c r="G118" i="16"/>
  <c r="AD269" i="16"/>
  <c r="AF269" i="16" s="1"/>
  <c r="AC269" i="16"/>
  <c r="V269" i="16"/>
  <c r="I269" i="16"/>
  <c r="H269" i="16"/>
  <c r="G269" i="16"/>
  <c r="AD19" i="16"/>
  <c r="AF19" i="16" s="1"/>
  <c r="AC19" i="16"/>
  <c r="V19" i="16"/>
  <c r="I19" i="16"/>
  <c r="H19" i="16"/>
  <c r="G19" i="16"/>
  <c r="AD92" i="16"/>
  <c r="AF92" i="16" s="1"/>
  <c r="AC92" i="16"/>
  <c r="V92" i="16"/>
  <c r="I92" i="16"/>
  <c r="H92" i="16"/>
  <c r="G92" i="16"/>
  <c r="AD18" i="16"/>
  <c r="AF18" i="16" s="1"/>
  <c r="AC18" i="16"/>
  <c r="V18" i="16"/>
  <c r="I18" i="16"/>
  <c r="H18" i="16"/>
  <c r="G18" i="16"/>
  <c r="AD25" i="16"/>
  <c r="AF25" i="16" s="1"/>
  <c r="AC25" i="16"/>
  <c r="V25" i="16"/>
  <c r="I25" i="16"/>
  <c r="H25" i="16"/>
  <c r="G25" i="16"/>
  <c r="AD247" i="16"/>
  <c r="AF247" i="16" s="1"/>
  <c r="AC247" i="16"/>
  <c r="V247" i="16"/>
  <c r="I247" i="16"/>
  <c r="H247" i="16"/>
  <c r="G247" i="16"/>
  <c r="AD44" i="16"/>
  <c r="AF44" i="16" s="1"/>
  <c r="AC44" i="16"/>
  <c r="V44" i="16"/>
  <c r="I44" i="16"/>
  <c r="H44" i="16"/>
  <c r="G44" i="16"/>
  <c r="AD95" i="16"/>
  <c r="AF95" i="16" s="1"/>
  <c r="AC95" i="16"/>
  <c r="V95" i="16"/>
  <c r="I95" i="16"/>
  <c r="H95" i="16"/>
  <c r="G95" i="16"/>
  <c r="AD117" i="16"/>
  <c r="AF117" i="16" s="1"/>
  <c r="AC117" i="16"/>
  <c r="V117" i="16"/>
  <c r="I117" i="16"/>
  <c r="H117" i="16"/>
  <c r="G117" i="16"/>
  <c r="AD173" i="16"/>
  <c r="AF173" i="16" s="1"/>
  <c r="AC173" i="16"/>
  <c r="V173" i="16"/>
  <c r="I173" i="16"/>
  <c r="H173" i="16"/>
  <c r="G173" i="16"/>
  <c r="AD47" i="16"/>
  <c r="AF47" i="16" s="1"/>
  <c r="AC47" i="16"/>
  <c r="V47" i="16"/>
  <c r="I47" i="16"/>
  <c r="H47" i="16"/>
  <c r="G47" i="16"/>
  <c r="AD246" i="16"/>
  <c r="AF246" i="16" s="1"/>
  <c r="AC246" i="16"/>
  <c r="V246" i="16"/>
  <c r="I246" i="16"/>
  <c r="H246" i="16"/>
  <c r="G246" i="16"/>
  <c r="AD275" i="16"/>
  <c r="AF275" i="16" s="1"/>
  <c r="AC275" i="16"/>
  <c r="V275" i="16"/>
  <c r="I275" i="16"/>
  <c r="H275" i="16"/>
  <c r="G275" i="16"/>
  <c r="AD157" i="16"/>
  <c r="AF157" i="16" s="1"/>
  <c r="AC157" i="16"/>
  <c r="V157" i="16"/>
  <c r="I157" i="16"/>
  <c r="H157" i="16"/>
  <c r="G157" i="16"/>
  <c r="AD93" i="16"/>
  <c r="AF93" i="16" s="1"/>
  <c r="AC93" i="16"/>
  <c r="V93" i="16"/>
  <c r="I93" i="16"/>
  <c r="H93" i="16"/>
  <c r="G93" i="16"/>
  <c r="AD195" i="16"/>
  <c r="AF195" i="16" s="1"/>
  <c r="AC195" i="16"/>
  <c r="V195" i="16"/>
  <c r="I195" i="16"/>
  <c r="H195" i="16"/>
  <c r="G195" i="16"/>
  <c r="AD137" i="16"/>
  <c r="AF137" i="16" s="1"/>
  <c r="AC137" i="16"/>
  <c r="V137" i="16"/>
  <c r="I137" i="16"/>
  <c r="H137" i="16"/>
  <c r="G137" i="16"/>
  <c r="AD106" i="16"/>
  <c r="AF106" i="16" s="1"/>
  <c r="AC106" i="16"/>
  <c r="V106" i="16"/>
  <c r="I106" i="16"/>
  <c r="H106" i="16"/>
  <c r="G106" i="16"/>
  <c r="AD84" i="16"/>
  <c r="AF84" i="16" s="1"/>
  <c r="AC84" i="16"/>
  <c r="V84" i="16"/>
  <c r="I84" i="16"/>
  <c r="H84" i="16"/>
  <c r="G84" i="16"/>
  <c r="AD120" i="16"/>
  <c r="AF120" i="16" s="1"/>
  <c r="AC120" i="16"/>
  <c r="V120" i="16"/>
  <c r="I120" i="16"/>
  <c r="H120" i="16"/>
  <c r="G120" i="16"/>
  <c r="AD24" i="16"/>
  <c r="AF24" i="16" s="1"/>
  <c r="AC24" i="16"/>
  <c r="V24" i="16"/>
  <c r="I24" i="16"/>
  <c r="H24" i="16"/>
  <c r="G24" i="16"/>
  <c r="AD7" i="16"/>
  <c r="AF7" i="16" s="1"/>
  <c r="AC7" i="16"/>
  <c r="V7" i="16"/>
  <c r="I7" i="16"/>
  <c r="H7" i="16"/>
  <c r="G7" i="16"/>
  <c r="AD28" i="16"/>
  <c r="AF28" i="16" s="1"/>
  <c r="AC28" i="16"/>
  <c r="V28" i="16"/>
  <c r="I28" i="16"/>
  <c r="H28" i="16"/>
  <c r="G28" i="16"/>
  <c r="AD240" i="16"/>
  <c r="AF240" i="16" s="1"/>
  <c r="AC240" i="16"/>
  <c r="V240" i="16"/>
  <c r="I240" i="16"/>
  <c r="H240" i="16"/>
  <c r="G240" i="16"/>
  <c r="AD206" i="16"/>
  <c r="AF206" i="16" s="1"/>
  <c r="AC206" i="16"/>
  <c r="V206" i="16"/>
  <c r="I206" i="16"/>
  <c r="H206" i="16"/>
  <c r="G206" i="16"/>
  <c r="AD121" i="16"/>
  <c r="AF121" i="16" s="1"/>
  <c r="AC121" i="16"/>
  <c r="V121" i="16"/>
  <c r="I121" i="16"/>
  <c r="H121" i="16"/>
  <c r="G121" i="16"/>
  <c r="AD242" i="16"/>
  <c r="AF242" i="16" s="1"/>
  <c r="AC242" i="16"/>
  <c r="V242" i="16"/>
  <c r="I242" i="16"/>
  <c r="H242" i="16"/>
  <c r="G242" i="16"/>
  <c r="AD74" i="16"/>
  <c r="AF74" i="16" s="1"/>
  <c r="AC74" i="16"/>
  <c r="V74" i="16"/>
  <c r="I74" i="16"/>
  <c r="H74" i="16"/>
  <c r="G74" i="16"/>
  <c r="AD152" i="16"/>
  <c r="AF152" i="16" s="1"/>
  <c r="AC152" i="16"/>
  <c r="V152" i="16"/>
  <c r="I152" i="16"/>
  <c r="H152" i="16"/>
  <c r="G152" i="16"/>
  <c r="AD172" i="16"/>
  <c r="AF172" i="16" s="1"/>
  <c r="AC172" i="16"/>
  <c r="V172" i="16"/>
  <c r="I172" i="16"/>
  <c r="H172" i="16"/>
  <c r="G172" i="16"/>
  <c r="AD225" i="16"/>
  <c r="AF225" i="16" s="1"/>
  <c r="AC225" i="16"/>
  <c r="V225" i="16"/>
  <c r="I225" i="16"/>
  <c r="H225" i="16"/>
  <c r="G225" i="16"/>
  <c r="AD122" i="16"/>
  <c r="AF122" i="16" s="1"/>
  <c r="AC122" i="16"/>
  <c r="V122" i="16"/>
  <c r="I122" i="16"/>
  <c r="H122" i="16"/>
  <c r="G122" i="16"/>
  <c r="AD130" i="16"/>
  <c r="AF130" i="16" s="1"/>
  <c r="AC130" i="16"/>
  <c r="V130" i="16"/>
  <c r="I130" i="16"/>
  <c r="H130" i="16"/>
  <c r="G130" i="16"/>
  <c r="AD4" i="16"/>
  <c r="AF4" i="16" s="1"/>
  <c r="AC4" i="16"/>
  <c r="V4" i="16"/>
  <c r="I4" i="16"/>
  <c r="H4" i="16"/>
  <c r="G4" i="16"/>
  <c r="AD15" i="16"/>
  <c r="AF15" i="16" s="1"/>
  <c r="AC15" i="16"/>
  <c r="V15" i="16"/>
  <c r="I15" i="16"/>
  <c r="H15" i="16"/>
  <c r="G15" i="16"/>
  <c r="AD167" i="16"/>
  <c r="AF167" i="16" s="1"/>
  <c r="AC167" i="16"/>
  <c r="V167" i="16"/>
  <c r="I167" i="16"/>
  <c r="H167" i="16"/>
  <c r="G167" i="16"/>
  <c r="AD87" i="16"/>
  <c r="AF87" i="16" s="1"/>
  <c r="AC87" i="16"/>
  <c r="V87" i="16"/>
  <c r="I87" i="16"/>
  <c r="H87" i="16"/>
  <c r="G87" i="16"/>
  <c r="AD27" i="16"/>
  <c r="AF27" i="16" s="1"/>
  <c r="AC27" i="16"/>
  <c r="V27" i="16"/>
  <c r="I27" i="16"/>
  <c r="H27" i="16"/>
  <c r="G27" i="16"/>
  <c r="AD161" i="16"/>
  <c r="AF161" i="16" s="1"/>
  <c r="AC161" i="16"/>
  <c r="V161" i="16"/>
  <c r="I161" i="16"/>
  <c r="H161" i="16"/>
  <c r="G161" i="16"/>
  <c r="AD169" i="16"/>
  <c r="AF169" i="16" s="1"/>
  <c r="AC169" i="16"/>
  <c r="V169" i="16"/>
  <c r="I169" i="16"/>
  <c r="H169" i="16"/>
  <c r="G169" i="16"/>
  <c r="AD147" i="16"/>
  <c r="AF147" i="16" s="1"/>
  <c r="AC147" i="16"/>
  <c r="V147" i="16"/>
  <c r="I147" i="16"/>
  <c r="H147" i="16"/>
  <c r="G147" i="16"/>
  <c r="AD91" i="16"/>
  <c r="AF91" i="16" s="1"/>
  <c r="AC91" i="16"/>
  <c r="V91" i="16"/>
  <c r="I91" i="16"/>
  <c r="H91" i="16"/>
  <c r="G91" i="16"/>
  <c r="AD34" i="16"/>
  <c r="AF34" i="16" s="1"/>
  <c r="AC34" i="16"/>
  <c r="V34" i="16"/>
  <c r="I34" i="16"/>
  <c r="H34" i="16"/>
  <c r="G34" i="16"/>
  <c r="AD41" i="16"/>
  <c r="AF41" i="16" s="1"/>
  <c r="AC41" i="16"/>
  <c r="V41" i="16"/>
  <c r="I41" i="16"/>
  <c r="H41" i="16"/>
  <c r="G41" i="16"/>
  <c r="AD38" i="16"/>
  <c r="AF38" i="16" s="1"/>
  <c r="AC38" i="16"/>
  <c r="V38" i="16"/>
  <c r="I38" i="16"/>
  <c r="H38" i="16"/>
  <c r="G38" i="16"/>
  <c r="AD134" i="16"/>
  <c r="AF134" i="16" s="1"/>
  <c r="AC134" i="16"/>
  <c r="V134" i="16"/>
  <c r="I134" i="16"/>
  <c r="H134" i="16"/>
  <c r="G134" i="16"/>
  <c r="AD80" i="16"/>
  <c r="AF80" i="16" s="1"/>
  <c r="AC80" i="16"/>
  <c r="V80" i="16"/>
  <c r="I80" i="16"/>
  <c r="H80" i="16"/>
  <c r="G80" i="16"/>
  <c r="AD244" i="16"/>
  <c r="AF244" i="16" s="1"/>
  <c r="AC244" i="16"/>
  <c r="V244" i="16"/>
  <c r="I244" i="16"/>
  <c r="H244" i="16"/>
  <c r="G244" i="16"/>
  <c r="AD132" i="16"/>
  <c r="AF132" i="16" s="1"/>
  <c r="AC132" i="16"/>
  <c r="V132" i="16"/>
  <c r="I132" i="16"/>
  <c r="H132" i="16"/>
  <c r="G132" i="16"/>
  <c r="AD164" i="16"/>
  <c r="AF164" i="16" s="1"/>
  <c r="AC164" i="16"/>
  <c r="V164" i="16"/>
  <c r="I164" i="16"/>
  <c r="H164" i="16"/>
  <c r="G164" i="16"/>
  <c r="AD156" i="16"/>
  <c r="AF156" i="16" s="1"/>
  <c r="AC156" i="16"/>
  <c r="V156" i="16"/>
  <c r="I156" i="16"/>
  <c r="H156" i="16"/>
  <c r="G156" i="16"/>
  <c r="AD6" i="16"/>
  <c r="AF6" i="16" s="1"/>
  <c r="AC6" i="16"/>
  <c r="V6" i="16"/>
  <c r="I6" i="16"/>
  <c r="H6" i="16"/>
  <c r="G6" i="16"/>
  <c r="AD176" i="16"/>
  <c r="AF176" i="16" s="1"/>
  <c r="AC176" i="16"/>
  <c r="V176" i="16"/>
  <c r="I176" i="16"/>
  <c r="H176" i="16"/>
  <c r="G176" i="16"/>
  <c r="AD187" i="16"/>
  <c r="AF187" i="16" s="1"/>
  <c r="AC187" i="16"/>
  <c r="V187" i="16"/>
  <c r="I187" i="16"/>
  <c r="H187" i="16"/>
  <c r="G187" i="16"/>
  <c r="AD14" i="16"/>
  <c r="AF14" i="16" s="1"/>
  <c r="AC14" i="16"/>
  <c r="V14" i="16"/>
  <c r="I14" i="16"/>
  <c r="H14" i="16"/>
  <c r="G14" i="16"/>
  <c r="AD135" i="16"/>
  <c r="AF135" i="16" s="1"/>
  <c r="AC135" i="16"/>
  <c r="V135" i="16"/>
  <c r="I135" i="16"/>
  <c r="H135" i="16"/>
  <c r="G135" i="16"/>
  <c r="AD67" i="16"/>
  <c r="AF67" i="16" s="1"/>
  <c r="AC67" i="16"/>
  <c r="V67" i="16"/>
  <c r="I67" i="16"/>
  <c r="H67" i="16"/>
  <c r="G67" i="16"/>
  <c r="AD45" i="16"/>
  <c r="AF45" i="16" s="1"/>
  <c r="AC45" i="16"/>
  <c r="V45" i="16"/>
  <c r="I45" i="16"/>
  <c r="H45" i="16"/>
  <c r="G45" i="16"/>
  <c r="AD70" i="16"/>
  <c r="AF70" i="16" s="1"/>
  <c r="AC70" i="16"/>
  <c r="V70" i="16"/>
  <c r="I70" i="16"/>
  <c r="H70" i="16"/>
  <c r="G70" i="16"/>
  <c r="AD270" i="16"/>
  <c r="AF270" i="16" s="1"/>
  <c r="AC270" i="16"/>
  <c r="V270" i="16"/>
  <c r="I270" i="16"/>
  <c r="H270" i="16"/>
  <c r="G270" i="16"/>
  <c r="AD78" i="16"/>
  <c r="AF78" i="16" s="1"/>
  <c r="AC78" i="16"/>
  <c r="V78" i="16"/>
  <c r="I78" i="16"/>
  <c r="H78" i="16"/>
  <c r="G78" i="16"/>
  <c r="AD126" i="16"/>
  <c r="AF126" i="16" s="1"/>
  <c r="AC126" i="16"/>
  <c r="V126" i="16"/>
  <c r="I126" i="16"/>
  <c r="H126" i="16"/>
  <c r="G126" i="16"/>
  <c r="AD138" i="16"/>
  <c r="AF138" i="16" s="1"/>
  <c r="AC138" i="16"/>
  <c r="V138" i="16"/>
  <c r="I138" i="16"/>
  <c r="H138" i="16"/>
  <c r="G138" i="16"/>
  <c r="AD144" i="16"/>
  <c r="AF144" i="16" s="1"/>
  <c r="AC144" i="16"/>
  <c r="V144" i="16"/>
  <c r="I144" i="16"/>
  <c r="H144" i="16"/>
  <c r="G144" i="16"/>
  <c r="AD276" i="16"/>
  <c r="AF276" i="16" s="1"/>
  <c r="AC276" i="16"/>
  <c r="V276" i="16"/>
  <c r="I276" i="16"/>
  <c r="H276" i="16"/>
  <c r="G276" i="16"/>
  <c r="AD79" i="16"/>
  <c r="AF79" i="16" s="1"/>
  <c r="AC79" i="16"/>
  <c r="V79" i="16"/>
  <c r="I79" i="16"/>
  <c r="H79" i="16"/>
  <c r="G79" i="16"/>
  <c r="AD112" i="16"/>
  <c r="AF112" i="16" s="1"/>
  <c r="AC112" i="16"/>
  <c r="V112" i="16"/>
  <c r="I112" i="16"/>
  <c r="H112" i="16"/>
  <c r="G112" i="16"/>
  <c r="AD99" i="16"/>
  <c r="AF99" i="16" s="1"/>
  <c r="AC99" i="16"/>
  <c r="V99" i="16"/>
  <c r="I99" i="16"/>
  <c r="H99" i="16"/>
  <c r="G99" i="16"/>
  <c r="AD292" i="16"/>
  <c r="AF292" i="16" s="1"/>
  <c r="AC292" i="16"/>
  <c r="V292" i="16"/>
  <c r="I292" i="16"/>
  <c r="H292" i="16"/>
  <c r="G292" i="16"/>
  <c r="AD136" i="16"/>
  <c r="AF136" i="16" s="1"/>
  <c r="AC136" i="16"/>
  <c r="V136" i="16"/>
  <c r="I136" i="16"/>
  <c r="H136" i="16"/>
  <c r="G136" i="16"/>
  <c r="AD170" i="16"/>
  <c r="AF170" i="16" s="1"/>
  <c r="AC170" i="16"/>
  <c r="V170" i="16"/>
  <c r="I170" i="16"/>
  <c r="H170" i="16"/>
  <c r="G170" i="16"/>
  <c r="AD52" i="16"/>
  <c r="AF52" i="16" s="1"/>
  <c r="AC52" i="16"/>
  <c r="V52" i="16"/>
  <c r="I52" i="16"/>
  <c r="H52" i="16"/>
  <c r="G52" i="16"/>
  <c r="AD17" i="16"/>
  <c r="AF17" i="16" s="1"/>
  <c r="AC17" i="16"/>
  <c r="V17" i="16"/>
  <c r="I17" i="16"/>
  <c r="H17" i="16"/>
  <c r="G17" i="16"/>
  <c r="AD10" i="16"/>
  <c r="AF10" i="16" s="1"/>
  <c r="AC10" i="16"/>
  <c r="V10" i="16"/>
  <c r="I10" i="16"/>
  <c r="H10" i="16"/>
  <c r="G10" i="16"/>
  <c r="AD184" i="16"/>
  <c r="AF184" i="16" s="1"/>
  <c r="AC184" i="16"/>
  <c r="V184" i="16"/>
  <c r="I184" i="16"/>
  <c r="H184" i="16"/>
  <c r="G184" i="16"/>
  <c r="AD296" i="16"/>
  <c r="AF296" i="16" s="1"/>
  <c r="AC296" i="16"/>
  <c r="V296" i="16"/>
  <c r="I296" i="16"/>
  <c r="H296" i="16"/>
  <c r="G296" i="16"/>
  <c r="AD40" i="16"/>
  <c r="AF40" i="16" s="1"/>
  <c r="AC40" i="16"/>
  <c r="V40" i="16"/>
  <c r="I40" i="16"/>
  <c r="H40" i="16"/>
  <c r="G40" i="16"/>
  <c r="AD127" i="16"/>
  <c r="AF127" i="16" s="1"/>
  <c r="AC127" i="16"/>
  <c r="V127" i="16"/>
  <c r="I127" i="16"/>
  <c r="H127" i="16"/>
  <c r="G127" i="16"/>
  <c r="AD186" i="16"/>
  <c r="AF186" i="16" s="1"/>
  <c r="AC186" i="16"/>
  <c r="V186" i="16"/>
  <c r="I186" i="16"/>
  <c r="H186" i="16"/>
  <c r="G186" i="16"/>
  <c r="AD85" i="16"/>
  <c r="AF85" i="16" s="1"/>
  <c r="AC85" i="16"/>
  <c r="V85" i="16"/>
  <c r="I85" i="16"/>
  <c r="H85" i="16"/>
  <c r="G85" i="16"/>
  <c r="AD62" i="16"/>
  <c r="AF62" i="16" s="1"/>
  <c r="AC62" i="16"/>
  <c r="V62" i="16"/>
  <c r="I62" i="16"/>
  <c r="H62" i="16"/>
  <c r="G62" i="16"/>
  <c r="AD83" i="16"/>
  <c r="AF83" i="16" s="1"/>
  <c r="AC83" i="16"/>
  <c r="V83" i="16"/>
  <c r="I83" i="16"/>
  <c r="H83" i="16"/>
  <c r="G83" i="16"/>
  <c r="AD22" i="16"/>
  <c r="AF22" i="16" s="1"/>
  <c r="AC22" i="16"/>
  <c r="V22" i="16"/>
  <c r="I22" i="16"/>
  <c r="H22" i="16"/>
  <c r="G22" i="16"/>
  <c r="AD155" i="16"/>
  <c r="AF155" i="16" s="1"/>
  <c r="AC155" i="16"/>
  <c r="V155" i="16"/>
  <c r="I155" i="16"/>
  <c r="H155" i="16"/>
  <c r="G155" i="16"/>
  <c r="AD279" i="16"/>
  <c r="AF279" i="16" s="1"/>
  <c r="AC279" i="16"/>
  <c r="V279" i="16"/>
  <c r="I279" i="16"/>
  <c r="H279" i="16"/>
  <c r="G279" i="16"/>
  <c r="AD162" i="16"/>
  <c r="AF162" i="16" s="1"/>
  <c r="AC162" i="16"/>
  <c r="V162" i="16"/>
  <c r="I162" i="16"/>
  <c r="H162" i="16"/>
  <c r="G162" i="16"/>
  <c r="AD110" i="16"/>
  <c r="AF110" i="16" s="1"/>
  <c r="AC110" i="16"/>
  <c r="V110" i="16"/>
  <c r="I110" i="16"/>
  <c r="H110" i="16"/>
  <c r="G110" i="16"/>
  <c r="AD189" i="16"/>
  <c r="AF189" i="16" s="1"/>
  <c r="AC189" i="16"/>
  <c r="V189" i="16"/>
  <c r="I189" i="16"/>
  <c r="H189" i="16"/>
  <c r="G189" i="16"/>
  <c r="AD133" i="16"/>
  <c r="AF133" i="16" s="1"/>
  <c r="AC133" i="16"/>
  <c r="V133" i="16"/>
  <c r="I133" i="16"/>
  <c r="H133" i="16"/>
  <c r="G133" i="16"/>
  <c r="AD278" i="16"/>
  <c r="AF278" i="16" s="1"/>
  <c r="AC278" i="16"/>
  <c r="V278" i="16"/>
  <c r="I278" i="16"/>
  <c r="H278" i="16"/>
  <c r="G278" i="16"/>
  <c r="AD42" i="16"/>
  <c r="AF42" i="16" s="1"/>
  <c r="AC42" i="16"/>
  <c r="V42" i="16"/>
  <c r="I42" i="16"/>
  <c r="H42" i="16"/>
  <c r="G42" i="16"/>
  <c r="AD159" i="16"/>
  <c r="AF159" i="16" s="1"/>
  <c r="AC159" i="16"/>
  <c r="V159" i="16"/>
  <c r="I159" i="16"/>
  <c r="H159" i="16"/>
  <c r="G159" i="16"/>
  <c r="AD264" i="16"/>
  <c r="AF264" i="16" s="1"/>
  <c r="AC264" i="16"/>
  <c r="V264" i="16"/>
  <c r="I264" i="16"/>
  <c r="H264" i="16"/>
  <c r="G264" i="16"/>
  <c r="AD236" i="16"/>
  <c r="AF236" i="16" s="1"/>
  <c r="AC236" i="16"/>
  <c r="V236" i="16"/>
  <c r="I236" i="16"/>
  <c r="H236" i="16"/>
  <c r="G236" i="16"/>
  <c r="AD238" i="16"/>
  <c r="AF238" i="16" s="1"/>
  <c r="AC238" i="16"/>
  <c r="V238" i="16"/>
  <c r="I238" i="16"/>
  <c r="H238" i="16"/>
  <c r="G238" i="16"/>
  <c r="AD33" i="16"/>
  <c r="AF33" i="16" s="1"/>
  <c r="AC33" i="16"/>
  <c r="V33" i="16"/>
  <c r="I33" i="16"/>
  <c r="H33" i="16"/>
  <c r="G33" i="16"/>
  <c r="AD251" i="16"/>
  <c r="AF251" i="16" s="1"/>
  <c r="AC251" i="16"/>
  <c r="V251" i="16"/>
  <c r="I251" i="16"/>
  <c r="H251" i="16"/>
  <c r="G251" i="16"/>
  <c r="AD208" i="16"/>
  <c r="AF208" i="16" s="1"/>
  <c r="AC208" i="16"/>
  <c r="V208" i="16"/>
  <c r="I208" i="16"/>
  <c r="H208" i="16"/>
  <c r="G208" i="16"/>
  <c r="AD129" i="16"/>
  <c r="AF129" i="16" s="1"/>
  <c r="AC129" i="16"/>
  <c r="V129" i="16"/>
  <c r="I129" i="16"/>
  <c r="H129" i="16"/>
  <c r="G129" i="16"/>
  <c r="AD209" i="16"/>
  <c r="AF209" i="16" s="1"/>
  <c r="AC209" i="16"/>
  <c r="V209" i="16"/>
  <c r="I209" i="16"/>
  <c r="H209" i="16"/>
  <c r="G209" i="16"/>
  <c r="AD51" i="16"/>
  <c r="AF51" i="16" s="1"/>
  <c r="AC51" i="16"/>
  <c r="V51" i="16"/>
  <c r="I51" i="16"/>
  <c r="H51" i="16"/>
  <c r="G51" i="16"/>
  <c r="AD224" i="16"/>
  <c r="AF224" i="16" s="1"/>
  <c r="AC224" i="16"/>
  <c r="V224" i="16"/>
  <c r="I224" i="16"/>
  <c r="H224" i="16"/>
  <c r="G224" i="16"/>
  <c r="AF217" i="16"/>
  <c r="AD217" i="16"/>
  <c r="AC217" i="16"/>
  <c r="V217" i="16"/>
  <c r="I217" i="16"/>
  <c r="H217" i="16"/>
  <c r="G217" i="16"/>
  <c r="AD285" i="16"/>
  <c r="AF285" i="16" s="1"/>
  <c r="AC285" i="16"/>
  <c r="V285" i="16"/>
  <c r="I285" i="16"/>
  <c r="H285" i="16"/>
  <c r="G285" i="16"/>
  <c r="AD230" i="16"/>
  <c r="AF230" i="16" s="1"/>
  <c r="AC230" i="16"/>
  <c r="V230" i="16"/>
  <c r="I230" i="16"/>
  <c r="J230" i="16" s="1"/>
  <c r="H230" i="16"/>
  <c r="G230" i="16"/>
  <c r="AD68" i="16"/>
  <c r="AF68" i="16" s="1"/>
  <c r="AC68" i="16"/>
  <c r="V68" i="16"/>
  <c r="I68" i="16"/>
  <c r="H68" i="16"/>
  <c r="G68" i="16"/>
  <c r="AD293" i="16"/>
  <c r="AF293" i="16" s="1"/>
  <c r="AC293" i="16"/>
  <c r="V293" i="16"/>
  <c r="I293" i="16"/>
  <c r="H293" i="16"/>
  <c r="G293" i="16"/>
  <c r="AD165" i="16"/>
  <c r="AF165" i="16" s="1"/>
  <c r="AC165" i="16"/>
  <c r="V165" i="16"/>
  <c r="I165" i="16"/>
  <c r="H165" i="16"/>
  <c r="G165" i="16"/>
  <c r="AD64" i="16"/>
  <c r="AF64" i="16" s="1"/>
  <c r="AC64" i="16"/>
  <c r="V64" i="16"/>
  <c r="I64" i="16"/>
  <c r="H64" i="16"/>
  <c r="G64" i="16"/>
  <c r="AD66" i="16"/>
  <c r="AF66" i="16" s="1"/>
  <c r="AC66" i="16"/>
  <c r="V66" i="16"/>
  <c r="I66" i="16"/>
  <c r="H66" i="16"/>
  <c r="G66" i="16"/>
  <c r="AD86" i="16"/>
  <c r="AF86" i="16" s="1"/>
  <c r="AC86" i="16"/>
  <c r="V86" i="16"/>
  <c r="I86" i="16"/>
  <c r="H86" i="16"/>
  <c r="G86" i="16"/>
  <c r="AD212" i="16"/>
  <c r="AF212" i="16" s="1"/>
  <c r="AC212" i="16"/>
  <c r="V212" i="16"/>
  <c r="I212" i="16"/>
  <c r="H212" i="16"/>
  <c r="G212" i="16"/>
  <c r="AD268" i="16"/>
  <c r="AF268" i="16" s="1"/>
  <c r="AC268" i="16"/>
  <c r="V268" i="16"/>
  <c r="I268" i="16"/>
  <c r="H268" i="16"/>
  <c r="G268" i="16"/>
  <c r="AD90" i="16"/>
  <c r="AF90" i="16" s="1"/>
  <c r="AC90" i="16"/>
  <c r="V90" i="16"/>
  <c r="I90" i="16"/>
  <c r="H90" i="16"/>
  <c r="G90" i="16"/>
  <c r="AD168" i="16"/>
  <c r="AF168" i="16" s="1"/>
  <c r="AC168" i="16"/>
  <c r="V168" i="16"/>
  <c r="I168" i="16"/>
  <c r="H168" i="16"/>
  <c r="G168" i="16"/>
  <c r="AD63" i="16"/>
  <c r="AF63" i="16" s="1"/>
  <c r="AC63" i="16"/>
  <c r="V63" i="16"/>
  <c r="I63" i="16"/>
  <c r="H63" i="16"/>
  <c r="G63" i="16"/>
  <c r="AD143" i="16"/>
  <c r="AF143" i="16" s="1"/>
  <c r="AC143" i="16"/>
  <c r="V143" i="16"/>
  <c r="I143" i="16"/>
  <c r="H143" i="16"/>
  <c r="G143" i="16"/>
  <c r="AD37" i="16"/>
  <c r="AF37" i="16" s="1"/>
  <c r="AC37" i="16"/>
  <c r="V37" i="16"/>
  <c r="I37" i="16"/>
  <c r="H37" i="16"/>
  <c r="G37" i="16"/>
  <c r="AD96" i="16"/>
  <c r="AF96" i="16" s="1"/>
  <c r="AC96" i="16"/>
  <c r="V96" i="16"/>
  <c r="I96" i="16"/>
  <c r="H96" i="16"/>
  <c r="G96" i="16"/>
  <c r="AD102" i="16"/>
  <c r="AF102" i="16" s="1"/>
  <c r="AC102" i="16"/>
  <c r="V102" i="16"/>
  <c r="I102" i="16"/>
  <c r="H102" i="16"/>
  <c r="G102" i="16"/>
  <c r="AD227" i="16"/>
  <c r="AF227" i="16" s="1"/>
  <c r="AC227" i="16"/>
  <c r="V227" i="16"/>
  <c r="I227" i="16"/>
  <c r="H227" i="16"/>
  <c r="G227" i="16"/>
  <c r="AD207" i="16"/>
  <c r="AF207" i="16" s="1"/>
  <c r="AC207" i="16"/>
  <c r="V207" i="16"/>
  <c r="I207" i="16"/>
  <c r="H207" i="16"/>
  <c r="G207" i="16"/>
  <c r="AD151" i="16"/>
  <c r="AF151" i="16" s="1"/>
  <c r="AC151" i="16"/>
  <c r="V151" i="16"/>
  <c r="I151" i="16"/>
  <c r="H151" i="16"/>
  <c r="G151" i="16"/>
  <c r="AD219" i="16"/>
  <c r="AF219" i="16" s="1"/>
  <c r="AC219" i="16"/>
  <c r="V219" i="16"/>
  <c r="I219" i="16"/>
  <c r="H219" i="16"/>
  <c r="G219" i="16"/>
  <c r="AD232" i="16"/>
  <c r="AF232" i="16" s="1"/>
  <c r="AC232" i="16"/>
  <c r="V232" i="16"/>
  <c r="I232" i="16"/>
  <c r="H232" i="16"/>
  <c r="G232" i="16"/>
  <c r="AD277" i="16"/>
  <c r="AF277" i="16" s="1"/>
  <c r="AC277" i="16"/>
  <c r="V277" i="16"/>
  <c r="I277" i="16"/>
  <c r="H277" i="16"/>
  <c r="G277" i="16"/>
  <c r="AD39" i="16"/>
  <c r="AF39" i="16" s="1"/>
  <c r="AC39" i="16"/>
  <c r="V39" i="16"/>
  <c r="I39" i="16"/>
  <c r="H39" i="16"/>
  <c r="G39" i="16"/>
  <c r="AD124" i="16"/>
  <c r="AF124" i="16" s="1"/>
  <c r="AC124" i="16"/>
  <c r="V124" i="16"/>
  <c r="I124" i="16"/>
  <c r="H124" i="16"/>
  <c r="G124" i="16"/>
  <c r="AD53" i="16"/>
  <c r="AF53" i="16" s="1"/>
  <c r="AC53" i="16"/>
  <c r="V53" i="16"/>
  <c r="I53" i="16"/>
  <c r="H53" i="16"/>
  <c r="G53" i="16"/>
  <c r="AD103" i="16"/>
  <c r="AF103" i="16" s="1"/>
  <c r="AC103" i="16"/>
  <c r="V103" i="16"/>
  <c r="I103" i="16"/>
  <c r="H103" i="16"/>
  <c r="G103" i="16"/>
  <c r="AD192" i="16"/>
  <c r="AF192" i="16" s="1"/>
  <c r="AC192" i="16"/>
  <c r="V192" i="16"/>
  <c r="I192" i="16"/>
  <c r="H192" i="16"/>
  <c r="G192" i="16"/>
  <c r="AD119" i="16"/>
  <c r="AF119" i="16" s="1"/>
  <c r="AC119" i="16"/>
  <c r="V119" i="16"/>
  <c r="I119" i="16"/>
  <c r="H119" i="16"/>
  <c r="G119" i="16"/>
  <c r="AD108" i="16"/>
  <c r="AF108" i="16" s="1"/>
  <c r="AC108" i="16"/>
  <c r="V108" i="16"/>
  <c r="I108" i="16"/>
  <c r="H108" i="16"/>
  <c r="G108" i="16"/>
  <c r="AD60" i="16"/>
  <c r="AF60" i="16" s="1"/>
  <c r="AC60" i="16"/>
  <c r="V60" i="16"/>
  <c r="I60" i="16"/>
  <c r="H60" i="16"/>
  <c r="G60" i="16"/>
  <c r="AD265" i="16"/>
  <c r="AF265" i="16" s="1"/>
  <c r="AC265" i="16"/>
  <c r="V265" i="16"/>
  <c r="I265" i="16"/>
  <c r="H265" i="16"/>
  <c r="G265" i="16"/>
  <c r="AD174" i="16"/>
  <c r="AF174" i="16" s="1"/>
  <c r="AC174" i="16"/>
  <c r="V174" i="16"/>
  <c r="I174" i="16"/>
  <c r="H174" i="16"/>
  <c r="G174" i="16"/>
  <c r="AD31" i="16"/>
  <c r="AF31" i="16" s="1"/>
  <c r="AC31" i="16"/>
  <c r="V31" i="16"/>
  <c r="I31" i="16"/>
  <c r="H31" i="16"/>
  <c r="G31" i="16"/>
  <c r="AD257" i="16"/>
  <c r="AF257" i="16" s="1"/>
  <c r="AC257" i="16"/>
  <c r="V257" i="16"/>
  <c r="I257" i="16"/>
  <c r="H257" i="16"/>
  <c r="G257" i="16"/>
  <c r="AD13" i="16"/>
  <c r="AF13" i="16" s="1"/>
  <c r="AC13" i="16"/>
  <c r="V13" i="16"/>
  <c r="I13" i="16"/>
  <c r="H13" i="16"/>
  <c r="G13" i="16"/>
  <c r="AD30" i="16"/>
  <c r="AF30" i="16" s="1"/>
  <c r="AC30" i="16"/>
  <c r="V30" i="16"/>
  <c r="I30" i="16"/>
  <c r="H30" i="16"/>
  <c r="G30" i="16"/>
  <c r="AF3" i="16"/>
  <c r="AD3" i="16"/>
  <c r="AC3" i="16"/>
  <c r="V3" i="16"/>
  <c r="J3" i="16"/>
  <c r="I3" i="16"/>
  <c r="H3" i="16"/>
  <c r="G3" i="16"/>
  <c r="H6" i="17" l="1"/>
  <c r="H21" i="17"/>
  <c r="H5" i="17"/>
  <c r="H8" i="17"/>
  <c r="H16" i="17"/>
  <c r="H13" i="17"/>
  <c r="H10" i="17"/>
  <c r="H22" i="17"/>
  <c r="H11" i="17"/>
  <c r="H12" i="17"/>
  <c r="H7" i="17"/>
  <c r="H20" i="17"/>
  <c r="H19" i="17"/>
  <c r="J10" i="16"/>
  <c r="J136" i="16"/>
  <c r="J79" i="16"/>
  <c r="J126" i="16"/>
  <c r="J45" i="16"/>
  <c r="J187" i="16"/>
  <c r="J164" i="16"/>
  <c r="J134" i="16"/>
  <c r="J91" i="16"/>
  <c r="J27" i="16"/>
  <c r="J4" i="16"/>
  <c r="J172" i="16"/>
  <c r="J121" i="16"/>
  <c r="J7" i="16"/>
  <c r="J247" i="16"/>
  <c r="J19" i="16"/>
  <c r="J289" i="16"/>
  <c r="J179" i="16"/>
  <c r="J59" i="16"/>
  <c r="J295" i="16"/>
  <c r="J200" i="16"/>
  <c r="J54" i="16"/>
  <c r="J113" i="16"/>
  <c r="J177" i="16"/>
  <c r="J195" i="16"/>
  <c r="J246" i="16"/>
  <c r="J95" i="16"/>
  <c r="J118" i="16"/>
  <c r="J249" i="16"/>
  <c r="J290" i="16"/>
  <c r="J286" i="16"/>
  <c r="J160" i="16"/>
  <c r="J72" i="16"/>
  <c r="J35" i="16"/>
  <c r="J135" i="16"/>
  <c r="J6" i="16"/>
  <c r="J244" i="16"/>
  <c r="J41" i="16"/>
  <c r="J169" i="16"/>
  <c r="J167" i="16"/>
  <c r="J122" i="16"/>
  <c r="J74" i="16"/>
  <c r="J240" i="16"/>
  <c r="J120" i="16"/>
  <c r="J18" i="16"/>
  <c r="J252" i="16"/>
  <c r="J260" i="16"/>
  <c r="J8" i="16"/>
  <c r="J110" i="16"/>
  <c r="J22" i="16"/>
  <c r="J55" i="16"/>
  <c r="J183" i="16"/>
  <c r="J109" i="16"/>
  <c r="J266" i="16"/>
  <c r="J29" i="16"/>
  <c r="J149" i="16"/>
  <c r="J158" i="16"/>
  <c r="J182" i="16"/>
  <c r="J258" i="16"/>
  <c r="J71" i="16"/>
  <c r="J273" i="16"/>
  <c r="J21" i="16"/>
  <c r="J221" i="16"/>
  <c r="J251" i="16"/>
  <c r="J129" i="16"/>
  <c r="J56" i="16"/>
  <c r="J255" i="16"/>
  <c r="J89" i="16"/>
  <c r="J11" i="16"/>
  <c r="J77" i="16"/>
  <c r="J218" i="16"/>
  <c r="J231" i="16"/>
  <c r="J131" i="16"/>
  <c r="J142" i="16"/>
  <c r="J180" i="16"/>
  <c r="J37" i="16"/>
  <c r="J192" i="16"/>
  <c r="J39" i="16"/>
  <c r="J133" i="16"/>
  <c r="J106" i="16"/>
  <c r="J157" i="16"/>
  <c r="J173" i="16"/>
  <c r="J227" i="16"/>
  <c r="J166" i="16"/>
  <c r="J50" i="16"/>
  <c r="J188" i="16"/>
  <c r="J229" i="16"/>
  <c r="J194" i="16"/>
  <c r="J296" i="16"/>
  <c r="J198" i="16"/>
  <c r="J76" i="16"/>
  <c r="J32" i="16"/>
  <c r="J191" i="16"/>
  <c r="J241" i="16"/>
  <c r="J196" i="16"/>
  <c r="J168" i="16"/>
  <c r="J254" i="16"/>
  <c r="J75" i="16"/>
  <c r="J248" i="16"/>
  <c r="J210" i="16"/>
  <c r="J215" i="16"/>
  <c r="J31" i="16"/>
  <c r="J86" i="16"/>
  <c r="J263" i="16"/>
  <c r="E21" i="17"/>
  <c r="F4" i="17"/>
  <c r="H4" i="17" s="1"/>
  <c r="E19" i="17"/>
  <c r="E17" i="17"/>
  <c r="E10" i="17"/>
  <c r="E15" i="17"/>
  <c r="E20" i="17"/>
  <c r="E12" i="17"/>
  <c r="E7" i="17"/>
  <c r="E13" i="17"/>
  <c r="E14" i="17"/>
  <c r="E16" i="17"/>
  <c r="E18" i="17"/>
  <c r="E6" i="17"/>
  <c r="E9" i="17"/>
  <c r="E11" i="17"/>
  <c r="E22" i="17"/>
  <c r="E5" i="17"/>
  <c r="E8" i="17"/>
  <c r="J66" i="16"/>
  <c r="J282" i="16"/>
  <c r="J243" i="16"/>
  <c r="J259" i="16"/>
  <c r="J197" i="16"/>
  <c r="J250" i="16"/>
  <c r="J125" i="16"/>
  <c r="J267" i="16"/>
  <c r="J154" i="16"/>
  <c r="J36" i="16"/>
  <c r="J140" i="16"/>
  <c r="J223" i="16"/>
  <c r="J237" i="16"/>
  <c r="J204" i="16"/>
  <c r="J88" i="16"/>
  <c r="J115" i="16"/>
  <c r="J291" i="16"/>
  <c r="J213" i="16"/>
  <c r="J175" i="16"/>
  <c r="J294" i="16"/>
  <c r="J107" i="16"/>
  <c r="J281" i="16"/>
  <c r="J60" i="16"/>
  <c r="J277" i="16"/>
  <c r="J238" i="16"/>
  <c r="J87" i="16"/>
  <c r="J130" i="16"/>
  <c r="J152" i="16"/>
  <c r="J206" i="16"/>
  <c r="J24" i="16"/>
  <c r="J137" i="16"/>
  <c r="J275" i="16"/>
  <c r="J117" i="16"/>
  <c r="J269" i="16"/>
  <c r="J222" i="16"/>
  <c r="J205" i="16"/>
  <c r="J239" i="16"/>
  <c r="J141" i="16"/>
  <c r="J48" i="16"/>
  <c r="J262" i="16"/>
  <c r="J123" i="16"/>
  <c r="J287" i="16"/>
  <c r="J116" i="16"/>
  <c r="J53" i="16"/>
  <c r="J217" i="16"/>
  <c r="J186" i="16"/>
  <c r="J185" i="16"/>
  <c r="J272" i="16"/>
  <c r="J12" i="16"/>
  <c r="J15" i="16"/>
  <c r="J225" i="16"/>
  <c r="J242" i="16"/>
  <c r="J28" i="16"/>
  <c r="J84" i="16"/>
  <c r="J93" i="16"/>
  <c r="J47" i="16"/>
  <c r="J44" i="16"/>
  <c r="J92" i="16"/>
  <c r="J43" i="16"/>
  <c r="J105" i="16"/>
  <c r="J104" i="16"/>
  <c r="J256" i="16"/>
  <c r="J145" i="16"/>
  <c r="J69" i="16"/>
  <c r="J193" i="16"/>
  <c r="J220" i="16"/>
  <c r="J46" i="16"/>
  <c r="J261" i="16"/>
  <c r="J211" i="16"/>
  <c r="J228" i="16"/>
  <c r="J26" i="16"/>
  <c r="J5" i="16"/>
  <c r="J245" i="16"/>
  <c r="J100" i="16"/>
  <c r="J203" i="16"/>
  <c r="J214" i="16"/>
  <c r="J234" i="16"/>
  <c r="J114" i="16"/>
  <c r="J94" i="16"/>
  <c r="J111" i="16"/>
  <c r="J265" i="16"/>
  <c r="J280" i="16"/>
  <c r="J58" i="16"/>
  <c r="J233" i="16"/>
  <c r="J284" i="16"/>
  <c r="J283" i="16"/>
  <c r="J49" i="16"/>
  <c r="J268" i="16"/>
  <c r="J178" i="16"/>
  <c r="J9" i="16"/>
  <c r="J82" i="16"/>
  <c r="J146" i="16"/>
  <c r="J253" i="16"/>
  <c r="J81" i="16"/>
  <c r="J97" i="16"/>
  <c r="J65" i="16"/>
  <c r="J150" i="16"/>
  <c r="J288" i="16"/>
  <c r="J181" i="16"/>
  <c r="J42" i="16"/>
  <c r="J25" i="16"/>
  <c r="J163" i="16"/>
  <c r="J235" i="16"/>
  <c r="J271" i="16"/>
  <c r="J57" i="16"/>
  <c r="J216" i="16"/>
  <c r="J98" i="16"/>
  <c r="J96" i="16"/>
  <c r="J13" i="16"/>
  <c r="J151" i="16"/>
  <c r="J293" i="16"/>
  <c r="J202" i="16"/>
  <c r="J23" i="16"/>
  <c r="J190" i="16"/>
  <c r="J274" i="16"/>
  <c r="J128" i="16"/>
  <c r="J16" i="16"/>
  <c r="J101" i="16"/>
  <c r="J174" i="16"/>
  <c r="J124" i="16"/>
  <c r="J102" i="16"/>
  <c r="J212" i="16"/>
  <c r="J285" i="16"/>
  <c r="J33" i="16"/>
  <c r="J189" i="16"/>
  <c r="J85" i="16"/>
  <c r="J62" i="16"/>
  <c r="J184" i="16"/>
  <c r="J170" i="16"/>
  <c r="J112" i="16"/>
  <c r="J138" i="16"/>
  <c r="J70" i="16"/>
  <c r="J14" i="16"/>
  <c r="J156" i="16"/>
  <c r="J80" i="16"/>
  <c r="J34" i="16"/>
  <c r="J161" i="16"/>
  <c r="J257" i="16"/>
  <c r="J103" i="16"/>
  <c r="J207" i="16"/>
  <c r="J90" i="16"/>
  <c r="J68" i="16"/>
  <c r="J208" i="16"/>
  <c r="J278" i="16"/>
  <c r="J83" i="16"/>
  <c r="J61" i="16"/>
  <c r="J153" i="16"/>
  <c r="J171" i="16"/>
  <c r="J73" i="16"/>
  <c r="J148" i="16"/>
  <c r="J20" i="16"/>
  <c r="J139" i="16"/>
  <c r="J119" i="16"/>
  <c r="J219" i="16"/>
  <c r="J63" i="16"/>
  <c r="J165" i="16"/>
  <c r="J209" i="16"/>
  <c r="J159" i="16"/>
  <c r="J155" i="16"/>
  <c r="J30" i="16"/>
  <c r="J108" i="16"/>
  <c r="J232" i="16"/>
  <c r="J143" i="16"/>
  <c r="J64" i="16"/>
  <c r="J51" i="16"/>
  <c r="J264" i="16"/>
  <c r="J279" i="16"/>
  <c r="J17" i="16"/>
  <c r="J292" i="16"/>
  <c r="J276" i="16"/>
  <c r="J78" i="16"/>
  <c r="J67" i="16"/>
  <c r="J176" i="16"/>
  <c r="J132" i="16"/>
  <c r="J38" i="16"/>
  <c r="J147" i="16"/>
  <c r="J224" i="16"/>
  <c r="J236" i="16"/>
  <c r="J162" i="16"/>
  <c r="J40" i="16"/>
  <c r="J52" i="16"/>
  <c r="J99" i="16"/>
  <c r="J144" i="16"/>
  <c r="J270" i="16"/>
  <c r="J127" i="16"/>
  <c r="H301" i="15" l="1"/>
  <c r="E301" i="15"/>
  <c r="H300" i="15"/>
  <c r="E300" i="15"/>
  <c r="H299" i="15"/>
  <c r="E299" i="15"/>
  <c r="H298" i="15"/>
  <c r="E298" i="15"/>
  <c r="H297" i="15"/>
  <c r="E297" i="15"/>
  <c r="H296" i="15"/>
  <c r="E296" i="15"/>
  <c r="H295" i="15"/>
  <c r="E295" i="15"/>
  <c r="H294" i="15"/>
  <c r="E294" i="15"/>
  <c r="H293" i="15"/>
  <c r="E293" i="15"/>
  <c r="H292" i="15"/>
  <c r="E292" i="15"/>
  <c r="H291" i="15"/>
  <c r="E291" i="15"/>
  <c r="H290" i="15"/>
  <c r="E290" i="15"/>
  <c r="H289" i="15"/>
  <c r="E289" i="15"/>
  <c r="H288" i="15"/>
  <c r="E288" i="15"/>
  <c r="H287" i="15"/>
  <c r="E287" i="15"/>
  <c r="H286" i="15"/>
  <c r="E286" i="15"/>
  <c r="H285" i="15"/>
  <c r="E285" i="15"/>
  <c r="H284" i="15"/>
  <c r="E284" i="15"/>
  <c r="H283" i="15"/>
  <c r="E283" i="15"/>
  <c r="H282" i="15"/>
  <c r="E282" i="15"/>
  <c r="H281" i="15"/>
  <c r="E281" i="15"/>
  <c r="H280" i="15"/>
  <c r="E280" i="15"/>
  <c r="H279" i="15"/>
  <c r="E279" i="15"/>
  <c r="H278" i="15"/>
  <c r="E278" i="15"/>
  <c r="H277" i="15"/>
  <c r="E277" i="15"/>
  <c r="H276" i="15"/>
  <c r="E276" i="15"/>
  <c r="H275" i="15"/>
  <c r="E275" i="15"/>
  <c r="H274" i="15"/>
  <c r="E274" i="15"/>
  <c r="H273" i="15"/>
  <c r="E273" i="15"/>
  <c r="H272" i="15"/>
  <c r="E272" i="15"/>
  <c r="H271" i="15"/>
  <c r="E271" i="15"/>
  <c r="H270" i="15"/>
  <c r="E270" i="15"/>
  <c r="H269" i="15"/>
  <c r="E269" i="15"/>
  <c r="H268" i="15"/>
  <c r="E268" i="15"/>
  <c r="H267" i="15"/>
  <c r="E267" i="15"/>
  <c r="H266" i="15"/>
  <c r="E266" i="15"/>
  <c r="H265" i="15"/>
  <c r="E265" i="15"/>
  <c r="H264" i="15"/>
  <c r="E264" i="15"/>
  <c r="H263" i="15"/>
  <c r="E263" i="15"/>
  <c r="H262" i="15"/>
  <c r="E262" i="15"/>
  <c r="H261" i="15"/>
  <c r="E261" i="15"/>
  <c r="H260" i="15"/>
  <c r="E260" i="15"/>
  <c r="H259" i="15"/>
  <c r="E259" i="15"/>
  <c r="H258" i="15"/>
  <c r="E258" i="15"/>
  <c r="H257" i="15"/>
  <c r="E257" i="15"/>
  <c r="H256" i="15"/>
  <c r="E256" i="15"/>
  <c r="H255" i="15"/>
  <c r="E255" i="15"/>
  <c r="H254" i="15"/>
  <c r="E254" i="15"/>
  <c r="H253" i="15"/>
  <c r="E253" i="15"/>
  <c r="H252" i="15"/>
  <c r="E252" i="15"/>
  <c r="H251" i="15"/>
  <c r="E251" i="15"/>
  <c r="H250" i="15"/>
  <c r="E250" i="15"/>
  <c r="H249" i="15"/>
  <c r="E249" i="15"/>
  <c r="H248" i="15"/>
  <c r="E248" i="15"/>
  <c r="H247" i="15"/>
  <c r="E247" i="15"/>
  <c r="H246" i="15"/>
  <c r="E246" i="15"/>
  <c r="H245" i="15"/>
  <c r="E245" i="15"/>
  <c r="H244" i="15"/>
  <c r="E244" i="15"/>
  <c r="H243" i="15"/>
  <c r="E243" i="15"/>
  <c r="H242" i="15"/>
  <c r="E242" i="15"/>
  <c r="H241" i="15"/>
  <c r="E241" i="15"/>
  <c r="H240" i="15"/>
  <c r="E240" i="15"/>
  <c r="H239" i="15"/>
  <c r="E239" i="15"/>
  <c r="H238" i="15"/>
  <c r="E238" i="15"/>
  <c r="H237" i="15"/>
  <c r="E237" i="15"/>
  <c r="H236" i="15"/>
  <c r="E236" i="15"/>
  <c r="H235" i="15"/>
  <c r="E235" i="15"/>
  <c r="H234" i="15"/>
  <c r="E234" i="15"/>
  <c r="H233" i="15"/>
  <c r="E233" i="15"/>
  <c r="H232" i="15"/>
  <c r="E232" i="15"/>
  <c r="H231" i="15"/>
  <c r="E231" i="15"/>
  <c r="H230" i="15"/>
  <c r="E230" i="15"/>
  <c r="H229" i="15"/>
  <c r="E229" i="15"/>
  <c r="H228" i="15"/>
  <c r="E228" i="15"/>
  <c r="H227" i="15"/>
  <c r="E227" i="15"/>
  <c r="H226" i="15"/>
  <c r="E226" i="15"/>
  <c r="H225" i="15"/>
  <c r="E225" i="15"/>
  <c r="H224" i="15"/>
  <c r="E224" i="15"/>
  <c r="H223" i="15"/>
  <c r="E223" i="15"/>
  <c r="H222" i="15"/>
  <c r="E222" i="15"/>
  <c r="H221" i="15"/>
  <c r="E221" i="15"/>
  <c r="H220" i="15"/>
  <c r="E220" i="15"/>
  <c r="H219" i="15"/>
  <c r="E219" i="15"/>
  <c r="H218" i="15"/>
  <c r="E218" i="15"/>
  <c r="H217" i="15"/>
  <c r="E217" i="15"/>
  <c r="H216" i="15"/>
  <c r="E216" i="15"/>
  <c r="H215" i="15"/>
  <c r="E215" i="15"/>
  <c r="H214" i="15"/>
  <c r="E214" i="15"/>
  <c r="H213" i="15"/>
  <c r="E213" i="15"/>
  <c r="H212" i="15"/>
  <c r="E212" i="15"/>
  <c r="H211" i="15"/>
  <c r="E211" i="15"/>
  <c r="H210" i="15"/>
  <c r="E210" i="15"/>
  <c r="H209" i="15"/>
  <c r="E209" i="15"/>
  <c r="H208" i="15"/>
  <c r="E208" i="15"/>
  <c r="H207" i="15"/>
  <c r="E207" i="15"/>
  <c r="H206" i="15"/>
  <c r="E206" i="15"/>
  <c r="H205" i="15"/>
  <c r="E205" i="15"/>
  <c r="H204" i="15"/>
  <c r="E204" i="15"/>
  <c r="H203" i="15"/>
  <c r="E203" i="15"/>
  <c r="H202" i="15"/>
  <c r="E202" i="15"/>
  <c r="H201" i="15"/>
  <c r="E201" i="15"/>
  <c r="H200" i="15"/>
  <c r="E200" i="15"/>
  <c r="H199" i="15"/>
  <c r="E199" i="15"/>
  <c r="H198" i="15"/>
  <c r="E198" i="15"/>
  <c r="H197" i="15"/>
  <c r="E197" i="15"/>
  <c r="H196" i="15"/>
  <c r="E196" i="15"/>
  <c r="H195" i="15"/>
  <c r="E195" i="15"/>
  <c r="H194" i="15"/>
  <c r="E194" i="15"/>
  <c r="H193" i="15"/>
  <c r="E193" i="15"/>
  <c r="H192" i="15"/>
  <c r="E192" i="15"/>
  <c r="H191" i="15"/>
  <c r="E191" i="15"/>
  <c r="H190" i="15"/>
  <c r="E190" i="15"/>
  <c r="H189" i="15"/>
  <c r="E189" i="15"/>
  <c r="H188" i="15"/>
  <c r="E188" i="15"/>
  <c r="H187" i="15"/>
  <c r="E187" i="15"/>
  <c r="H186" i="15"/>
  <c r="E186" i="15"/>
  <c r="H185" i="15"/>
  <c r="E185" i="15"/>
  <c r="H184" i="15"/>
  <c r="E184" i="15"/>
  <c r="H183" i="15"/>
  <c r="E183" i="15"/>
  <c r="H182" i="15"/>
  <c r="E182" i="15"/>
  <c r="H181" i="15"/>
  <c r="E181" i="15"/>
  <c r="H180" i="15"/>
  <c r="E180" i="15"/>
  <c r="H179" i="15"/>
  <c r="E179" i="15"/>
  <c r="H178" i="15"/>
  <c r="E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I137" i="15" l="1"/>
  <c r="I162" i="15"/>
  <c r="I206" i="15"/>
  <c r="I222" i="15"/>
  <c r="I226" i="15"/>
  <c r="I234" i="15"/>
  <c r="I238" i="15"/>
  <c r="I242" i="15"/>
  <c r="I246" i="15"/>
  <c r="I270" i="15"/>
  <c r="I286" i="15"/>
  <c r="I290" i="15"/>
  <c r="I294" i="15"/>
  <c r="I298" i="15"/>
  <c r="I257" i="15"/>
  <c r="I22" i="15"/>
  <c r="I26" i="15"/>
  <c r="I170" i="15"/>
  <c r="I267" i="15"/>
  <c r="I283" i="15"/>
  <c r="I295" i="15"/>
  <c r="I299" i="15"/>
  <c r="I151" i="15"/>
  <c r="I159" i="15"/>
  <c r="I115" i="15"/>
  <c r="I119" i="15"/>
  <c r="I131" i="15"/>
  <c r="I143" i="15"/>
  <c r="I150" i="15"/>
  <c r="I194" i="15"/>
  <c r="I282" i="15"/>
  <c r="I95" i="15"/>
  <c r="I147" i="15"/>
  <c r="I211" i="15"/>
  <c r="I227" i="15"/>
  <c r="I41" i="15"/>
  <c r="I215" i="15"/>
  <c r="I18" i="15"/>
  <c r="I54" i="15"/>
  <c r="I114" i="15"/>
  <c r="I154" i="15"/>
  <c r="I177" i="15"/>
  <c r="I193" i="15"/>
  <c r="I205" i="15"/>
  <c r="I209" i="15"/>
  <c r="I225" i="15"/>
  <c r="I265" i="15"/>
  <c r="I289" i="15"/>
  <c r="I175" i="15"/>
  <c r="I231" i="15"/>
  <c r="I223" i="15"/>
  <c r="I31" i="15"/>
  <c r="I43" i="15"/>
  <c r="I107" i="15"/>
  <c r="I111" i="15"/>
  <c r="I230" i="15"/>
  <c r="I21" i="15"/>
  <c r="I192" i="15"/>
  <c r="I10" i="15"/>
  <c r="I14" i="15"/>
  <c r="I49" i="15"/>
  <c r="I57" i="15"/>
  <c r="I65" i="15"/>
  <c r="I81" i="15"/>
  <c r="I85" i="15"/>
  <c r="I89" i="15"/>
  <c r="I105" i="15"/>
  <c r="I260" i="15"/>
  <c r="I272" i="15"/>
  <c r="I276" i="15"/>
  <c r="I44" i="15"/>
  <c r="I100" i="15"/>
  <c r="I33" i="15"/>
  <c r="I212" i="15"/>
  <c r="I38" i="15"/>
  <c r="I138" i="15"/>
  <c r="I169" i="15"/>
  <c r="I181" i="15"/>
  <c r="I241" i="15"/>
  <c r="I249" i="15"/>
  <c r="I64" i="15"/>
  <c r="I84" i="15"/>
  <c r="I196" i="15"/>
  <c r="I11" i="15"/>
  <c r="I15" i="15"/>
  <c r="I98" i="15"/>
  <c r="I273" i="15"/>
  <c r="I88" i="15"/>
  <c r="I279" i="15"/>
  <c r="I37" i="15"/>
  <c r="I178" i="15"/>
  <c r="I254" i="15"/>
  <c r="I48" i="15"/>
  <c r="I80" i="15"/>
  <c r="I287" i="15"/>
  <c r="I25" i="15"/>
  <c r="I103" i="15"/>
  <c r="I155" i="15"/>
  <c r="I163" i="15"/>
  <c r="I171" i="15"/>
  <c r="I191" i="15"/>
  <c r="I247" i="15"/>
  <c r="I97" i="15"/>
  <c r="I82" i="15"/>
  <c r="I79" i="15"/>
  <c r="I83" i="15"/>
  <c r="I102" i="15"/>
  <c r="I183" i="15"/>
  <c r="I199" i="15"/>
  <c r="I210" i="15"/>
  <c r="I214" i="15"/>
  <c r="I218" i="15"/>
  <c r="I233" i="15"/>
  <c r="I237" i="15"/>
  <c r="I244" i="15"/>
  <c r="I259" i="15"/>
  <c r="I263" i="15"/>
  <c r="I274" i="15"/>
  <c r="I278" i="15"/>
  <c r="I132" i="15"/>
  <c r="I144" i="15"/>
  <c r="I167" i="15"/>
  <c r="I23" i="15"/>
  <c r="I42" i="15"/>
  <c r="I90" i="15"/>
  <c r="I217" i="15"/>
  <c r="I266" i="15"/>
  <c r="I113" i="15"/>
  <c r="I129" i="15"/>
  <c r="I153" i="15"/>
  <c r="I292" i="15"/>
  <c r="I9" i="15"/>
  <c r="I24" i="15"/>
  <c r="I47" i="15"/>
  <c r="I55" i="15"/>
  <c r="I71" i="15"/>
  <c r="I87" i="15"/>
  <c r="I161" i="15"/>
  <c r="I17" i="15"/>
  <c r="I106" i="15"/>
  <c r="I118" i="15"/>
  <c r="I122" i="15"/>
  <c r="I130" i="15"/>
  <c r="I134" i="15"/>
  <c r="I142" i="15"/>
  <c r="I146" i="15"/>
  <c r="I158" i="15"/>
  <c r="I165" i="15"/>
  <c r="I176" i="15"/>
  <c r="I207" i="15"/>
  <c r="I256" i="15"/>
  <c r="I271" i="15"/>
  <c r="I297" i="15"/>
  <c r="I301" i="15"/>
  <c r="I128" i="15"/>
  <c r="I152" i="15"/>
  <c r="I239" i="15"/>
  <c r="I50" i="15"/>
  <c r="I74" i="15"/>
  <c r="I101" i="15"/>
  <c r="I182" i="15"/>
  <c r="I202" i="15"/>
  <c r="I221" i="15"/>
  <c r="I258" i="15"/>
  <c r="I288" i="15"/>
  <c r="I39" i="15"/>
  <c r="I149" i="15"/>
  <c r="I255" i="15"/>
  <c r="I285" i="15"/>
  <c r="I28" i="15"/>
  <c r="I63" i="15"/>
  <c r="I68" i="15"/>
  <c r="I127" i="15"/>
  <c r="I135" i="15"/>
  <c r="I253" i="15"/>
  <c r="I112" i="15"/>
  <c r="I148" i="15"/>
  <c r="I224" i="15"/>
  <c r="I58" i="15"/>
  <c r="I66" i="15"/>
  <c r="I186" i="15"/>
  <c r="I198" i="15"/>
  <c r="I228" i="15"/>
  <c r="I243" i="15"/>
  <c r="I262" i="15"/>
  <c r="I121" i="15"/>
  <c r="I145" i="15"/>
  <c r="I164" i="15"/>
  <c r="I240" i="15"/>
  <c r="I281" i="15"/>
  <c r="I51" i="15"/>
  <c r="I67" i="15"/>
  <c r="I91" i="15"/>
  <c r="I34" i="15"/>
  <c r="I73" i="15"/>
  <c r="I166" i="15"/>
  <c r="I185" i="15"/>
  <c r="I201" i="15"/>
  <c r="I250" i="15"/>
  <c r="I75" i="15"/>
  <c r="I19" i="15"/>
  <c r="I52" i="15"/>
  <c r="I86" i="15"/>
  <c r="I96" i="15"/>
  <c r="I99" i="15"/>
  <c r="I116" i="15"/>
  <c r="I133" i="15"/>
  <c r="I160" i="15"/>
  <c r="I180" i="15"/>
  <c r="I197" i="15"/>
  <c r="I12" i="15"/>
  <c r="I32" i="15"/>
  <c r="I72" i="15"/>
  <c r="I109" i="15"/>
  <c r="I136" i="15"/>
  <c r="I156" i="15"/>
  <c r="I190" i="15"/>
  <c r="I232" i="15"/>
  <c r="I16" i="15"/>
  <c r="I13" i="15"/>
  <c r="I36" i="15"/>
  <c r="I46" i="15"/>
  <c r="I56" i="15"/>
  <c r="I59" i="15"/>
  <c r="I70" i="15"/>
  <c r="I76" i="15"/>
  <c r="I93" i="15"/>
  <c r="I110" i="15"/>
  <c r="I120" i="15"/>
  <c r="I123" i="15"/>
  <c r="I140" i="15"/>
  <c r="I157" i="15"/>
  <c r="I174" i="15"/>
  <c r="I184" i="15"/>
  <c r="I187" i="15"/>
  <c r="I204" i="15"/>
  <c r="I220" i="15"/>
  <c r="I236" i="15"/>
  <c r="I252" i="15"/>
  <c r="I268" i="15"/>
  <c r="I284" i="15"/>
  <c r="I300" i="15"/>
  <c r="I173" i="15"/>
  <c r="I213" i="15"/>
  <c r="I264" i="15"/>
  <c r="I69" i="15"/>
  <c r="I20" i="15"/>
  <c r="I30" i="15"/>
  <c r="I53" i="15"/>
  <c r="I117" i="15"/>
  <c r="I275" i="15"/>
  <c r="I291" i="15"/>
  <c r="I35" i="15"/>
  <c r="I92" i="15"/>
  <c r="I200" i="15"/>
  <c r="I219" i="15"/>
  <c r="I235" i="15"/>
  <c r="I245" i="15"/>
  <c r="I261" i="15"/>
  <c r="I277" i="15"/>
  <c r="I280" i="15"/>
  <c r="I40" i="15"/>
  <c r="I60" i="15"/>
  <c r="I77" i="15"/>
  <c r="I94" i="15"/>
  <c r="I104" i="15"/>
  <c r="I124" i="15"/>
  <c r="I141" i="15"/>
  <c r="I168" i="15"/>
  <c r="I188" i="15"/>
  <c r="I208" i="15"/>
  <c r="I269" i="15"/>
  <c r="I126" i="15"/>
  <c r="I203" i="15"/>
  <c r="I216" i="15"/>
  <c r="I248" i="15"/>
  <c r="I293" i="15"/>
  <c r="I29" i="15"/>
  <c r="I27" i="15"/>
  <c r="I195" i="15"/>
  <c r="I45" i="15"/>
  <c r="I62" i="15"/>
  <c r="I139" i="15"/>
  <c r="I229" i="15"/>
  <c r="I251" i="15"/>
  <c r="I296" i="15"/>
  <c r="I8" i="15"/>
  <c r="I61" i="15"/>
  <c r="I78" i="15"/>
  <c r="I108" i="15"/>
  <c r="I125" i="15"/>
  <c r="I172" i="15"/>
  <c r="I179" i="15"/>
  <c r="I189" i="15"/>
  <c r="Y11" i="3" l="1"/>
  <c r="AA11" i="3" s="1"/>
  <c r="Y12" i="3"/>
  <c r="AA12" i="3" s="1"/>
  <c r="AB12" i="3" s="1"/>
  <c r="Y13" i="3"/>
  <c r="AA13" i="3" s="1"/>
  <c r="AB13" i="3" s="1"/>
  <c r="Y14" i="3"/>
  <c r="AA14" i="3" s="1"/>
  <c r="AB14" i="3" s="1"/>
  <c r="Y15" i="3"/>
  <c r="AA15" i="3" s="1"/>
  <c r="AB15" i="3" s="1"/>
  <c r="Y16" i="3"/>
  <c r="AA16" i="3" s="1"/>
  <c r="AB16" i="3" s="1"/>
  <c r="Y17" i="3"/>
  <c r="AA17" i="3" s="1"/>
  <c r="AB17" i="3" s="1"/>
  <c r="Y18" i="3"/>
  <c r="AA18" i="3" s="1"/>
  <c r="Y19" i="3"/>
  <c r="AA19" i="3" s="1"/>
  <c r="AB19" i="3" s="1"/>
  <c r="Y20" i="3"/>
  <c r="AA20" i="3" s="1"/>
  <c r="AB20" i="3" s="1"/>
  <c r="Y21" i="3"/>
  <c r="AA21" i="3" s="1"/>
  <c r="AB21" i="3" s="1"/>
  <c r="Y22" i="3"/>
  <c r="AA22" i="3" s="1"/>
  <c r="AB22" i="3" s="1"/>
  <c r="Y23" i="3"/>
  <c r="AA23" i="3" s="1"/>
  <c r="AB23" i="3" s="1"/>
  <c r="Y24" i="3"/>
  <c r="AA24" i="3" s="1"/>
  <c r="AB24" i="3" s="1"/>
  <c r="Y25" i="3"/>
  <c r="AA25" i="3" s="1"/>
  <c r="AB25" i="3" s="1"/>
  <c r="Y26" i="3"/>
  <c r="AA26" i="3" s="1"/>
  <c r="Y27" i="3"/>
  <c r="AA27" i="3" s="1"/>
  <c r="AB27" i="3" s="1"/>
  <c r="Y28" i="3"/>
  <c r="AA28" i="3" s="1"/>
  <c r="AB28" i="3" s="1"/>
  <c r="Y29" i="3"/>
  <c r="AA29" i="3" s="1"/>
  <c r="AB29" i="3" s="1"/>
  <c r="Y30" i="3"/>
  <c r="AA30" i="3" s="1"/>
  <c r="AB30" i="3" s="1"/>
  <c r="Y31" i="3"/>
  <c r="AA31" i="3" s="1"/>
  <c r="AB31" i="3" s="1"/>
  <c r="Y32" i="3"/>
  <c r="AA32" i="3" s="1"/>
  <c r="AB32" i="3" s="1"/>
  <c r="Y33" i="3"/>
  <c r="AA33" i="3" s="1"/>
  <c r="AB33" i="3" s="1"/>
  <c r="Y34" i="3"/>
  <c r="AA34" i="3" s="1"/>
  <c r="Y35" i="3"/>
  <c r="AA35" i="3" s="1"/>
  <c r="AB35" i="3" s="1"/>
  <c r="Y36" i="3"/>
  <c r="AA36" i="3" s="1"/>
  <c r="AB36" i="3" s="1"/>
  <c r="Y37" i="3"/>
  <c r="AA37" i="3" s="1"/>
  <c r="AB37" i="3" s="1"/>
  <c r="Y38" i="3"/>
  <c r="AA38" i="3" s="1"/>
  <c r="AB38" i="3" s="1"/>
  <c r="Y39" i="3"/>
  <c r="AA39" i="3" s="1"/>
  <c r="AB39" i="3" s="1"/>
  <c r="Y40" i="3"/>
  <c r="AA40" i="3" s="1"/>
  <c r="AB40" i="3" s="1"/>
  <c r="Y41" i="3"/>
  <c r="AA41" i="3" s="1"/>
  <c r="AB41" i="3" s="1"/>
  <c r="Y42" i="3"/>
  <c r="AA42" i="3" s="1"/>
  <c r="Y43" i="3"/>
  <c r="AA43" i="3" s="1"/>
  <c r="Y44" i="3"/>
  <c r="AA44" i="3" s="1"/>
  <c r="AB44" i="3" s="1"/>
  <c r="Y45" i="3"/>
  <c r="AA45" i="3" s="1"/>
  <c r="AB45" i="3" s="1"/>
  <c r="Y46" i="3"/>
  <c r="AA46" i="3" s="1"/>
  <c r="AB46" i="3" s="1"/>
  <c r="Y47" i="3"/>
  <c r="AA47" i="3" s="1"/>
  <c r="AB47" i="3" s="1"/>
  <c r="Y48" i="3"/>
  <c r="AA48" i="3" s="1"/>
  <c r="AB48" i="3" s="1"/>
  <c r="Y49" i="3"/>
  <c r="AA49" i="3" s="1"/>
  <c r="AB49" i="3" s="1"/>
  <c r="Y50" i="3"/>
  <c r="AA50" i="3" s="1"/>
  <c r="Y51" i="3"/>
  <c r="AA51" i="3" s="1"/>
  <c r="AB51" i="3" s="1"/>
  <c r="Y52" i="3"/>
  <c r="AA52" i="3" s="1"/>
  <c r="AB52" i="3" s="1"/>
  <c r="Y53" i="3"/>
  <c r="AA53" i="3" s="1"/>
  <c r="AB53" i="3" s="1"/>
  <c r="Y54" i="3"/>
  <c r="AA54" i="3" s="1"/>
  <c r="AB54" i="3" s="1"/>
  <c r="Y55" i="3"/>
  <c r="AA55" i="3" s="1"/>
  <c r="AB55" i="3" s="1"/>
  <c r="Y56" i="3"/>
  <c r="AA56" i="3" s="1"/>
  <c r="AB56" i="3" s="1"/>
  <c r="Y57" i="3"/>
  <c r="AA57" i="3" s="1"/>
  <c r="AB57" i="3" s="1"/>
  <c r="Y58" i="3"/>
  <c r="AA58" i="3" s="1"/>
  <c r="Y59" i="3"/>
  <c r="AA59" i="3" s="1"/>
  <c r="AB59" i="3" s="1"/>
  <c r="Y60" i="3"/>
  <c r="AA60" i="3" s="1"/>
  <c r="Y61" i="3"/>
  <c r="AA61" i="3" s="1"/>
  <c r="AB61" i="3" s="1"/>
  <c r="Y62" i="3"/>
  <c r="AA62" i="3" s="1"/>
  <c r="AB62" i="3" s="1"/>
  <c r="Y63" i="3"/>
  <c r="AA63" i="3" s="1"/>
  <c r="AB63" i="3" s="1"/>
  <c r="Y64" i="3"/>
  <c r="AA64" i="3" s="1"/>
  <c r="AB64" i="3" s="1"/>
  <c r="Y65" i="3"/>
  <c r="AA65" i="3" s="1"/>
  <c r="AB65" i="3" s="1"/>
  <c r="Y66" i="3"/>
  <c r="AA66" i="3" s="1"/>
  <c r="Y67" i="3"/>
  <c r="AA67" i="3" s="1"/>
  <c r="AB67" i="3" s="1"/>
  <c r="Y68" i="3"/>
  <c r="AA68" i="3" s="1"/>
  <c r="AB68" i="3" s="1"/>
  <c r="Y69" i="3"/>
  <c r="AA69" i="3" s="1"/>
  <c r="AB69" i="3" s="1"/>
  <c r="Y70" i="3"/>
  <c r="AA70" i="3" s="1"/>
  <c r="AB70" i="3" s="1"/>
  <c r="Y71" i="3"/>
  <c r="AA71" i="3" s="1"/>
  <c r="AB71" i="3" s="1"/>
  <c r="Y72" i="3"/>
  <c r="AA72" i="3" s="1"/>
  <c r="AB72" i="3" s="1"/>
  <c r="Y73" i="3"/>
  <c r="AA73" i="3" s="1"/>
  <c r="AB73" i="3" s="1"/>
  <c r="Y74" i="3"/>
  <c r="AA74" i="3" s="1"/>
  <c r="Y75" i="3"/>
  <c r="AA75" i="3" s="1"/>
  <c r="AB75" i="3" s="1"/>
  <c r="Y76" i="3"/>
  <c r="AA76" i="3" s="1"/>
  <c r="AB76" i="3" s="1"/>
  <c r="Y77" i="3"/>
  <c r="AA77" i="3" s="1"/>
  <c r="AB77" i="3" s="1"/>
  <c r="Y78" i="3"/>
  <c r="AA78" i="3" s="1"/>
  <c r="AB78" i="3" s="1"/>
  <c r="Y79" i="3"/>
  <c r="AA79" i="3" s="1"/>
  <c r="AB79" i="3" s="1"/>
  <c r="Y80" i="3"/>
  <c r="AA80" i="3" s="1"/>
  <c r="AB80" i="3" s="1"/>
  <c r="Y81" i="3"/>
  <c r="AA81" i="3" s="1"/>
  <c r="AB81" i="3" s="1"/>
  <c r="Y82" i="3"/>
  <c r="AA82" i="3" s="1"/>
  <c r="Y83" i="3"/>
  <c r="AA83" i="3" s="1"/>
  <c r="AB83" i="3" s="1"/>
  <c r="Y84" i="3"/>
  <c r="AA84" i="3" s="1"/>
  <c r="AB84" i="3" s="1"/>
  <c r="Y85" i="3"/>
  <c r="AA85" i="3" s="1"/>
  <c r="AB85" i="3" s="1"/>
  <c r="Y86" i="3"/>
  <c r="AA86" i="3" s="1"/>
  <c r="AB86" i="3" s="1"/>
  <c r="Y87" i="3"/>
  <c r="AA87" i="3" s="1"/>
  <c r="AB87" i="3" s="1"/>
  <c r="Y88" i="3"/>
  <c r="AA88" i="3" s="1"/>
  <c r="AB88" i="3" s="1"/>
  <c r="Y89" i="3"/>
  <c r="AA89" i="3" s="1"/>
  <c r="AB89" i="3" s="1"/>
  <c r="Y90" i="3"/>
  <c r="AA90" i="3" s="1"/>
  <c r="Y91" i="3"/>
  <c r="AA91" i="3" s="1"/>
  <c r="AB91" i="3" s="1"/>
  <c r="Y92" i="3"/>
  <c r="AA92" i="3" s="1"/>
  <c r="AB92" i="3" s="1"/>
  <c r="Y93" i="3"/>
  <c r="AA93" i="3" s="1"/>
  <c r="AB93" i="3" s="1"/>
  <c r="Y94" i="3"/>
  <c r="AA94" i="3" s="1"/>
  <c r="AB94" i="3" s="1"/>
  <c r="Y95" i="3"/>
  <c r="AA95" i="3" s="1"/>
  <c r="AB95" i="3" s="1"/>
  <c r="Y96" i="3"/>
  <c r="AA96" i="3" s="1"/>
  <c r="AB96" i="3" s="1"/>
  <c r="Y97" i="3"/>
  <c r="AA97" i="3" s="1"/>
  <c r="AB97" i="3" s="1"/>
  <c r="Y98" i="3"/>
  <c r="AA98" i="3" s="1"/>
  <c r="Y99" i="3"/>
  <c r="AA99" i="3" s="1"/>
  <c r="AB99" i="3" s="1"/>
  <c r="Y100" i="3"/>
  <c r="AA100" i="3" s="1"/>
  <c r="AB100" i="3" s="1"/>
  <c r="Y101" i="3"/>
  <c r="AA101" i="3" s="1"/>
  <c r="AB101" i="3" s="1"/>
  <c r="Y102" i="3"/>
  <c r="AA102" i="3" s="1"/>
  <c r="AB102" i="3" s="1"/>
  <c r="Y103" i="3"/>
  <c r="AA103" i="3" s="1"/>
  <c r="AB103" i="3" s="1"/>
  <c r="Y104" i="3"/>
  <c r="AA104" i="3" s="1"/>
  <c r="AB104" i="3" s="1"/>
  <c r="Y105" i="3"/>
  <c r="AA105" i="3" s="1"/>
  <c r="AB105" i="3" s="1"/>
  <c r="Y106" i="3"/>
  <c r="AA106" i="3" s="1"/>
  <c r="Y107" i="3"/>
  <c r="AA107" i="3" s="1"/>
  <c r="Y108" i="3"/>
  <c r="AA108" i="3" s="1"/>
  <c r="AB108" i="3" s="1"/>
  <c r="Y109" i="3"/>
  <c r="AA109" i="3" s="1"/>
  <c r="AB109" i="3" s="1"/>
  <c r="Y110" i="3"/>
  <c r="AA110" i="3" s="1"/>
  <c r="AB110" i="3" s="1"/>
  <c r="Y111" i="3"/>
  <c r="AA111" i="3" s="1"/>
  <c r="AB111" i="3" s="1"/>
  <c r="Y112" i="3"/>
  <c r="AA112" i="3" s="1"/>
  <c r="AB112" i="3" s="1"/>
  <c r="Y113" i="3"/>
  <c r="AA113" i="3" s="1"/>
  <c r="AB113" i="3" s="1"/>
  <c r="Y114" i="3"/>
  <c r="AA114" i="3" s="1"/>
  <c r="Y115" i="3"/>
  <c r="AA115" i="3" s="1"/>
  <c r="AB115" i="3" s="1"/>
  <c r="Y116" i="3"/>
  <c r="AA116" i="3" s="1"/>
  <c r="AB116" i="3" s="1"/>
  <c r="Y117" i="3"/>
  <c r="AA117" i="3" s="1"/>
  <c r="AB117" i="3" s="1"/>
  <c r="Y118" i="3"/>
  <c r="AA118" i="3" s="1"/>
  <c r="AB118" i="3" s="1"/>
  <c r="Y119" i="3"/>
  <c r="AA119" i="3" s="1"/>
  <c r="AB119" i="3" s="1"/>
  <c r="Y120" i="3"/>
  <c r="AA120" i="3" s="1"/>
  <c r="AB120" i="3" s="1"/>
  <c r="Y121" i="3"/>
  <c r="AA121" i="3" s="1"/>
  <c r="AB121" i="3" s="1"/>
  <c r="Y122" i="3"/>
  <c r="AA122" i="3" s="1"/>
  <c r="Y123" i="3"/>
  <c r="AA123" i="3" s="1"/>
  <c r="AB123" i="3" s="1"/>
  <c r="Y124" i="3"/>
  <c r="AA124" i="3" s="1"/>
  <c r="Y125" i="3"/>
  <c r="AA125" i="3" s="1"/>
  <c r="AB125" i="3" s="1"/>
  <c r="Y126" i="3"/>
  <c r="AA126" i="3" s="1"/>
  <c r="AB126" i="3" s="1"/>
  <c r="Y127" i="3"/>
  <c r="AA127" i="3" s="1"/>
  <c r="AB127" i="3" s="1"/>
  <c r="Y128" i="3"/>
  <c r="AA128" i="3" s="1"/>
  <c r="Y129" i="3"/>
  <c r="AA129" i="3" s="1"/>
  <c r="AB129" i="3" s="1"/>
  <c r="Y130" i="3"/>
  <c r="AA130" i="3" s="1"/>
  <c r="Y131" i="3"/>
  <c r="AA131" i="3" s="1"/>
  <c r="AB131" i="3" s="1"/>
  <c r="Y132" i="3"/>
  <c r="AA132" i="3" s="1"/>
  <c r="AB132" i="3" s="1"/>
  <c r="Y133" i="3"/>
  <c r="AA133" i="3" s="1"/>
  <c r="AB133" i="3" s="1"/>
  <c r="Y134" i="3"/>
  <c r="AA134" i="3" s="1"/>
  <c r="AB134" i="3" s="1"/>
  <c r="Y135" i="3"/>
  <c r="AA135" i="3" s="1"/>
  <c r="AB135" i="3" s="1"/>
  <c r="Y136" i="3"/>
  <c r="AA136" i="3" s="1"/>
  <c r="AB136" i="3" s="1"/>
  <c r="Y137" i="3"/>
  <c r="AA137" i="3" s="1"/>
  <c r="AB137" i="3" s="1"/>
  <c r="Y138" i="3"/>
  <c r="AA138" i="3" s="1"/>
  <c r="Y139" i="3"/>
  <c r="AA139" i="3" s="1"/>
  <c r="AB139" i="3" s="1"/>
  <c r="Y140" i="3"/>
  <c r="AA140" i="3" s="1"/>
  <c r="AB140" i="3" s="1"/>
  <c r="Y141" i="3"/>
  <c r="AA141" i="3" s="1"/>
  <c r="Y142" i="3"/>
  <c r="AA142" i="3" s="1"/>
  <c r="AB142" i="3" s="1"/>
  <c r="Y143" i="3"/>
  <c r="AA143" i="3" s="1"/>
  <c r="AB143" i="3" s="1"/>
  <c r="Y144" i="3"/>
  <c r="AA144" i="3" s="1"/>
  <c r="AB144" i="3" s="1"/>
  <c r="Y145" i="3"/>
  <c r="AA145" i="3" s="1"/>
  <c r="AB145" i="3" s="1"/>
  <c r="Y146" i="3"/>
  <c r="AA146" i="3" s="1"/>
  <c r="Y147" i="3"/>
  <c r="AA147" i="3" s="1"/>
  <c r="AB147" i="3" s="1"/>
  <c r="Y148" i="3"/>
  <c r="AA148" i="3" s="1"/>
  <c r="AB148" i="3" s="1"/>
  <c r="Y149" i="3"/>
  <c r="AA149" i="3" s="1"/>
  <c r="AB149" i="3" s="1"/>
  <c r="Y150" i="3"/>
  <c r="AA150" i="3" s="1"/>
  <c r="AB150" i="3" s="1"/>
  <c r="Y151" i="3"/>
  <c r="AA151" i="3" s="1"/>
  <c r="AB151" i="3" s="1"/>
  <c r="Y152" i="3"/>
  <c r="AA152" i="3" s="1"/>
  <c r="AB152" i="3" s="1"/>
  <c r="Y153" i="3"/>
  <c r="AA153" i="3" s="1"/>
  <c r="AB153" i="3" s="1"/>
  <c r="Y154" i="3"/>
  <c r="AA154" i="3" s="1"/>
  <c r="Y155" i="3"/>
  <c r="AA155" i="3" s="1"/>
  <c r="AB155" i="3" s="1"/>
  <c r="Y156" i="3"/>
  <c r="AA156" i="3" s="1"/>
  <c r="AB156" i="3" s="1"/>
  <c r="Y157" i="3"/>
  <c r="AA157" i="3" s="1"/>
  <c r="AB157" i="3" s="1"/>
  <c r="Y158" i="3"/>
  <c r="AA158" i="3" s="1"/>
  <c r="AB158" i="3" s="1"/>
  <c r="Y159" i="3"/>
  <c r="AA159" i="3" s="1"/>
  <c r="AB159" i="3" s="1"/>
  <c r="Y160" i="3"/>
  <c r="AA160" i="3" s="1"/>
  <c r="AB160" i="3" s="1"/>
  <c r="Y161" i="3"/>
  <c r="AA161" i="3" s="1"/>
  <c r="AB161" i="3" s="1"/>
  <c r="Y162" i="3"/>
  <c r="AA162" i="3" s="1"/>
  <c r="Y163" i="3"/>
  <c r="AA163" i="3" s="1"/>
  <c r="AB163" i="3" s="1"/>
  <c r="Y164" i="3"/>
  <c r="AA164" i="3" s="1"/>
  <c r="AB164" i="3" s="1"/>
  <c r="Y165" i="3"/>
  <c r="AA165" i="3" s="1"/>
  <c r="AB165" i="3" s="1"/>
  <c r="Y166" i="3"/>
  <c r="AA166" i="3" s="1"/>
  <c r="AB166" i="3" s="1"/>
  <c r="Y167" i="3"/>
  <c r="AA167" i="3" s="1"/>
  <c r="AB167" i="3" s="1"/>
  <c r="Y168" i="3"/>
  <c r="AA168" i="3" s="1"/>
  <c r="AB168" i="3" s="1"/>
  <c r="Y169" i="3"/>
  <c r="AA169" i="3" s="1"/>
  <c r="AB169" i="3" s="1"/>
  <c r="Y170" i="3"/>
  <c r="AA170" i="3" s="1"/>
  <c r="Y171" i="3"/>
  <c r="AA171" i="3" s="1"/>
  <c r="AB171" i="3" s="1"/>
  <c r="Y172" i="3"/>
  <c r="AA172" i="3" s="1"/>
  <c r="AB172" i="3" s="1"/>
  <c r="Y173" i="3"/>
  <c r="AA173" i="3" s="1"/>
  <c r="AB173" i="3" s="1"/>
  <c r="Y174" i="3"/>
  <c r="AA174" i="3" s="1"/>
  <c r="AB174" i="3" s="1"/>
  <c r="Y175" i="3"/>
  <c r="AA175" i="3" s="1"/>
  <c r="AB175" i="3" s="1"/>
  <c r="Y176" i="3"/>
  <c r="AA176" i="3" s="1"/>
  <c r="AB176" i="3" s="1"/>
  <c r="Y177" i="3"/>
  <c r="AA177" i="3" s="1"/>
  <c r="AB177" i="3" s="1"/>
  <c r="Y178" i="3"/>
  <c r="AA178" i="3" s="1"/>
  <c r="Y179" i="3"/>
  <c r="AA179" i="3" s="1"/>
  <c r="AB179" i="3" s="1"/>
  <c r="Y180" i="3"/>
  <c r="AA180" i="3" s="1"/>
  <c r="AB180" i="3" s="1"/>
  <c r="Y181" i="3"/>
  <c r="AA181" i="3" s="1"/>
  <c r="AB181" i="3" s="1"/>
  <c r="Y182" i="3"/>
  <c r="AA182" i="3" s="1"/>
  <c r="AB182" i="3" s="1"/>
  <c r="Y183" i="3"/>
  <c r="AA183" i="3" s="1"/>
  <c r="AB183" i="3" s="1"/>
  <c r="Y184" i="3"/>
  <c r="AA184" i="3" s="1"/>
  <c r="AB184" i="3" s="1"/>
  <c r="Y185" i="3"/>
  <c r="AA185" i="3" s="1"/>
  <c r="AB185" i="3" s="1"/>
  <c r="Y186" i="3"/>
  <c r="AA186" i="3" s="1"/>
  <c r="Y187" i="3"/>
  <c r="AA187" i="3" s="1"/>
  <c r="AB187" i="3" s="1"/>
  <c r="Y188" i="3"/>
  <c r="AA188" i="3" s="1"/>
  <c r="AB188" i="3" s="1"/>
  <c r="Y189" i="3"/>
  <c r="AA189" i="3" s="1"/>
  <c r="AB189" i="3" s="1"/>
  <c r="Y190" i="3"/>
  <c r="AA190" i="3" s="1"/>
  <c r="AB190" i="3" s="1"/>
  <c r="Y191" i="3"/>
  <c r="AA191" i="3" s="1"/>
  <c r="AB191" i="3" s="1"/>
  <c r="Y192" i="3"/>
  <c r="AA192" i="3" s="1"/>
  <c r="AB192" i="3" s="1"/>
  <c r="Y193" i="3"/>
  <c r="AA193" i="3" s="1"/>
  <c r="AB193" i="3" s="1"/>
  <c r="Y194" i="3"/>
  <c r="AA194" i="3" s="1"/>
  <c r="Y195" i="3"/>
  <c r="AA195" i="3" s="1"/>
  <c r="AB195" i="3" s="1"/>
  <c r="Y196" i="3"/>
  <c r="AA196" i="3" s="1"/>
  <c r="AB196" i="3" s="1"/>
  <c r="Y197" i="3"/>
  <c r="AA197" i="3" s="1"/>
  <c r="AB197" i="3" s="1"/>
  <c r="Y198" i="3"/>
  <c r="AA198" i="3" s="1"/>
  <c r="AB198" i="3" s="1"/>
  <c r="Y199" i="3"/>
  <c r="AA199" i="3" s="1"/>
  <c r="AB199" i="3" s="1"/>
  <c r="Y200" i="3"/>
  <c r="AA200" i="3" s="1"/>
  <c r="AB200" i="3" s="1"/>
  <c r="Y201" i="3"/>
  <c r="AA201" i="3" s="1"/>
  <c r="AB201" i="3" s="1"/>
  <c r="Y202" i="3"/>
  <c r="AA202" i="3" s="1"/>
  <c r="Y203" i="3"/>
  <c r="AA203" i="3" s="1"/>
  <c r="AB203" i="3" s="1"/>
  <c r="Y204" i="3"/>
  <c r="AA204" i="3" s="1"/>
  <c r="AB204" i="3" s="1"/>
  <c r="Y205" i="3"/>
  <c r="AA205" i="3" s="1"/>
  <c r="AB205" i="3" s="1"/>
  <c r="Y206" i="3"/>
  <c r="AA206" i="3" s="1"/>
  <c r="AB206" i="3" s="1"/>
  <c r="Y207" i="3"/>
  <c r="AA207" i="3" s="1"/>
  <c r="AB207" i="3" s="1"/>
  <c r="Y208" i="3"/>
  <c r="AA208" i="3" s="1"/>
  <c r="AB208" i="3" s="1"/>
  <c r="Y209" i="3"/>
  <c r="AA209" i="3" s="1"/>
  <c r="AB209" i="3" s="1"/>
  <c r="Y210" i="3"/>
  <c r="AA210" i="3" s="1"/>
  <c r="Y211" i="3"/>
  <c r="AA211" i="3" s="1"/>
  <c r="AB211" i="3" s="1"/>
  <c r="Y212" i="3"/>
  <c r="AA212" i="3" s="1"/>
  <c r="AB212" i="3" s="1"/>
  <c r="Y213" i="3"/>
  <c r="AA213" i="3" s="1"/>
  <c r="AB213" i="3" s="1"/>
  <c r="Y214" i="3"/>
  <c r="AA214" i="3" s="1"/>
  <c r="AB214" i="3" s="1"/>
  <c r="Y215" i="3"/>
  <c r="AA215" i="3" s="1"/>
  <c r="AB215" i="3" s="1"/>
  <c r="Y216" i="3"/>
  <c r="AA216" i="3" s="1"/>
  <c r="AB216" i="3" s="1"/>
  <c r="Y217" i="3"/>
  <c r="AA217" i="3" s="1"/>
  <c r="AB217" i="3" s="1"/>
  <c r="Y218" i="3"/>
  <c r="AA218" i="3" s="1"/>
  <c r="Y219" i="3"/>
  <c r="AA219" i="3" s="1"/>
  <c r="AB219" i="3" s="1"/>
  <c r="Y220" i="3"/>
  <c r="AA220" i="3" s="1"/>
  <c r="AB220" i="3" s="1"/>
  <c r="Y221" i="3"/>
  <c r="AA221" i="3" s="1"/>
  <c r="AB221" i="3" s="1"/>
  <c r="Y222" i="3"/>
  <c r="AA222" i="3" s="1"/>
  <c r="AB222" i="3" s="1"/>
  <c r="Y223" i="3"/>
  <c r="AA223" i="3" s="1"/>
  <c r="AB223" i="3" s="1"/>
  <c r="Y224" i="3"/>
  <c r="AA224" i="3" s="1"/>
  <c r="AB224" i="3" s="1"/>
  <c r="Y225" i="3"/>
  <c r="AA225" i="3" s="1"/>
  <c r="AB225" i="3" s="1"/>
  <c r="Y226" i="3"/>
  <c r="AA226" i="3" s="1"/>
  <c r="Y227" i="3"/>
  <c r="AA227" i="3" s="1"/>
  <c r="AB227" i="3" s="1"/>
  <c r="Y228" i="3"/>
  <c r="AA228" i="3" s="1"/>
  <c r="AB228" i="3" s="1"/>
  <c r="Y229" i="3"/>
  <c r="AA229" i="3" s="1"/>
  <c r="AB229" i="3" s="1"/>
  <c r="Y230" i="3"/>
  <c r="AA230" i="3" s="1"/>
  <c r="AB230" i="3" s="1"/>
  <c r="Y231" i="3"/>
  <c r="AA231" i="3" s="1"/>
  <c r="AB231" i="3" s="1"/>
  <c r="Y232" i="3"/>
  <c r="AA232" i="3" s="1"/>
  <c r="AB232" i="3" s="1"/>
  <c r="Y233" i="3"/>
  <c r="AA233" i="3" s="1"/>
  <c r="AB233" i="3" s="1"/>
  <c r="Y234" i="3"/>
  <c r="AA234" i="3" s="1"/>
  <c r="Y235" i="3"/>
  <c r="AA235" i="3" s="1"/>
  <c r="AB235" i="3" s="1"/>
  <c r="Y236" i="3"/>
  <c r="AA236" i="3" s="1"/>
  <c r="AB236" i="3" s="1"/>
  <c r="Y237" i="3"/>
  <c r="AA237" i="3" s="1"/>
  <c r="AB237" i="3" s="1"/>
  <c r="Y238" i="3"/>
  <c r="AA238" i="3" s="1"/>
  <c r="AB238" i="3" s="1"/>
  <c r="Y239" i="3"/>
  <c r="AA239" i="3" s="1"/>
  <c r="AB239" i="3" s="1"/>
  <c r="Y240" i="3"/>
  <c r="AA240" i="3" s="1"/>
  <c r="AB240" i="3" s="1"/>
  <c r="Y241" i="3"/>
  <c r="AA241" i="3" s="1"/>
  <c r="AB241" i="3" s="1"/>
  <c r="Y242" i="3"/>
  <c r="AA242" i="3" s="1"/>
  <c r="Y243" i="3"/>
  <c r="AA243" i="3" s="1"/>
  <c r="AB243" i="3" s="1"/>
  <c r="Y244" i="3"/>
  <c r="AA244" i="3" s="1"/>
  <c r="AB244" i="3" s="1"/>
  <c r="Y245" i="3"/>
  <c r="AA245" i="3" s="1"/>
  <c r="AB245" i="3" s="1"/>
  <c r="Y246" i="3"/>
  <c r="AA246" i="3" s="1"/>
  <c r="AB246" i="3" s="1"/>
  <c r="Y247" i="3"/>
  <c r="AA247" i="3" s="1"/>
  <c r="AB247" i="3" s="1"/>
  <c r="Y248" i="3"/>
  <c r="AA248" i="3" s="1"/>
  <c r="AB248" i="3" s="1"/>
  <c r="Y249" i="3"/>
  <c r="AA249" i="3" s="1"/>
  <c r="AB249" i="3" s="1"/>
  <c r="Y250" i="3"/>
  <c r="AA250" i="3" s="1"/>
  <c r="Y251" i="3"/>
  <c r="AA251" i="3" s="1"/>
  <c r="AB251" i="3" s="1"/>
  <c r="Y252" i="3"/>
  <c r="AA252" i="3" s="1"/>
  <c r="AB252" i="3" s="1"/>
  <c r="Y253" i="3"/>
  <c r="AA253" i="3" s="1"/>
  <c r="AB253" i="3" s="1"/>
  <c r="Y254" i="3"/>
  <c r="AA254" i="3" s="1"/>
  <c r="AB254" i="3" s="1"/>
  <c r="Y255" i="3"/>
  <c r="AA255" i="3" s="1"/>
  <c r="AB255" i="3" s="1"/>
  <c r="Y256" i="3"/>
  <c r="AA256" i="3" s="1"/>
  <c r="AB256" i="3" s="1"/>
  <c r="Y257" i="3"/>
  <c r="AA257" i="3" s="1"/>
  <c r="AB257" i="3" s="1"/>
  <c r="Y258" i="3"/>
  <c r="AA258" i="3" s="1"/>
  <c r="Y259" i="3"/>
  <c r="AA259" i="3" s="1"/>
  <c r="AB259" i="3" s="1"/>
  <c r="Y260" i="3"/>
  <c r="AA260" i="3" s="1"/>
  <c r="AB260" i="3" s="1"/>
  <c r="Y261" i="3"/>
  <c r="AA261" i="3" s="1"/>
  <c r="AB261" i="3" s="1"/>
  <c r="Y262" i="3"/>
  <c r="AA262" i="3" s="1"/>
  <c r="AB262" i="3" s="1"/>
  <c r="Y263" i="3"/>
  <c r="AA263" i="3" s="1"/>
  <c r="AB263" i="3" s="1"/>
  <c r="Y264" i="3"/>
  <c r="AA264" i="3" s="1"/>
  <c r="AB264" i="3" s="1"/>
  <c r="Y265" i="3"/>
  <c r="AA265" i="3" s="1"/>
  <c r="AB265" i="3" s="1"/>
  <c r="Y266" i="3"/>
  <c r="AA266" i="3" s="1"/>
  <c r="Y267" i="3"/>
  <c r="AA267" i="3" s="1"/>
  <c r="AB267" i="3" s="1"/>
  <c r="Y268" i="3"/>
  <c r="AA268" i="3" s="1"/>
  <c r="AB268" i="3" s="1"/>
  <c r="Y269" i="3"/>
  <c r="AA269" i="3" s="1"/>
  <c r="AB269" i="3" s="1"/>
  <c r="Y270" i="3"/>
  <c r="AA270" i="3" s="1"/>
  <c r="AB270" i="3" s="1"/>
  <c r="Y271" i="3"/>
  <c r="AA271" i="3" s="1"/>
  <c r="AB271" i="3" s="1"/>
  <c r="Y272" i="3"/>
  <c r="AA272" i="3" s="1"/>
  <c r="AB272" i="3" s="1"/>
  <c r="Y273" i="3"/>
  <c r="AA273" i="3" s="1"/>
  <c r="AB273" i="3" s="1"/>
  <c r="Y274" i="3"/>
  <c r="AA274" i="3" s="1"/>
  <c r="Y275" i="3"/>
  <c r="AA275" i="3" s="1"/>
  <c r="AB275" i="3" s="1"/>
  <c r="Y276" i="3"/>
  <c r="AA276" i="3" s="1"/>
  <c r="AB276" i="3" s="1"/>
  <c r="Y277" i="3"/>
  <c r="AA277" i="3" s="1"/>
  <c r="AB277" i="3" s="1"/>
  <c r="Y278" i="3"/>
  <c r="AA278" i="3" s="1"/>
  <c r="AB278" i="3" s="1"/>
  <c r="Y279" i="3"/>
  <c r="AA279" i="3" s="1"/>
  <c r="AB279" i="3" s="1"/>
  <c r="Y280" i="3"/>
  <c r="AA280" i="3" s="1"/>
  <c r="AB280" i="3" s="1"/>
  <c r="Y281" i="3"/>
  <c r="AA281" i="3" s="1"/>
  <c r="AB281" i="3" s="1"/>
  <c r="Y282" i="3"/>
  <c r="AA282" i="3" s="1"/>
  <c r="Y283" i="3"/>
  <c r="AA283" i="3" s="1"/>
  <c r="AB283" i="3" s="1"/>
  <c r="Y284" i="3"/>
  <c r="AA284" i="3" s="1"/>
  <c r="AB284" i="3" s="1"/>
  <c r="Y285" i="3"/>
  <c r="AA285" i="3" s="1"/>
  <c r="AB285" i="3" s="1"/>
  <c r="Y286" i="3"/>
  <c r="AA286" i="3" s="1"/>
  <c r="AB286" i="3" s="1"/>
  <c r="Y287" i="3"/>
  <c r="AA287" i="3" s="1"/>
  <c r="AB287" i="3" s="1"/>
  <c r="Y288" i="3"/>
  <c r="AA288" i="3" s="1"/>
  <c r="AB288" i="3" s="1"/>
  <c r="Y289" i="3"/>
  <c r="AA289" i="3" s="1"/>
  <c r="AB289" i="3" s="1"/>
  <c r="Y290" i="3"/>
  <c r="AA290" i="3" s="1"/>
  <c r="Y291" i="3"/>
  <c r="AA291" i="3" s="1"/>
  <c r="AB291" i="3" s="1"/>
  <c r="Y292" i="3"/>
  <c r="AA292" i="3" s="1"/>
  <c r="AB292" i="3" s="1"/>
  <c r="Y293" i="3"/>
  <c r="AA293" i="3" s="1"/>
  <c r="AB293" i="3" s="1"/>
  <c r="Y294" i="3"/>
  <c r="AA294" i="3" s="1"/>
  <c r="AB294" i="3" s="1"/>
  <c r="Y295" i="3"/>
  <c r="AA295" i="3" s="1"/>
  <c r="AB295" i="3" s="1"/>
  <c r="Y296" i="3"/>
  <c r="AA296" i="3" s="1"/>
  <c r="AB296" i="3" s="1"/>
  <c r="Y297" i="3"/>
  <c r="AA297" i="3" s="1"/>
  <c r="AB297" i="3" s="1"/>
  <c r="Y298" i="3"/>
  <c r="AA298" i="3" s="1"/>
  <c r="Y299" i="3"/>
  <c r="AA299" i="3" s="1"/>
  <c r="AB299" i="3" s="1"/>
  <c r="Y300" i="3"/>
  <c r="AA300" i="3" s="1"/>
  <c r="AB300" i="3" s="1"/>
  <c r="Y301" i="3"/>
  <c r="AA301" i="3" s="1"/>
  <c r="AB301" i="3" s="1"/>
  <c r="Y302" i="3"/>
  <c r="AA302" i="3" s="1"/>
  <c r="AB302" i="3" s="1"/>
  <c r="Y303" i="3"/>
  <c r="AA303" i="3" s="1"/>
  <c r="AB303" i="3" s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10" i="3"/>
  <c r="C10" i="5"/>
  <c r="J11" i="3"/>
  <c r="J12" i="3"/>
  <c r="J13" i="3"/>
  <c r="K13" i="3" s="1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K49" i="3" s="1"/>
  <c r="J50" i="3"/>
  <c r="J51" i="3"/>
  <c r="J52" i="3"/>
  <c r="K52" i="3" s="1"/>
  <c r="J53" i="3"/>
  <c r="J54" i="3"/>
  <c r="J55" i="3"/>
  <c r="K55" i="3" s="1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K77" i="3" s="1"/>
  <c r="J78" i="3"/>
  <c r="J79" i="3"/>
  <c r="K79" i="3" s="1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K94" i="3" s="1"/>
  <c r="J95" i="3"/>
  <c r="K95" i="3" s="1"/>
  <c r="J96" i="3"/>
  <c r="J97" i="3"/>
  <c r="J98" i="3"/>
  <c r="J99" i="3"/>
  <c r="J100" i="3"/>
  <c r="J101" i="3"/>
  <c r="J102" i="3"/>
  <c r="J103" i="3"/>
  <c r="J104" i="3"/>
  <c r="J105" i="3"/>
  <c r="J106" i="3"/>
  <c r="J107" i="3"/>
  <c r="K107" i="3" s="1"/>
  <c r="J108" i="3"/>
  <c r="J109" i="3"/>
  <c r="K109" i="3" s="1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K123" i="3" s="1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K147" i="3" s="1"/>
  <c r="J148" i="3"/>
  <c r="J149" i="3"/>
  <c r="J150" i="3"/>
  <c r="J151" i="3"/>
  <c r="J152" i="3"/>
  <c r="J153" i="3"/>
  <c r="J154" i="3"/>
  <c r="J155" i="3"/>
  <c r="J156" i="3"/>
  <c r="J157" i="3"/>
  <c r="J158" i="3"/>
  <c r="J159" i="3"/>
  <c r="K159" i="3" s="1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K180" i="3" s="1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K195" i="3" s="1"/>
  <c r="J196" i="3"/>
  <c r="J197" i="3"/>
  <c r="J198" i="3"/>
  <c r="J199" i="3"/>
  <c r="K199" i="3" s="1"/>
  <c r="J200" i="3"/>
  <c r="J201" i="3"/>
  <c r="J202" i="3"/>
  <c r="J203" i="3"/>
  <c r="J204" i="3"/>
  <c r="J205" i="3"/>
  <c r="J206" i="3"/>
  <c r="J207" i="3"/>
  <c r="J208" i="3"/>
  <c r="J209" i="3"/>
  <c r="J210" i="3"/>
  <c r="K210" i="3" s="1"/>
  <c r="J211" i="3"/>
  <c r="J212" i="3"/>
  <c r="J213" i="3"/>
  <c r="J214" i="3"/>
  <c r="J215" i="3"/>
  <c r="K215" i="3" s="1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K235" i="3" s="1"/>
  <c r="J236" i="3"/>
  <c r="J237" i="3"/>
  <c r="J238" i="3"/>
  <c r="J239" i="3"/>
  <c r="J240" i="3"/>
  <c r="J241" i="3"/>
  <c r="J242" i="3"/>
  <c r="J243" i="3"/>
  <c r="J244" i="3"/>
  <c r="J245" i="3"/>
  <c r="J246" i="3"/>
  <c r="K246" i="3" s="1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K259" i="3" s="1"/>
  <c r="J260" i="3"/>
  <c r="J261" i="3"/>
  <c r="K261" i="3" s="1"/>
  <c r="J262" i="3"/>
  <c r="K262" i="3" s="1"/>
  <c r="J263" i="3"/>
  <c r="K263" i="3" s="1"/>
  <c r="J264" i="3"/>
  <c r="J265" i="3"/>
  <c r="J266" i="3"/>
  <c r="J267" i="3"/>
  <c r="J268" i="3"/>
  <c r="J269" i="3"/>
  <c r="J270" i="3"/>
  <c r="J271" i="3"/>
  <c r="J272" i="3"/>
  <c r="K272" i="3" s="1"/>
  <c r="J273" i="3"/>
  <c r="J274" i="3"/>
  <c r="J275" i="3"/>
  <c r="K275" i="3" s="1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K299" i="3" s="1"/>
  <c r="J300" i="3"/>
  <c r="J301" i="3"/>
  <c r="J302" i="3"/>
  <c r="J303" i="3"/>
  <c r="K303" i="3" s="1"/>
  <c r="I10" i="3"/>
  <c r="J10" i="3" s="1"/>
  <c r="U10" i="3"/>
  <c r="T10" i="3"/>
  <c r="X10" i="3"/>
  <c r="Y10" i="3" s="1"/>
  <c r="Z10" i="3"/>
  <c r="AB141" i="3"/>
  <c r="AB128" i="3"/>
  <c r="AB124" i="3"/>
  <c r="AB107" i="3"/>
  <c r="AB60" i="3"/>
  <c r="AB43" i="3"/>
  <c r="M19" i="5"/>
  <c r="J304" i="3" l="1"/>
  <c r="AA10" i="3"/>
  <c r="AB10" i="3" s="1"/>
  <c r="AB298" i="3"/>
  <c r="AB290" i="3"/>
  <c r="AB282" i="3"/>
  <c r="AB274" i="3"/>
  <c r="AB266" i="3"/>
  <c r="AB258" i="3"/>
  <c r="AB250" i="3"/>
  <c r="AB242" i="3"/>
  <c r="AB234" i="3"/>
  <c r="AB226" i="3"/>
  <c r="AB218" i="3"/>
  <c r="AB210" i="3"/>
  <c r="P210" i="3" s="1"/>
  <c r="AB202" i="3"/>
  <c r="AB194" i="3"/>
  <c r="AB186" i="3"/>
  <c r="AB178" i="3"/>
  <c r="AB170" i="3"/>
  <c r="AB162" i="3"/>
  <c r="AB154" i="3"/>
  <c r="AB146" i="3"/>
  <c r="AB138" i="3"/>
  <c r="AB130" i="3"/>
  <c r="AB122" i="3"/>
  <c r="AB114" i="3"/>
  <c r="AB106" i="3"/>
  <c r="AB98" i="3"/>
  <c r="AB90" i="3"/>
  <c r="AB82" i="3"/>
  <c r="AB74" i="3"/>
  <c r="AB66" i="3"/>
  <c r="AB58" i="3"/>
  <c r="AB50" i="3"/>
  <c r="AB42" i="3"/>
  <c r="AB34" i="3"/>
  <c r="AB26" i="3"/>
  <c r="AB18" i="3"/>
  <c r="P303" i="3"/>
  <c r="N303" i="3"/>
  <c r="O303" i="3" s="1"/>
  <c r="P275" i="3"/>
  <c r="N171" i="3"/>
  <c r="O171" i="3" s="1"/>
  <c r="P261" i="3"/>
  <c r="P13" i="3"/>
  <c r="N247" i="3"/>
  <c r="O247" i="3" s="1"/>
  <c r="P180" i="3"/>
  <c r="N108" i="3"/>
  <c r="O108" i="3" s="1"/>
  <c r="P52" i="3"/>
  <c r="N12" i="3"/>
  <c r="O12" i="3" s="1"/>
  <c r="P299" i="3"/>
  <c r="P235" i="3"/>
  <c r="N274" i="3"/>
  <c r="O274" i="3" s="1"/>
  <c r="N154" i="3"/>
  <c r="O154" i="3" s="1"/>
  <c r="P215" i="3"/>
  <c r="K211" i="3"/>
  <c r="P211" i="3" s="1"/>
  <c r="N211" i="3"/>
  <c r="O211" i="3" s="1"/>
  <c r="N132" i="3"/>
  <c r="O132" i="3" s="1"/>
  <c r="K132" i="3"/>
  <c r="P132" i="3" s="1"/>
  <c r="P272" i="3"/>
  <c r="P123" i="3"/>
  <c r="N196" i="3"/>
  <c r="O196" i="3" s="1"/>
  <c r="N234" i="3"/>
  <c r="O234" i="3" s="1"/>
  <c r="N178" i="3"/>
  <c r="O178" i="3" s="1"/>
  <c r="P262" i="3"/>
  <c r="N217" i="3"/>
  <c r="O217" i="3" s="1"/>
  <c r="P49" i="3"/>
  <c r="P77" i="3"/>
  <c r="N84" i="3"/>
  <c r="O84" i="3" s="1"/>
  <c r="N272" i="3"/>
  <c r="O272" i="3" s="1"/>
  <c r="N248" i="3"/>
  <c r="O248" i="3" s="1"/>
  <c r="N232" i="3"/>
  <c r="O232" i="3" s="1"/>
  <c r="N160" i="3"/>
  <c r="O160" i="3" s="1"/>
  <c r="N287" i="3"/>
  <c r="O287" i="3" s="1"/>
  <c r="N215" i="3"/>
  <c r="O215" i="3" s="1"/>
  <c r="N135" i="3"/>
  <c r="O135" i="3" s="1"/>
  <c r="K135" i="3"/>
  <c r="P135" i="3" s="1"/>
  <c r="N286" i="3"/>
  <c r="O286" i="3" s="1"/>
  <c r="N262" i="3"/>
  <c r="O262" i="3" s="1"/>
  <c r="K286" i="3"/>
  <c r="P286" i="3" s="1"/>
  <c r="N273" i="3"/>
  <c r="O273" i="3" s="1"/>
  <c r="K273" i="3"/>
  <c r="P273" i="3" s="1"/>
  <c r="N201" i="3"/>
  <c r="O201" i="3" s="1"/>
  <c r="K201" i="3"/>
  <c r="P201" i="3" s="1"/>
  <c r="N145" i="3"/>
  <c r="O145" i="3" s="1"/>
  <c r="K145" i="3"/>
  <c r="P145" i="3" s="1"/>
  <c r="K57" i="3"/>
  <c r="P57" i="3" s="1"/>
  <c r="N57" i="3"/>
  <c r="O57" i="3" s="1"/>
  <c r="N256" i="3"/>
  <c r="O256" i="3" s="1"/>
  <c r="K256" i="3"/>
  <c r="P256" i="3" s="1"/>
  <c r="N200" i="3"/>
  <c r="O200" i="3" s="1"/>
  <c r="K200" i="3"/>
  <c r="P200" i="3" s="1"/>
  <c r="N144" i="3"/>
  <c r="O144" i="3" s="1"/>
  <c r="K144" i="3"/>
  <c r="P144" i="3" s="1"/>
  <c r="N96" i="3"/>
  <c r="O96" i="3" s="1"/>
  <c r="K96" i="3"/>
  <c r="P96" i="3" s="1"/>
  <c r="N56" i="3"/>
  <c r="O56" i="3" s="1"/>
  <c r="K56" i="3"/>
  <c r="P56" i="3" s="1"/>
  <c r="N32" i="3"/>
  <c r="O32" i="3" s="1"/>
  <c r="K32" i="3"/>
  <c r="P32" i="3" s="1"/>
  <c r="N265" i="3"/>
  <c r="O265" i="3" s="1"/>
  <c r="K265" i="3"/>
  <c r="P265" i="3" s="1"/>
  <c r="N209" i="3"/>
  <c r="O209" i="3" s="1"/>
  <c r="K209" i="3"/>
  <c r="P209" i="3" s="1"/>
  <c r="N264" i="3"/>
  <c r="O264" i="3" s="1"/>
  <c r="K264" i="3"/>
  <c r="P264" i="3" s="1"/>
  <c r="N81" i="3"/>
  <c r="O81" i="3" s="1"/>
  <c r="K81" i="3"/>
  <c r="P81" i="3" s="1"/>
  <c r="N284" i="3"/>
  <c r="O284" i="3" s="1"/>
  <c r="K284" i="3"/>
  <c r="P284" i="3" s="1"/>
  <c r="N252" i="3"/>
  <c r="O252" i="3" s="1"/>
  <c r="K252" i="3"/>
  <c r="P252" i="3" s="1"/>
  <c r="N204" i="3"/>
  <c r="O204" i="3" s="1"/>
  <c r="K204" i="3"/>
  <c r="P204" i="3" s="1"/>
  <c r="N188" i="3"/>
  <c r="O188" i="3" s="1"/>
  <c r="K188" i="3"/>
  <c r="P188" i="3" s="1"/>
  <c r="N156" i="3"/>
  <c r="O156" i="3" s="1"/>
  <c r="K156" i="3"/>
  <c r="P156" i="3" s="1"/>
  <c r="N116" i="3"/>
  <c r="O116" i="3" s="1"/>
  <c r="K116" i="3"/>
  <c r="P116" i="3" s="1"/>
  <c r="N60" i="3"/>
  <c r="O60" i="3" s="1"/>
  <c r="K60" i="3"/>
  <c r="P60" i="3" s="1"/>
  <c r="N36" i="3"/>
  <c r="O36" i="3" s="1"/>
  <c r="K36" i="3"/>
  <c r="P36" i="3" s="1"/>
  <c r="K219" i="3"/>
  <c r="P219" i="3" s="1"/>
  <c r="N219" i="3"/>
  <c r="O219" i="3" s="1"/>
  <c r="N164" i="3"/>
  <c r="O164" i="3" s="1"/>
  <c r="K164" i="3"/>
  <c r="P164" i="3" s="1"/>
  <c r="N69" i="3"/>
  <c r="O69" i="3" s="1"/>
  <c r="K69" i="3"/>
  <c r="P69" i="3" s="1"/>
  <c r="N267" i="3"/>
  <c r="O267" i="3" s="1"/>
  <c r="K267" i="3"/>
  <c r="P267" i="3" s="1"/>
  <c r="N243" i="3"/>
  <c r="O243" i="3" s="1"/>
  <c r="K243" i="3"/>
  <c r="P243" i="3" s="1"/>
  <c r="N203" i="3"/>
  <c r="O203" i="3" s="1"/>
  <c r="K203" i="3"/>
  <c r="P203" i="3" s="1"/>
  <c r="N179" i="3"/>
  <c r="O179" i="3" s="1"/>
  <c r="K179" i="3"/>
  <c r="P179" i="3" s="1"/>
  <c r="K301" i="3"/>
  <c r="P301" i="3" s="1"/>
  <c r="N301" i="3"/>
  <c r="O301" i="3" s="1"/>
  <c r="N218" i="3"/>
  <c r="O218" i="3" s="1"/>
  <c r="K218" i="3"/>
  <c r="P218" i="3" s="1"/>
  <c r="N191" i="3"/>
  <c r="O191" i="3" s="1"/>
  <c r="K191" i="3"/>
  <c r="P191" i="3" s="1"/>
  <c r="N163" i="3"/>
  <c r="O163" i="3" s="1"/>
  <c r="K163" i="3"/>
  <c r="P163" i="3" s="1"/>
  <c r="K120" i="3"/>
  <c r="P120" i="3" s="1"/>
  <c r="N120" i="3"/>
  <c r="O120" i="3" s="1"/>
  <c r="N68" i="3"/>
  <c r="O68" i="3" s="1"/>
  <c r="K68" i="3"/>
  <c r="P68" i="3" s="1"/>
  <c r="K18" i="3"/>
  <c r="P18" i="3" s="1"/>
  <c r="N18" i="3"/>
  <c r="O18" i="3" s="1"/>
  <c r="P199" i="3"/>
  <c r="K12" i="3"/>
  <c r="P12" i="3" s="1"/>
  <c r="N107" i="3"/>
  <c r="O107" i="3" s="1"/>
  <c r="N298" i="3"/>
  <c r="O298" i="3" s="1"/>
  <c r="N290" i="3"/>
  <c r="O290" i="3" s="1"/>
  <c r="K290" i="3"/>
  <c r="P290" i="3" s="1"/>
  <c r="N266" i="3"/>
  <c r="O266" i="3" s="1"/>
  <c r="K266" i="3"/>
  <c r="N258" i="3"/>
  <c r="O258" i="3" s="1"/>
  <c r="K258" i="3"/>
  <c r="K250" i="3"/>
  <c r="N250" i="3"/>
  <c r="O250" i="3" s="1"/>
  <c r="N242" i="3"/>
  <c r="O242" i="3" s="1"/>
  <c r="K242" i="3"/>
  <c r="N226" i="3"/>
  <c r="O226" i="3" s="1"/>
  <c r="K226" i="3"/>
  <c r="P226" i="3" s="1"/>
  <c r="N202" i="3"/>
  <c r="O202" i="3" s="1"/>
  <c r="K202" i="3"/>
  <c r="K194" i="3"/>
  <c r="N194" i="3"/>
  <c r="O194" i="3" s="1"/>
  <c r="K186" i="3"/>
  <c r="N186" i="3"/>
  <c r="O186" i="3" s="1"/>
  <c r="N170" i="3"/>
  <c r="O170" i="3" s="1"/>
  <c r="K170" i="3"/>
  <c r="P170" i="3" s="1"/>
  <c r="N162" i="3"/>
  <c r="O162" i="3" s="1"/>
  <c r="K162" i="3"/>
  <c r="K146" i="3"/>
  <c r="N146" i="3"/>
  <c r="O146" i="3" s="1"/>
  <c r="N138" i="3"/>
  <c r="O138" i="3" s="1"/>
  <c r="K138" i="3"/>
  <c r="K130" i="3"/>
  <c r="N130" i="3"/>
  <c r="O130" i="3" s="1"/>
  <c r="K122" i="3"/>
  <c r="P122" i="3" s="1"/>
  <c r="N122" i="3"/>
  <c r="O122" i="3" s="1"/>
  <c r="N114" i="3"/>
  <c r="O114" i="3" s="1"/>
  <c r="K114" i="3"/>
  <c r="N98" i="3"/>
  <c r="O98" i="3" s="1"/>
  <c r="K98" i="3"/>
  <c r="P98" i="3" s="1"/>
  <c r="N90" i="3"/>
  <c r="O90" i="3" s="1"/>
  <c r="K90" i="3"/>
  <c r="P90" i="3" s="1"/>
  <c r="N74" i="3"/>
  <c r="O74" i="3" s="1"/>
  <c r="K74" i="3"/>
  <c r="N66" i="3"/>
  <c r="O66" i="3" s="1"/>
  <c r="K66" i="3"/>
  <c r="K58" i="3"/>
  <c r="N58" i="3"/>
  <c r="O58" i="3" s="1"/>
  <c r="N50" i="3"/>
  <c r="O50" i="3" s="1"/>
  <c r="K50" i="3"/>
  <c r="K34" i="3"/>
  <c r="P34" i="3" s="1"/>
  <c r="N34" i="3"/>
  <c r="O34" i="3" s="1"/>
  <c r="K26" i="3"/>
  <c r="N26" i="3"/>
  <c r="O26" i="3" s="1"/>
  <c r="N300" i="3"/>
  <c r="O300" i="3" s="1"/>
  <c r="K300" i="3"/>
  <c r="P300" i="3" s="1"/>
  <c r="K245" i="3"/>
  <c r="P245" i="3" s="1"/>
  <c r="N245" i="3"/>
  <c r="O245" i="3" s="1"/>
  <c r="K155" i="3"/>
  <c r="P155" i="3" s="1"/>
  <c r="N155" i="3"/>
  <c r="O155" i="3" s="1"/>
  <c r="N17" i="3"/>
  <c r="O17" i="3" s="1"/>
  <c r="K17" i="3"/>
  <c r="P17" i="3" s="1"/>
  <c r="P259" i="3"/>
  <c r="K196" i="3"/>
  <c r="P196" i="3" s="1"/>
  <c r="K108" i="3"/>
  <c r="P108" i="3" s="1"/>
  <c r="N263" i="3"/>
  <c r="O263" i="3" s="1"/>
  <c r="N52" i="3"/>
  <c r="O52" i="3" s="1"/>
  <c r="N212" i="3"/>
  <c r="O212" i="3" s="1"/>
  <c r="K212" i="3"/>
  <c r="P212" i="3" s="1"/>
  <c r="N11" i="3"/>
  <c r="O11" i="3" s="1"/>
  <c r="K11" i="3"/>
  <c r="N297" i="3"/>
  <c r="O297" i="3" s="1"/>
  <c r="K297" i="3"/>
  <c r="P297" i="3" s="1"/>
  <c r="N289" i="3"/>
  <c r="O289" i="3" s="1"/>
  <c r="K289" i="3"/>
  <c r="P289" i="3" s="1"/>
  <c r="N281" i="3"/>
  <c r="O281" i="3" s="1"/>
  <c r="K281" i="3"/>
  <c r="P281" i="3" s="1"/>
  <c r="N257" i="3"/>
  <c r="O257" i="3" s="1"/>
  <c r="K257" i="3"/>
  <c r="P257" i="3" s="1"/>
  <c r="N249" i="3"/>
  <c r="O249" i="3" s="1"/>
  <c r="K249" i="3"/>
  <c r="P249" i="3" s="1"/>
  <c r="N241" i="3"/>
  <c r="O241" i="3" s="1"/>
  <c r="K241" i="3"/>
  <c r="P241" i="3" s="1"/>
  <c r="N233" i="3"/>
  <c r="O233" i="3" s="1"/>
  <c r="K233" i="3"/>
  <c r="P233" i="3" s="1"/>
  <c r="N225" i="3"/>
  <c r="O225" i="3" s="1"/>
  <c r="K225" i="3"/>
  <c r="P225" i="3" s="1"/>
  <c r="N193" i="3"/>
  <c r="O193" i="3" s="1"/>
  <c r="K193" i="3"/>
  <c r="P193" i="3" s="1"/>
  <c r="N185" i="3"/>
  <c r="O185" i="3" s="1"/>
  <c r="K185" i="3"/>
  <c r="P185" i="3" s="1"/>
  <c r="N177" i="3"/>
  <c r="O177" i="3" s="1"/>
  <c r="K177" i="3"/>
  <c r="P177" i="3" s="1"/>
  <c r="N169" i="3"/>
  <c r="O169" i="3" s="1"/>
  <c r="K169" i="3"/>
  <c r="P169" i="3" s="1"/>
  <c r="N161" i="3"/>
  <c r="O161" i="3" s="1"/>
  <c r="K161" i="3"/>
  <c r="P161" i="3" s="1"/>
  <c r="N153" i="3"/>
  <c r="O153" i="3" s="1"/>
  <c r="K153" i="3"/>
  <c r="P153" i="3" s="1"/>
  <c r="N137" i="3"/>
  <c r="O137" i="3" s="1"/>
  <c r="K137" i="3"/>
  <c r="P137" i="3" s="1"/>
  <c r="N129" i="3"/>
  <c r="O129" i="3" s="1"/>
  <c r="K129" i="3"/>
  <c r="P129" i="3" s="1"/>
  <c r="N113" i="3"/>
  <c r="O113" i="3" s="1"/>
  <c r="K113" i="3"/>
  <c r="P113" i="3" s="1"/>
  <c r="N105" i="3"/>
  <c r="O105" i="3" s="1"/>
  <c r="K105" i="3"/>
  <c r="P105" i="3" s="1"/>
  <c r="N97" i="3"/>
  <c r="O97" i="3" s="1"/>
  <c r="K97" i="3"/>
  <c r="P97" i="3" s="1"/>
  <c r="K89" i="3"/>
  <c r="P89" i="3" s="1"/>
  <c r="N89" i="3"/>
  <c r="O89" i="3" s="1"/>
  <c r="N73" i="3"/>
  <c r="O73" i="3" s="1"/>
  <c r="K73" i="3"/>
  <c r="P73" i="3" s="1"/>
  <c r="N65" i="3"/>
  <c r="O65" i="3" s="1"/>
  <c r="K65" i="3"/>
  <c r="P65" i="3" s="1"/>
  <c r="N41" i="3"/>
  <c r="O41" i="3" s="1"/>
  <c r="K41" i="3"/>
  <c r="P41" i="3" s="1"/>
  <c r="N33" i="3"/>
  <c r="O33" i="3" s="1"/>
  <c r="K33" i="3"/>
  <c r="P33" i="3" s="1"/>
  <c r="K237" i="3"/>
  <c r="P237" i="3" s="1"/>
  <c r="N237" i="3"/>
  <c r="O237" i="3" s="1"/>
  <c r="K183" i="3"/>
  <c r="P183" i="3" s="1"/>
  <c r="N183" i="3"/>
  <c r="O183" i="3" s="1"/>
  <c r="N106" i="3"/>
  <c r="O106" i="3" s="1"/>
  <c r="K106" i="3"/>
  <c r="P106" i="3" s="1"/>
  <c r="K248" i="3"/>
  <c r="P248" i="3" s="1"/>
  <c r="P107" i="3"/>
  <c r="N261" i="3"/>
  <c r="O261" i="3" s="1"/>
  <c r="N49" i="3"/>
  <c r="O49" i="3" s="1"/>
  <c r="N220" i="3"/>
  <c r="O220" i="3" s="1"/>
  <c r="K220" i="3"/>
  <c r="P220" i="3" s="1"/>
  <c r="N296" i="3"/>
  <c r="O296" i="3" s="1"/>
  <c r="K296" i="3"/>
  <c r="P296" i="3" s="1"/>
  <c r="N288" i="3"/>
  <c r="O288" i="3" s="1"/>
  <c r="K288" i="3"/>
  <c r="P288" i="3" s="1"/>
  <c r="N280" i="3"/>
  <c r="O280" i="3" s="1"/>
  <c r="K280" i="3"/>
  <c r="P280" i="3" s="1"/>
  <c r="N240" i="3"/>
  <c r="O240" i="3" s="1"/>
  <c r="K240" i="3"/>
  <c r="P240" i="3" s="1"/>
  <c r="N224" i="3"/>
  <c r="O224" i="3" s="1"/>
  <c r="K224" i="3"/>
  <c r="P224" i="3" s="1"/>
  <c r="N216" i="3"/>
  <c r="O216" i="3" s="1"/>
  <c r="K216" i="3"/>
  <c r="P216" i="3" s="1"/>
  <c r="N208" i="3"/>
  <c r="O208" i="3" s="1"/>
  <c r="K208" i="3"/>
  <c r="P208" i="3" s="1"/>
  <c r="K184" i="3"/>
  <c r="P184" i="3" s="1"/>
  <c r="N184" i="3"/>
  <c r="O184" i="3" s="1"/>
  <c r="N176" i="3"/>
  <c r="O176" i="3" s="1"/>
  <c r="K176" i="3"/>
  <c r="P176" i="3" s="1"/>
  <c r="K168" i="3"/>
  <c r="P168" i="3" s="1"/>
  <c r="N168" i="3"/>
  <c r="O168" i="3" s="1"/>
  <c r="N152" i="3"/>
  <c r="O152" i="3" s="1"/>
  <c r="K152" i="3"/>
  <c r="P152" i="3" s="1"/>
  <c r="N136" i="3"/>
  <c r="O136" i="3" s="1"/>
  <c r="K136" i="3"/>
  <c r="P136" i="3" s="1"/>
  <c r="K128" i="3"/>
  <c r="P128" i="3" s="1"/>
  <c r="N128" i="3"/>
  <c r="O128" i="3" s="1"/>
  <c r="N112" i="3"/>
  <c r="O112" i="3" s="1"/>
  <c r="K112" i="3"/>
  <c r="P112" i="3" s="1"/>
  <c r="K104" i="3"/>
  <c r="P104" i="3" s="1"/>
  <c r="N104" i="3"/>
  <c r="O104" i="3" s="1"/>
  <c r="N88" i="3"/>
  <c r="O88" i="3" s="1"/>
  <c r="K88" i="3"/>
  <c r="P88" i="3" s="1"/>
  <c r="K80" i="3"/>
  <c r="P80" i="3" s="1"/>
  <c r="N80" i="3"/>
  <c r="O80" i="3" s="1"/>
  <c r="N72" i="3"/>
  <c r="O72" i="3" s="1"/>
  <c r="K72" i="3"/>
  <c r="P72" i="3" s="1"/>
  <c r="K64" i="3"/>
  <c r="P64" i="3" s="1"/>
  <c r="N64" i="3"/>
  <c r="O64" i="3" s="1"/>
  <c r="K48" i="3"/>
  <c r="P48" i="3" s="1"/>
  <c r="N48" i="3"/>
  <c r="O48" i="3" s="1"/>
  <c r="N40" i="3"/>
  <c r="O40" i="3" s="1"/>
  <c r="K40" i="3"/>
  <c r="P40" i="3" s="1"/>
  <c r="N24" i="3"/>
  <c r="O24" i="3" s="1"/>
  <c r="K24" i="3"/>
  <c r="P24" i="3" s="1"/>
  <c r="N16" i="3"/>
  <c r="O16" i="3" s="1"/>
  <c r="K16" i="3"/>
  <c r="P16" i="3" s="1"/>
  <c r="N292" i="3"/>
  <c r="O292" i="3" s="1"/>
  <c r="K292" i="3"/>
  <c r="P292" i="3" s="1"/>
  <c r="N236" i="3"/>
  <c r="O236" i="3" s="1"/>
  <c r="K236" i="3"/>
  <c r="P236" i="3" s="1"/>
  <c r="N181" i="3"/>
  <c r="O181" i="3" s="1"/>
  <c r="K181" i="3"/>
  <c r="P181" i="3" s="1"/>
  <c r="N44" i="3"/>
  <c r="O44" i="3" s="1"/>
  <c r="K44" i="3"/>
  <c r="P44" i="3" s="1"/>
  <c r="K298" i="3"/>
  <c r="P298" i="3" s="1"/>
  <c r="K247" i="3"/>
  <c r="P247" i="3" s="1"/>
  <c r="K84" i="3"/>
  <c r="P84" i="3" s="1"/>
  <c r="N268" i="3"/>
  <c r="O268" i="3" s="1"/>
  <c r="K268" i="3"/>
  <c r="P268" i="3" s="1"/>
  <c r="N140" i="3"/>
  <c r="O140" i="3" s="1"/>
  <c r="K140" i="3"/>
  <c r="P140" i="3" s="1"/>
  <c r="N109" i="3"/>
  <c r="O109" i="3" s="1"/>
  <c r="N295" i="3"/>
  <c r="O295" i="3" s="1"/>
  <c r="K295" i="3"/>
  <c r="P295" i="3" s="1"/>
  <c r="N279" i="3"/>
  <c r="O279" i="3" s="1"/>
  <c r="K279" i="3"/>
  <c r="P279" i="3" s="1"/>
  <c r="N271" i="3"/>
  <c r="O271" i="3" s="1"/>
  <c r="K271" i="3"/>
  <c r="P271" i="3" s="1"/>
  <c r="P263" i="3"/>
  <c r="N239" i="3"/>
  <c r="O239" i="3" s="1"/>
  <c r="K239" i="3"/>
  <c r="P239" i="3" s="1"/>
  <c r="N231" i="3"/>
  <c r="O231" i="3" s="1"/>
  <c r="K231" i="3"/>
  <c r="P231" i="3" s="1"/>
  <c r="N223" i="3"/>
  <c r="O223" i="3" s="1"/>
  <c r="K223" i="3"/>
  <c r="P223" i="3" s="1"/>
  <c r="N207" i="3"/>
  <c r="O207" i="3" s="1"/>
  <c r="K207" i="3"/>
  <c r="P207" i="3" s="1"/>
  <c r="N199" i="3"/>
  <c r="O199" i="3" s="1"/>
  <c r="N175" i="3"/>
  <c r="O175" i="3" s="1"/>
  <c r="K175" i="3"/>
  <c r="P175" i="3" s="1"/>
  <c r="K167" i="3"/>
  <c r="P167" i="3" s="1"/>
  <c r="N167" i="3"/>
  <c r="O167" i="3" s="1"/>
  <c r="P159" i="3"/>
  <c r="N151" i="3"/>
  <c r="O151" i="3" s="1"/>
  <c r="K151" i="3"/>
  <c r="P151" i="3" s="1"/>
  <c r="N143" i="3"/>
  <c r="O143" i="3" s="1"/>
  <c r="K143" i="3"/>
  <c r="P143" i="3" s="1"/>
  <c r="P95" i="3"/>
  <c r="N291" i="3"/>
  <c r="O291" i="3" s="1"/>
  <c r="K291" i="3"/>
  <c r="P291" i="3" s="1"/>
  <c r="K173" i="3"/>
  <c r="P173" i="3" s="1"/>
  <c r="N173" i="3"/>
  <c r="O173" i="3" s="1"/>
  <c r="N93" i="3"/>
  <c r="O93" i="3" s="1"/>
  <c r="K93" i="3"/>
  <c r="P93" i="3" s="1"/>
  <c r="N42" i="3"/>
  <c r="O42" i="3" s="1"/>
  <c r="K42" i="3"/>
  <c r="P42" i="3" s="1"/>
  <c r="K287" i="3"/>
  <c r="P287" i="3" s="1"/>
  <c r="K234" i="3"/>
  <c r="P234" i="3" s="1"/>
  <c r="K178" i="3"/>
  <c r="N210" i="3"/>
  <c r="O210" i="3" s="1"/>
  <c r="N276" i="3"/>
  <c r="O276" i="3" s="1"/>
  <c r="K276" i="3"/>
  <c r="P276" i="3" s="1"/>
  <c r="N244" i="3"/>
  <c r="O244" i="3" s="1"/>
  <c r="K244" i="3"/>
  <c r="P244" i="3" s="1"/>
  <c r="N180" i="3"/>
  <c r="O180" i="3" s="1"/>
  <c r="N148" i="3"/>
  <c r="O148" i="3" s="1"/>
  <c r="K148" i="3"/>
  <c r="P148" i="3" s="1"/>
  <c r="N124" i="3"/>
  <c r="O124" i="3" s="1"/>
  <c r="K124" i="3"/>
  <c r="P124" i="3" s="1"/>
  <c r="N100" i="3"/>
  <c r="O100" i="3" s="1"/>
  <c r="K100" i="3"/>
  <c r="P100" i="3" s="1"/>
  <c r="K92" i="3"/>
  <c r="P92" i="3" s="1"/>
  <c r="N92" i="3"/>
  <c r="O92" i="3" s="1"/>
  <c r="N76" i="3"/>
  <c r="O76" i="3" s="1"/>
  <c r="K76" i="3"/>
  <c r="P76" i="3" s="1"/>
  <c r="N28" i="3"/>
  <c r="O28" i="3" s="1"/>
  <c r="K28" i="3"/>
  <c r="P28" i="3" s="1"/>
  <c r="K20" i="3"/>
  <c r="P20" i="3" s="1"/>
  <c r="N20" i="3"/>
  <c r="O20" i="3" s="1"/>
  <c r="K192" i="3"/>
  <c r="P192" i="3" s="1"/>
  <c r="N192" i="3"/>
  <c r="O192" i="3" s="1"/>
  <c r="N121" i="3"/>
  <c r="O121" i="3" s="1"/>
  <c r="K121" i="3"/>
  <c r="P121" i="3" s="1"/>
  <c r="P246" i="3"/>
  <c r="N283" i="3"/>
  <c r="O283" i="3" s="1"/>
  <c r="K283" i="3"/>
  <c r="P283" i="3" s="1"/>
  <c r="N228" i="3"/>
  <c r="O228" i="3" s="1"/>
  <c r="K228" i="3"/>
  <c r="P228" i="3" s="1"/>
  <c r="N172" i="3"/>
  <c r="O172" i="3" s="1"/>
  <c r="K172" i="3"/>
  <c r="P172" i="3" s="1"/>
  <c r="K133" i="3"/>
  <c r="P133" i="3" s="1"/>
  <c r="N133" i="3"/>
  <c r="O133" i="3" s="1"/>
  <c r="N82" i="3"/>
  <c r="O82" i="3" s="1"/>
  <c r="K82" i="3"/>
  <c r="P82" i="3" s="1"/>
  <c r="K232" i="3"/>
  <c r="P232" i="3" s="1"/>
  <c r="K160" i="3"/>
  <c r="P160" i="3" s="1"/>
  <c r="P55" i="3"/>
  <c r="N260" i="3"/>
  <c r="O260" i="3" s="1"/>
  <c r="K260" i="3"/>
  <c r="P260" i="3" s="1"/>
  <c r="K293" i="3"/>
  <c r="P293" i="3" s="1"/>
  <c r="N293" i="3"/>
  <c r="O293" i="3" s="1"/>
  <c r="K285" i="3"/>
  <c r="P285" i="3" s="1"/>
  <c r="N285" i="3"/>
  <c r="O285" i="3" s="1"/>
  <c r="N277" i="3"/>
  <c r="O277" i="3" s="1"/>
  <c r="K277" i="3"/>
  <c r="P277" i="3" s="1"/>
  <c r="K269" i="3"/>
  <c r="P269" i="3" s="1"/>
  <c r="N269" i="3"/>
  <c r="O269" i="3" s="1"/>
  <c r="N253" i="3"/>
  <c r="O253" i="3" s="1"/>
  <c r="K253" i="3"/>
  <c r="P253" i="3" s="1"/>
  <c r="K229" i="3"/>
  <c r="P229" i="3" s="1"/>
  <c r="N229" i="3"/>
  <c r="O229" i="3" s="1"/>
  <c r="K221" i="3"/>
  <c r="P221" i="3" s="1"/>
  <c r="N221" i="3"/>
  <c r="O221" i="3" s="1"/>
  <c r="N213" i="3"/>
  <c r="O213" i="3" s="1"/>
  <c r="K213" i="3"/>
  <c r="P213" i="3" s="1"/>
  <c r="N205" i="3"/>
  <c r="O205" i="3" s="1"/>
  <c r="K205" i="3"/>
  <c r="P205" i="3" s="1"/>
  <c r="K197" i="3"/>
  <c r="P197" i="3" s="1"/>
  <c r="N197" i="3"/>
  <c r="O197" i="3" s="1"/>
  <c r="N189" i="3"/>
  <c r="O189" i="3" s="1"/>
  <c r="K189" i="3"/>
  <c r="P189" i="3" s="1"/>
  <c r="K165" i="3"/>
  <c r="P165" i="3" s="1"/>
  <c r="N165" i="3"/>
  <c r="O165" i="3" s="1"/>
  <c r="K157" i="3"/>
  <c r="P157" i="3" s="1"/>
  <c r="N157" i="3"/>
  <c r="O157" i="3" s="1"/>
  <c r="N149" i="3"/>
  <c r="O149" i="3" s="1"/>
  <c r="K149" i="3"/>
  <c r="P149" i="3" s="1"/>
  <c r="N141" i="3"/>
  <c r="O141" i="3" s="1"/>
  <c r="K141" i="3"/>
  <c r="P141" i="3" s="1"/>
  <c r="N125" i="3"/>
  <c r="O125" i="3" s="1"/>
  <c r="K125" i="3"/>
  <c r="P125" i="3" s="1"/>
  <c r="N117" i="3"/>
  <c r="O117" i="3" s="1"/>
  <c r="K117" i="3"/>
  <c r="P117" i="3" s="1"/>
  <c r="P109" i="3"/>
  <c r="K101" i="3"/>
  <c r="P101" i="3" s="1"/>
  <c r="N101" i="3"/>
  <c r="O101" i="3" s="1"/>
  <c r="N85" i="3"/>
  <c r="O85" i="3" s="1"/>
  <c r="K85" i="3"/>
  <c r="P85" i="3" s="1"/>
  <c r="N77" i="3"/>
  <c r="O77" i="3" s="1"/>
  <c r="K61" i="3"/>
  <c r="P61" i="3" s="1"/>
  <c r="N61" i="3"/>
  <c r="O61" i="3" s="1"/>
  <c r="N53" i="3"/>
  <c r="O53" i="3" s="1"/>
  <c r="K53" i="3"/>
  <c r="P53" i="3" s="1"/>
  <c r="N45" i="3"/>
  <c r="O45" i="3" s="1"/>
  <c r="K45" i="3"/>
  <c r="P45" i="3" s="1"/>
  <c r="K37" i="3"/>
  <c r="P37" i="3" s="1"/>
  <c r="N37" i="3"/>
  <c r="O37" i="3" s="1"/>
  <c r="N21" i="3"/>
  <c r="O21" i="3" s="1"/>
  <c r="K21" i="3"/>
  <c r="P21" i="3" s="1"/>
  <c r="N13" i="3"/>
  <c r="O13" i="3" s="1"/>
  <c r="N282" i="3"/>
  <c r="O282" i="3" s="1"/>
  <c r="K282" i="3"/>
  <c r="P282" i="3" s="1"/>
  <c r="N255" i="3"/>
  <c r="O255" i="3" s="1"/>
  <c r="K255" i="3"/>
  <c r="P255" i="3" s="1"/>
  <c r="N227" i="3"/>
  <c r="O227" i="3" s="1"/>
  <c r="K227" i="3"/>
  <c r="P227" i="3" s="1"/>
  <c r="N29" i="3"/>
  <c r="O29" i="3" s="1"/>
  <c r="K29" i="3"/>
  <c r="P29" i="3" s="1"/>
  <c r="K274" i="3"/>
  <c r="P274" i="3" s="1"/>
  <c r="K217" i="3"/>
  <c r="P217" i="3" s="1"/>
  <c r="K154" i="3"/>
  <c r="N159" i="3"/>
  <c r="O159" i="3" s="1"/>
  <c r="N127" i="3"/>
  <c r="O127" i="3" s="1"/>
  <c r="K119" i="3"/>
  <c r="P119" i="3" s="1"/>
  <c r="N119" i="3"/>
  <c r="O119" i="3" s="1"/>
  <c r="N111" i="3"/>
  <c r="O111" i="3" s="1"/>
  <c r="K111" i="3"/>
  <c r="P111" i="3" s="1"/>
  <c r="K103" i="3"/>
  <c r="P103" i="3" s="1"/>
  <c r="N103" i="3"/>
  <c r="O103" i="3" s="1"/>
  <c r="N87" i="3"/>
  <c r="O87" i="3" s="1"/>
  <c r="P79" i="3"/>
  <c r="N71" i="3"/>
  <c r="O71" i="3" s="1"/>
  <c r="K71" i="3"/>
  <c r="P71" i="3" s="1"/>
  <c r="N63" i="3"/>
  <c r="O63" i="3" s="1"/>
  <c r="N55" i="3"/>
  <c r="O55" i="3" s="1"/>
  <c r="N47" i="3"/>
  <c r="O47" i="3" s="1"/>
  <c r="K47" i="3"/>
  <c r="P47" i="3" s="1"/>
  <c r="N39" i="3"/>
  <c r="O39" i="3" s="1"/>
  <c r="K39" i="3"/>
  <c r="P39" i="3" s="1"/>
  <c r="N31" i="3"/>
  <c r="O31" i="3" s="1"/>
  <c r="K31" i="3"/>
  <c r="P31" i="3" s="1"/>
  <c r="N23" i="3"/>
  <c r="O23" i="3" s="1"/>
  <c r="K15" i="3"/>
  <c r="P15" i="3" s="1"/>
  <c r="N15" i="3"/>
  <c r="O15" i="3" s="1"/>
  <c r="N299" i="3"/>
  <c r="O299" i="3" s="1"/>
  <c r="P195" i="3"/>
  <c r="K127" i="3"/>
  <c r="P127" i="3" s="1"/>
  <c r="N147" i="3"/>
  <c r="O147" i="3" s="1"/>
  <c r="N95" i="3"/>
  <c r="O95" i="3" s="1"/>
  <c r="N302" i="3"/>
  <c r="O302" i="3" s="1"/>
  <c r="N294" i="3"/>
  <c r="O294" i="3" s="1"/>
  <c r="N278" i="3"/>
  <c r="O278" i="3" s="1"/>
  <c r="N270" i="3"/>
  <c r="O270" i="3" s="1"/>
  <c r="N254" i="3"/>
  <c r="O254" i="3" s="1"/>
  <c r="N246" i="3"/>
  <c r="O246" i="3" s="1"/>
  <c r="N238" i="3"/>
  <c r="O238" i="3" s="1"/>
  <c r="K238" i="3"/>
  <c r="P238" i="3" s="1"/>
  <c r="N230" i="3"/>
  <c r="O230" i="3" s="1"/>
  <c r="K230" i="3"/>
  <c r="P230" i="3" s="1"/>
  <c r="K222" i="3"/>
  <c r="P222" i="3" s="1"/>
  <c r="N222" i="3"/>
  <c r="O222" i="3" s="1"/>
  <c r="K214" i="3"/>
  <c r="P214" i="3" s="1"/>
  <c r="N214" i="3"/>
  <c r="O214" i="3" s="1"/>
  <c r="K206" i="3"/>
  <c r="P206" i="3" s="1"/>
  <c r="N206" i="3"/>
  <c r="O206" i="3" s="1"/>
  <c r="K198" i="3"/>
  <c r="P198" i="3" s="1"/>
  <c r="N198" i="3"/>
  <c r="O198" i="3" s="1"/>
  <c r="K190" i="3"/>
  <c r="P190" i="3" s="1"/>
  <c r="N190" i="3"/>
  <c r="O190" i="3" s="1"/>
  <c r="K182" i="3"/>
  <c r="P182" i="3" s="1"/>
  <c r="N182" i="3"/>
  <c r="O182" i="3" s="1"/>
  <c r="K174" i="3"/>
  <c r="P174" i="3" s="1"/>
  <c r="N174" i="3"/>
  <c r="O174" i="3" s="1"/>
  <c r="K166" i="3"/>
  <c r="P166" i="3" s="1"/>
  <c r="N166" i="3"/>
  <c r="O166" i="3" s="1"/>
  <c r="K158" i="3"/>
  <c r="P158" i="3" s="1"/>
  <c r="N158" i="3"/>
  <c r="O158" i="3" s="1"/>
  <c r="K150" i="3"/>
  <c r="P150" i="3" s="1"/>
  <c r="N150" i="3"/>
  <c r="O150" i="3" s="1"/>
  <c r="K142" i="3"/>
  <c r="P142" i="3" s="1"/>
  <c r="N142" i="3"/>
  <c r="O142" i="3" s="1"/>
  <c r="K134" i="3"/>
  <c r="P134" i="3" s="1"/>
  <c r="N134" i="3"/>
  <c r="O134" i="3" s="1"/>
  <c r="K126" i="3"/>
  <c r="P126" i="3" s="1"/>
  <c r="N126" i="3"/>
  <c r="O126" i="3" s="1"/>
  <c r="K118" i="3"/>
  <c r="P118" i="3" s="1"/>
  <c r="N118" i="3"/>
  <c r="O118" i="3" s="1"/>
  <c r="K110" i="3"/>
  <c r="P110" i="3" s="1"/>
  <c r="N110" i="3"/>
  <c r="O110" i="3" s="1"/>
  <c r="K102" i="3"/>
  <c r="P102" i="3" s="1"/>
  <c r="N102" i="3"/>
  <c r="O102" i="3" s="1"/>
  <c r="P94" i="3"/>
  <c r="K86" i="3"/>
  <c r="P86" i="3" s="1"/>
  <c r="N86" i="3"/>
  <c r="O86" i="3" s="1"/>
  <c r="K78" i="3"/>
  <c r="P78" i="3" s="1"/>
  <c r="N78" i="3"/>
  <c r="O78" i="3" s="1"/>
  <c r="K70" i="3"/>
  <c r="P70" i="3" s="1"/>
  <c r="N70" i="3"/>
  <c r="O70" i="3" s="1"/>
  <c r="K62" i="3"/>
  <c r="P62" i="3" s="1"/>
  <c r="N62" i="3"/>
  <c r="O62" i="3" s="1"/>
  <c r="N54" i="3"/>
  <c r="O54" i="3" s="1"/>
  <c r="K54" i="3"/>
  <c r="P54" i="3" s="1"/>
  <c r="K46" i="3"/>
  <c r="P46" i="3" s="1"/>
  <c r="N46" i="3"/>
  <c r="O46" i="3" s="1"/>
  <c r="K38" i="3"/>
  <c r="P38" i="3" s="1"/>
  <c r="N38" i="3"/>
  <c r="O38" i="3" s="1"/>
  <c r="K30" i="3"/>
  <c r="P30" i="3" s="1"/>
  <c r="N30" i="3"/>
  <c r="O30" i="3" s="1"/>
  <c r="K22" i="3"/>
  <c r="P22" i="3" s="1"/>
  <c r="N22" i="3"/>
  <c r="O22" i="3" s="1"/>
  <c r="N14" i="3"/>
  <c r="O14" i="3" s="1"/>
  <c r="K14" i="3"/>
  <c r="P14" i="3" s="1"/>
  <c r="K270" i="3"/>
  <c r="P270" i="3" s="1"/>
  <c r="N94" i="3"/>
  <c r="O94" i="3" s="1"/>
  <c r="N251" i="3"/>
  <c r="O251" i="3" s="1"/>
  <c r="N187" i="3"/>
  <c r="O187" i="3" s="1"/>
  <c r="N25" i="3"/>
  <c r="O25" i="3" s="1"/>
  <c r="K25" i="3"/>
  <c r="P25" i="3" s="1"/>
  <c r="K294" i="3"/>
  <c r="P294" i="3" s="1"/>
  <c r="K171" i="3"/>
  <c r="P171" i="3" s="1"/>
  <c r="N259" i="3"/>
  <c r="O259" i="3" s="1"/>
  <c r="N195" i="3"/>
  <c r="O195" i="3" s="1"/>
  <c r="K254" i="3"/>
  <c r="P254" i="3" s="1"/>
  <c r="K187" i="3"/>
  <c r="P187" i="3" s="1"/>
  <c r="N235" i="3"/>
  <c r="O235" i="3" s="1"/>
  <c r="N79" i="3"/>
  <c r="O79" i="3" s="1"/>
  <c r="P147" i="3"/>
  <c r="N139" i="3"/>
  <c r="O139" i="3" s="1"/>
  <c r="K139" i="3"/>
  <c r="P139" i="3" s="1"/>
  <c r="K131" i="3"/>
  <c r="P131" i="3" s="1"/>
  <c r="N131" i="3"/>
  <c r="O131" i="3" s="1"/>
  <c r="N123" i="3"/>
  <c r="O123" i="3" s="1"/>
  <c r="N115" i="3"/>
  <c r="O115" i="3" s="1"/>
  <c r="K115" i="3"/>
  <c r="P115" i="3" s="1"/>
  <c r="N99" i="3"/>
  <c r="O99" i="3" s="1"/>
  <c r="K99" i="3"/>
  <c r="P99" i="3" s="1"/>
  <c r="N91" i="3"/>
  <c r="O91" i="3" s="1"/>
  <c r="K91" i="3"/>
  <c r="P91" i="3" s="1"/>
  <c r="N83" i="3"/>
  <c r="O83" i="3" s="1"/>
  <c r="K83" i="3"/>
  <c r="P83" i="3" s="1"/>
  <c r="N75" i="3"/>
  <c r="O75" i="3" s="1"/>
  <c r="K75" i="3"/>
  <c r="P75" i="3" s="1"/>
  <c r="N67" i="3"/>
  <c r="O67" i="3" s="1"/>
  <c r="K67" i="3"/>
  <c r="P67" i="3" s="1"/>
  <c r="N59" i="3"/>
  <c r="O59" i="3" s="1"/>
  <c r="K59" i="3"/>
  <c r="P59" i="3" s="1"/>
  <c r="N51" i="3"/>
  <c r="O51" i="3" s="1"/>
  <c r="K51" i="3"/>
  <c r="P51" i="3" s="1"/>
  <c r="N43" i="3"/>
  <c r="O43" i="3" s="1"/>
  <c r="K43" i="3"/>
  <c r="P43" i="3" s="1"/>
  <c r="N35" i="3"/>
  <c r="O35" i="3" s="1"/>
  <c r="K35" i="3"/>
  <c r="P35" i="3" s="1"/>
  <c r="N27" i="3"/>
  <c r="O27" i="3" s="1"/>
  <c r="K27" i="3"/>
  <c r="P27" i="3" s="1"/>
  <c r="N19" i="3"/>
  <c r="O19" i="3" s="1"/>
  <c r="K19" i="3"/>
  <c r="P19" i="3" s="1"/>
  <c r="K278" i="3"/>
  <c r="P278" i="3" s="1"/>
  <c r="K251" i="3"/>
  <c r="P251" i="3" s="1"/>
  <c r="K63" i="3"/>
  <c r="P63" i="3" s="1"/>
  <c r="N275" i="3"/>
  <c r="O275" i="3" s="1"/>
  <c r="K302" i="3"/>
  <c r="P302" i="3" s="1"/>
  <c r="K87" i="3"/>
  <c r="P87" i="3" s="1"/>
  <c r="K23" i="3"/>
  <c r="P23" i="3" s="1"/>
  <c r="AB11" i="3"/>
  <c r="M125" i="5"/>
  <c r="M228" i="5"/>
  <c r="M217" i="5"/>
  <c r="M136" i="5"/>
  <c r="M92" i="5"/>
  <c r="M180" i="5"/>
  <c r="M88" i="5"/>
  <c r="M113" i="5"/>
  <c r="M303" i="5"/>
  <c r="M161" i="5"/>
  <c r="M11" i="5"/>
  <c r="M126" i="5"/>
  <c r="M226" i="5"/>
  <c r="M189" i="5"/>
  <c r="M222" i="5"/>
  <c r="M60" i="5"/>
  <c r="M49" i="5"/>
  <c r="M12" i="5"/>
  <c r="M142" i="5"/>
  <c r="M13" i="5"/>
  <c r="M28" i="5"/>
  <c r="M150" i="5"/>
  <c r="M143" i="5"/>
  <c r="M24" i="5"/>
  <c r="M302" i="5"/>
  <c r="M301" i="5"/>
  <c r="M25" i="5"/>
  <c r="M264" i="5"/>
  <c r="M202" i="5"/>
  <c r="M57" i="5"/>
  <c r="M103" i="5"/>
  <c r="M247" i="5"/>
  <c r="M206" i="5"/>
  <c r="M151" i="5"/>
  <c r="M225" i="5"/>
  <c r="M250" i="5"/>
  <c r="M275" i="5"/>
  <c r="M148" i="5"/>
  <c r="M120" i="5"/>
  <c r="M253" i="5"/>
  <c r="M129" i="5"/>
  <c r="M230" i="5"/>
  <c r="M22" i="5"/>
  <c r="M27" i="5"/>
  <c r="M147" i="5"/>
  <c r="M261" i="5"/>
  <c r="M232" i="5"/>
  <c r="M289" i="5"/>
  <c r="M95" i="5"/>
  <c r="M81" i="5"/>
  <c r="M74" i="5"/>
  <c r="M87" i="5"/>
  <c r="M63" i="5"/>
  <c r="M119" i="5"/>
  <c r="M287" i="5"/>
  <c r="M68" i="5"/>
  <c r="M90" i="5"/>
  <c r="M231" i="5"/>
  <c r="M283" i="5"/>
  <c r="M16" i="5"/>
  <c r="M295" i="5"/>
  <c r="M256" i="5"/>
  <c r="M274" i="5"/>
  <c r="M56" i="5"/>
  <c r="M212" i="5"/>
  <c r="M46" i="5"/>
  <c r="M154" i="5"/>
  <c r="M33" i="5"/>
  <c r="M193" i="5"/>
  <c r="M132" i="5"/>
  <c r="M78" i="5"/>
  <c r="M15" i="5"/>
  <c r="M220" i="5"/>
  <c r="M257" i="5"/>
  <c r="M284" i="5"/>
  <c r="M165" i="5"/>
  <c r="M51" i="5"/>
  <c r="M18" i="5"/>
  <c r="M86" i="5"/>
  <c r="M279" i="5"/>
  <c r="M246" i="5"/>
  <c r="M179" i="5"/>
  <c r="M50" i="5"/>
  <c r="M83" i="5"/>
  <c r="M293" i="5"/>
  <c r="M240" i="5"/>
  <c r="M235" i="5"/>
  <c r="M211" i="5"/>
  <c r="M66" i="5"/>
  <c r="M111" i="5"/>
  <c r="M288" i="5"/>
  <c r="M153" i="5"/>
  <c r="M106" i="5"/>
  <c r="M267" i="5"/>
  <c r="M82" i="5"/>
  <c r="M149" i="5"/>
  <c r="M144" i="5"/>
  <c r="M17" i="5"/>
  <c r="M196" i="5"/>
  <c r="M185" i="5"/>
  <c r="M199" i="5"/>
  <c r="M93" i="5"/>
  <c r="M286" i="5"/>
  <c r="M188" i="5"/>
  <c r="M221" i="5"/>
  <c r="M21" i="5"/>
  <c r="M260" i="5"/>
  <c r="M105" i="5"/>
  <c r="M35" i="5"/>
  <c r="M41" i="5"/>
  <c r="M159" i="5"/>
  <c r="M181" i="5"/>
  <c r="M218" i="5"/>
  <c r="M299" i="5"/>
  <c r="M152" i="5"/>
  <c r="M242" i="5"/>
  <c r="M166" i="5"/>
  <c r="M102" i="5"/>
  <c r="M281" i="5"/>
  <c r="M62" i="5"/>
  <c r="M248" i="5"/>
  <c r="M265" i="5"/>
  <c r="M69" i="5"/>
  <c r="M272" i="5"/>
  <c r="M44" i="5"/>
  <c r="M29" i="5"/>
  <c r="M183" i="5"/>
  <c r="M262" i="5"/>
  <c r="M273" i="5"/>
  <c r="M192" i="5"/>
  <c r="M215" i="5"/>
  <c r="M173" i="5"/>
  <c r="M224" i="5"/>
  <c r="M31" i="5"/>
  <c r="M115" i="5"/>
  <c r="M233" i="5"/>
  <c r="M39" i="5"/>
  <c r="M290" i="5"/>
  <c r="M209" i="5"/>
  <c r="M191" i="5"/>
  <c r="M47" i="5"/>
  <c r="M162" i="5"/>
  <c r="M64" i="5"/>
  <c r="M91" i="5"/>
  <c r="M32" i="5"/>
  <c r="M207" i="5"/>
  <c r="M227" i="5"/>
  <c r="M36" i="5"/>
  <c r="M122" i="5"/>
  <c r="M277" i="5"/>
  <c r="M245" i="5"/>
  <c r="M158" i="5"/>
  <c r="M23" i="5"/>
  <c r="M251" i="5"/>
  <c r="M40" i="5"/>
  <c r="M58" i="5"/>
  <c r="M216" i="5"/>
  <c r="M54" i="5"/>
  <c r="M259" i="5"/>
  <c r="M270" i="5"/>
  <c r="M168" i="5"/>
  <c r="M234" i="5"/>
  <c r="M292" i="5"/>
  <c r="M266" i="5"/>
  <c r="M243" i="5"/>
  <c r="M55" i="5"/>
  <c r="M160" i="5"/>
  <c r="M195" i="5"/>
  <c r="M300" i="5"/>
  <c r="M77" i="5"/>
  <c r="M223" i="5"/>
  <c r="M96" i="5"/>
  <c r="M75" i="5"/>
  <c r="M139" i="5"/>
  <c r="M34" i="5"/>
  <c r="M167" i="5"/>
  <c r="M20" i="5"/>
  <c r="M127" i="5"/>
  <c r="M80" i="5"/>
  <c r="M176" i="5"/>
  <c r="M177" i="5"/>
  <c r="M254" i="5"/>
  <c r="M163" i="5"/>
  <c r="M255" i="5"/>
  <c r="M94" i="5"/>
  <c r="M71" i="5"/>
  <c r="M244" i="5"/>
  <c r="M133" i="5"/>
  <c r="M131" i="5"/>
  <c r="M258" i="5"/>
  <c r="M26" i="5"/>
  <c r="M118" i="5"/>
  <c r="M135" i="5"/>
  <c r="M52" i="5"/>
  <c r="M140" i="5"/>
  <c r="M156" i="5"/>
  <c r="M117" i="5"/>
  <c r="M101" i="5"/>
  <c r="M43" i="5"/>
  <c r="M124" i="5"/>
  <c r="M229" i="5"/>
  <c r="M296" i="5"/>
  <c r="M276" i="5"/>
  <c r="M249" i="5"/>
  <c r="M98" i="5"/>
  <c r="M210" i="5"/>
  <c r="M237" i="5"/>
  <c r="M72" i="5"/>
  <c r="M67" i="5"/>
  <c r="M70" i="5"/>
  <c r="M155" i="5"/>
  <c r="M213" i="5"/>
  <c r="M38" i="5"/>
  <c r="M138" i="5"/>
  <c r="M42" i="5"/>
  <c r="M85" i="5"/>
  <c r="M170" i="5"/>
  <c r="M37" i="5"/>
  <c r="M269" i="5"/>
  <c r="M184" i="5"/>
  <c r="M141" i="5"/>
  <c r="M280" i="5"/>
  <c r="M61" i="5"/>
  <c r="M145" i="5"/>
  <c r="M175" i="5"/>
  <c r="M53" i="5"/>
  <c r="M291" i="5"/>
  <c r="M197" i="5"/>
  <c r="M59" i="5"/>
  <c r="M190" i="5"/>
  <c r="M241" i="5"/>
  <c r="M112" i="5"/>
  <c r="M278" i="5"/>
  <c r="M137" i="5"/>
  <c r="M169" i="5"/>
  <c r="M97" i="5"/>
  <c r="M204" i="5"/>
  <c r="M146" i="5"/>
  <c r="M187" i="5"/>
  <c r="M109" i="5"/>
  <c r="M203" i="5"/>
  <c r="M171" i="5"/>
  <c r="M116" i="5"/>
  <c r="M84" i="5"/>
  <c r="M174" i="5"/>
  <c r="M263" i="5"/>
  <c r="M194" i="5"/>
  <c r="M73" i="5"/>
  <c r="M214" i="5"/>
  <c r="M65" i="5"/>
  <c r="M128" i="5"/>
  <c r="M297" i="5"/>
  <c r="M30" i="5"/>
  <c r="M121" i="5"/>
  <c r="M182" i="5"/>
  <c r="M157" i="5"/>
  <c r="M164" i="5"/>
  <c r="M99" i="5"/>
  <c r="M236" i="5"/>
  <c r="M298" i="5"/>
  <c r="M79" i="5"/>
  <c r="M45" i="5"/>
  <c r="M285" i="5"/>
  <c r="M238" i="5"/>
  <c r="M201" i="5"/>
  <c r="M104" i="5"/>
  <c r="M172" i="5"/>
  <c r="M123" i="5"/>
  <c r="M186" i="5"/>
  <c r="M219" i="5"/>
  <c r="M178" i="5"/>
  <c r="M294" i="5"/>
  <c r="M208" i="5"/>
  <c r="M130" i="5"/>
  <c r="M48" i="5"/>
  <c r="M100" i="5"/>
  <c r="M107" i="5"/>
  <c r="M108" i="5"/>
  <c r="M134" i="5"/>
  <c r="M268" i="5"/>
  <c r="M205" i="5"/>
  <c r="M14" i="5"/>
  <c r="M110" i="5"/>
  <c r="M200" i="5"/>
  <c r="M198" i="5"/>
  <c r="M114" i="5"/>
  <c r="M271" i="5"/>
  <c r="M282" i="5"/>
  <c r="M76" i="5"/>
  <c r="M89" i="5"/>
  <c r="M239" i="5"/>
  <c r="M252" i="5"/>
  <c r="P162" i="3" l="1"/>
  <c r="P266" i="3"/>
  <c r="P138" i="3"/>
  <c r="P130" i="3"/>
  <c r="P154" i="3"/>
  <c r="P74" i="3"/>
  <c r="P202" i="3"/>
  <c r="P26" i="3"/>
  <c r="P58" i="3"/>
  <c r="P186" i="3"/>
  <c r="P146" i="3"/>
  <c r="P194" i="3"/>
  <c r="P250" i="3"/>
  <c r="P50" i="3"/>
  <c r="P242" i="3"/>
  <c r="P178" i="3"/>
  <c r="P66" i="3"/>
  <c r="P114" i="3"/>
  <c r="P258" i="3"/>
  <c r="P11" i="3"/>
  <c r="AC16" i="13"/>
  <c r="AC17" i="13"/>
  <c r="AC18" i="13"/>
  <c r="AC19" i="13"/>
  <c r="AC20" i="13"/>
  <c r="AC21" i="13"/>
  <c r="AC22" i="13"/>
  <c r="AC23" i="13"/>
  <c r="AC24" i="13"/>
  <c r="AC25" i="13"/>
  <c r="AC26" i="13"/>
  <c r="AC27" i="13"/>
  <c r="AC28" i="13"/>
  <c r="AC29" i="13"/>
  <c r="AC30" i="13"/>
  <c r="AC31" i="13"/>
  <c r="AC32" i="13"/>
  <c r="AC33" i="13"/>
  <c r="AC34" i="13"/>
  <c r="AC35" i="13"/>
  <c r="AC36" i="13"/>
  <c r="AC37" i="13"/>
  <c r="AC38" i="13"/>
  <c r="AC39" i="13"/>
  <c r="AC40" i="13"/>
  <c r="AC41" i="13"/>
  <c r="AC42" i="13"/>
  <c r="AC43" i="13"/>
  <c r="AC44" i="13"/>
  <c r="AC45" i="13"/>
  <c r="AC46" i="13"/>
  <c r="AC47" i="13"/>
  <c r="AC48" i="13"/>
  <c r="AC49" i="13"/>
  <c r="AC50" i="13"/>
  <c r="AC51" i="13"/>
  <c r="AC52" i="13"/>
  <c r="AC53" i="13"/>
  <c r="AC54" i="13"/>
  <c r="AC55" i="13"/>
  <c r="AC56" i="13"/>
  <c r="AC57" i="13"/>
  <c r="AC58" i="13"/>
  <c r="AC59" i="13"/>
  <c r="AC60" i="13"/>
  <c r="AC61" i="13"/>
  <c r="AC62" i="13"/>
  <c r="AC63" i="13"/>
  <c r="AC64" i="13"/>
  <c r="AC65" i="13"/>
  <c r="AC66" i="13"/>
  <c r="AC67" i="13"/>
  <c r="AC68" i="13"/>
  <c r="AC69" i="13"/>
  <c r="AC70" i="13"/>
  <c r="AC71" i="13"/>
  <c r="AC72" i="13"/>
  <c r="AC73" i="13"/>
  <c r="AC74" i="13"/>
  <c r="AC75" i="13"/>
  <c r="AC76" i="13"/>
  <c r="AC77" i="13"/>
  <c r="AC78" i="13"/>
  <c r="AC79" i="13"/>
  <c r="AC80" i="13"/>
  <c r="AC81" i="13"/>
  <c r="AC82" i="13"/>
  <c r="AC83" i="13"/>
  <c r="AC84" i="13"/>
  <c r="AC85" i="13"/>
  <c r="AC86" i="13"/>
  <c r="AC87" i="13"/>
  <c r="AC88" i="13"/>
  <c r="AC89" i="13"/>
  <c r="AC90" i="13"/>
  <c r="AC91" i="13"/>
  <c r="AC92" i="13"/>
  <c r="AC93" i="13"/>
  <c r="AC94" i="13"/>
  <c r="AC95" i="13"/>
  <c r="AC96" i="13"/>
  <c r="AC97" i="13"/>
  <c r="AC98" i="13"/>
  <c r="AC99" i="13"/>
  <c r="AC100" i="13"/>
  <c r="AC101" i="13"/>
  <c r="AC102" i="13"/>
  <c r="AC103" i="13"/>
  <c r="AC104" i="13"/>
  <c r="AC105" i="13"/>
  <c r="AC106" i="13"/>
  <c r="AC107" i="13"/>
  <c r="AC108" i="13"/>
  <c r="AC109" i="13"/>
  <c r="AC110" i="13"/>
  <c r="AC111" i="13"/>
  <c r="AC112" i="13"/>
  <c r="AC113" i="13"/>
  <c r="AC114" i="13"/>
  <c r="AC115" i="13"/>
  <c r="AC116" i="13"/>
  <c r="AC117" i="13"/>
  <c r="AC118" i="13"/>
  <c r="AC119" i="13"/>
  <c r="AC120" i="13"/>
  <c r="AC121" i="13"/>
  <c r="AC122" i="13"/>
  <c r="AC123" i="13"/>
  <c r="AC124" i="13"/>
  <c r="AC125" i="13"/>
  <c r="AC126" i="13"/>
  <c r="AC127" i="13"/>
  <c r="AC128" i="13"/>
  <c r="AC129" i="13"/>
  <c r="AC130" i="13"/>
  <c r="AC131" i="13"/>
  <c r="AC132" i="13"/>
  <c r="AC133" i="13"/>
  <c r="AC134" i="13"/>
  <c r="AC135" i="13"/>
  <c r="AC136" i="13"/>
  <c r="AC137" i="13"/>
  <c r="AC138" i="13"/>
  <c r="AC139" i="13"/>
  <c r="AC140" i="13"/>
  <c r="AC141" i="13"/>
  <c r="AC142" i="13"/>
  <c r="AC143" i="13"/>
  <c r="AC144" i="13"/>
  <c r="AC145" i="13"/>
  <c r="AC146" i="13"/>
  <c r="AC147" i="13"/>
  <c r="AC148" i="13"/>
  <c r="AC149" i="13"/>
  <c r="AC150" i="13"/>
  <c r="AC151" i="13"/>
  <c r="AC152" i="13"/>
  <c r="AC153" i="13"/>
  <c r="AC154" i="13"/>
  <c r="AC155" i="13"/>
  <c r="AC156" i="13"/>
  <c r="AC157" i="13"/>
  <c r="AC158" i="13"/>
  <c r="AC159" i="13"/>
  <c r="AC160" i="13"/>
  <c r="AC161" i="13"/>
  <c r="AC162" i="13"/>
  <c r="AC163" i="13"/>
  <c r="AC164" i="13"/>
  <c r="AC165" i="13"/>
  <c r="AC166" i="13"/>
  <c r="AC167" i="13"/>
  <c r="AC168" i="13"/>
  <c r="AC169" i="13"/>
  <c r="AC170" i="13"/>
  <c r="AC171" i="13"/>
  <c r="AC172" i="13"/>
  <c r="AC173" i="13"/>
  <c r="AC174" i="13"/>
  <c r="AC175" i="13"/>
  <c r="AC176" i="13"/>
  <c r="AC177" i="13"/>
  <c r="AC178" i="13"/>
  <c r="AC179" i="13"/>
  <c r="AC180" i="13"/>
  <c r="AC181" i="13"/>
  <c r="AC182" i="13"/>
  <c r="AC183" i="13"/>
  <c r="AC184" i="13"/>
  <c r="AC185" i="13"/>
  <c r="AC186" i="13"/>
  <c r="AC187" i="13"/>
  <c r="AC188" i="13"/>
  <c r="AC189" i="13"/>
  <c r="AC190" i="13"/>
  <c r="AC191" i="13"/>
  <c r="AC192" i="13"/>
  <c r="AC193" i="13"/>
  <c r="AC194" i="13"/>
  <c r="AC195" i="13"/>
  <c r="AC196" i="13"/>
  <c r="AC197" i="13"/>
  <c r="AC198" i="13"/>
  <c r="AC199" i="13"/>
  <c r="AC200" i="13"/>
  <c r="AC201" i="13"/>
  <c r="AC202" i="13"/>
  <c r="AC203" i="13"/>
  <c r="AC204" i="13"/>
  <c r="AC205" i="13"/>
  <c r="AC206" i="13"/>
  <c r="AC207" i="13"/>
  <c r="AC208" i="13"/>
  <c r="AC209" i="13"/>
  <c r="AC210" i="13"/>
  <c r="AC211" i="13"/>
  <c r="AC212" i="13"/>
  <c r="AC213" i="13"/>
  <c r="AC214" i="13"/>
  <c r="AC215" i="13"/>
  <c r="AC216" i="13"/>
  <c r="AC217" i="13"/>
  <c r="AC218" i="13"/>
  <c r="AC219" i="13"/>
  <c r="AC220" i="13"/>
  <c r="AC221" i="13"/>
  <c r="AC222" i="13"/>
  <c r="AC223" i="13"/>
  <c r="AC224" i="13"/>
  <c r="AC225" i="13"/>
  <c r="AC226" i="13"/>
  <c r="AC227" i="13"/>
  <c r="AC228" i="13"/>
  <c r="AC229" i="13"/>
  <c r="AC230" i="13"/>
  <c r="AC231" i="13"/>
  <c r="AC232" i="13"/>
  <c r="AC233" i="13"/>
  <c r="AC234" i="13"/>
  <c r="AC235" i="13"/>
  <c r="AC236" i="13"/>
  <c r="AC237" i="13"/>
  <c r="AC238" i="13"/>
  <c r="AC239" i="13"/>
  <c r="AC240" i="13"/>
  <c r="AC241" i="13"/>
  <c r="AC242" i="13"/>
  <c r="AC243" i="13"/>
  <c r="AC244" i="13"/>
  <c r="AC245" i="13"/>
  <c r="AC246" i="13"/>
  <c r="AC247" i="13"/>
  <c r="AC248" i="13"/>
  <c r="AC249" i="13"/>
  <c r="AC250" i="13"/>
  <c r="AC251" i="13"/>
  <c r="AC252" i="13"/>
  <c r="AC253" i="13"/>
  <c r="AC254" i="13"/>
  <c r="AC255" i="13"/>
  <c r="AC256" i="13"/>
  <c r="AC257" i="13"/>
  <c r="AC258" i="13"/>
  <c r="AC259" i="13"/>
  <c r="AC260" i="13"/>
  <c r="AC261" i="13"/>
  <c r="AC262" i="13"/>
  <c r="AC263" i="13"/>
  <c r="AC264" i="13"/>
  <c r="AC265" i="13"/>
  <c r="AC266" i="13"/>
  <c r="AC267" i="13"/>
  <c r="AC268" i="13"/>
  <c r="AC269" i="13"/>
  <c r="AC270" i="13"/>
  <c r="AC271" i="13"/>
  <c r="AC272" i="13"/>
  <c r="AC273" i="13"/>
  <c r="AC274" i="13"/>
  <c r="AC275" i="13"/>
  <c r="AC276" i="13"/>
  <c r="AC277" i="13"/>
  <c r="AC278" i="13"/>
  <c r="AC279" i="13"/>
  <c r="AC280" i="13"/>
  <c r="AC281" i="13"/>
  <c r="AC282" i="13"/>
  <c r="AC283" i="13"/>
  <c r="AC284" i="13"/>
  <c r="AC285" i="13"/>
  <c r="AC286" i="13"/>
  <c r="AC287" i="13"/>
  <c r="AC288" i="13"/>
  <c r="AC289" i="13"/>
  <c r="AC290" i="13"/>
  <c r="AC291" i="13"/>
  <c r="AC292" i="13"/>
  <c r="AC293" i="13"/>
  <c r="AC294" i="13"/>
  <c r="AC295" i="13"/>
  <c r="AC296" i="13"/>
  <c r="AC297" i="13"/>
  <c r="AC298" i="13"/>
  <c r="AC299" i="13"/>
  <c r="AC300" i="13"/>
  <c r="AC301" i="13"/>
  <c r="AC302" i="13"/>
  <c r="AC303" i="13"/>
  <c r="AC13" i="13"/>
  <c r="AC14" i="13"/>
  <c r="AC15" i="13"/>
  <c r="AC11" i="13"/>
  <c r="AC12" i="13"/>
  <c r="AC10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88" i="13"/>
  <c r="L89" i="13"/>
  <c r="L90" i="13"/>
  <c r="L91" i="13"/>
  <c r="L92" i="13"/>
  <c r="L93" i="13"/>
  <c r="L94" i="13"/>
  <c r="L95" i="13"/>
  <c r="L96" i="13"/>
  <c r="L97" i="13"/>
  <c r="L98" i="13"/>
  <c r="L99" i="13"/>
  <c r="L100" i="13"/>
  <c r="L101" i="13"/>
  <c r="L102" i="13"/>
  <c r="L103" i="13"/>
  <c r="L104" i="13"/>
  <c r="L105" i="13"/>
  <c r="L106" i="13"/>
  <c r="L107" i="13"/>
  <c r="L108" i="13"/>
  <c r="L109" i="13"/>
  <c r="L110" i="13"/>
  <c r="L111" i="13"/>
  <c r="L112" i="13"/>
  <c r="L113" i="13"/>
  <c r="L114" i="13"/>
  <c r="L115" i="13"/>
  <c r="L116" i="13"/>
  <c r="L117" i="13"/>
  <c r="L118" i="13"/>
  <c r="L119" i="13"/>
  <c r="L120" i="13"/>
  <c r="L121" i="13"/>
  <c r="L122" i="13"/>
  <c r="L123" i="13"/>
  <c r="L124" i="13"/>
  <c r="L125" i="13"/>
  <c r="L126" i="13"/>
  <c r="L127" i="13"/>
  <c r="L128" i="13"/>
  <c r="L129" i="13"/>
  <c r="L130" i="13"/>
  <c r="L131" i="13"/>
  <c r="L132" i="13"/>
  <c r="L133" i="13"/>
  <c r="L134" i="13"/>
  <c r="L135" i="13"/>
  <c r="L136" i="13"/>
  <c r="L137" i="13"/>
  <c r="L138" i="13"/>
  <c r="L139" i="13"/>
  <c r="L140" i="13"/>
  <c r="L141" i="13"/>
  <c r="L142" i="13"/>
  <c r="L143" i="13"/>
  <c r="L144" i="13"/>
  <c r="L145" i="13"/>
  <c r="L146" i="13"/>
  <c r="L147" i="13"/>
  <c r="L148" i="13"/>
  <c r="L149" i="13"/>
  <c r="L150" i="13"/>
  <c r="L151" i="13"/>
  <c r="L152" i="13"/>
  <c r="L153" i="13"/>
  <c r="L154" i="13"/>
  <c r="L155" i="13"/>
  <c r="L156" i="13"/>
  <c r="L157" i="13"/>
  <c r="L158" i="13"/>
  <c r="L159" i="13"/>
  <c r="L160" i="13"/>
  <c r="L161" i="13"/>
  <c r="L162" i="13"/>
  <c r="L163" i="13"/>
  <c r="L164" i="13"/>
  <c r="L165" i="13"/>
  <c r="L166" i="13"/>
  <c r="L167" i="13"/>
  <c r="L168" i="13"/>
  <c r="L169" i="13"/>
  <c r="L170" i="13"/>
  <c r="L171" i="13"/>
  <c r="L172" i="13"/>
  <c r="L173" i="13"/>
  <c r="L174" i="13"/>
  <c r="L175" i="13"/>
  <c r="L176" i="13"/>
  <c r="L177" i="13"/>
  <c r="L178" i="13"/>
  <c r="L179" i="13"/>
  <c r="L180" i="13"/>
  <c r="L181" i="13"/>
  <c r="L182" i="13"/>
  <c r="L183" i="13"/>
  <c r="L184" i="13"/>
  <c r="L185" i="13"/>
  <c r="L186" i="13"/>
  <c r="L187" i="13"/>
  <c r="L188" i="13"/>
  <c r="L189" i="13"/>
  <c r="L190" i="13"/>
  <c r="L191" i="13"/>
  <c r="L192" i="13"/>
  <c r="L193" i="13"/>
  <c r="L194" i="13"/>
  <c r="L195" i="13"/>
  <c r="L196" i="13"/>
  <c r="L197" i="13"/>
  <c r="L198" i="13"/>
  <c r="L199" i="13"/>
  <c r="L200" i="13"/>
  <c r="L201" i="13"/>
  <c r="L202" i="13"/>
  <c r="L203" i="13"/>
  <c r="L204" i="13"/>
  <c r="L205" i="13"/>
  <c r="L206" i="13"/>
  <c r="L207" i="13"/>
  <c r="L208" i="13"/>
  <c r="L209" i="13"/>
  <c r="L210" i="13"/>
  <c r="L211" i="13"/>
  <c r="L212" i="13"/>
  <c r="L213" i="13"/>
  <c r="L214" i="13"/>
  <c r="L215" i="13"/>
  <c r="L216" i="13"/>
  <c r="L217" i="13"/>
  <c r="L218" i="13"/>
  <c r="L219" i="13"/>
  <c r="L220" i="13"/>
  <c r="L221" i="13"/>
  <c r="L222" i="13"/>
  <c r="L223" i="13"/>
  <c r="L224" i="13"/>
  <c r="L225" i="13"/>
  <c r="L226" i="13"/>
  <c r="L227" i="13"/>
  <c r="L228" i="13"/>
  <c r="L229" i="13"/>
  <c r="L230" i="13"/>
  <c r="L231" i="13"/>
  <c r="L232" i="13"/>
  <c r="L233" i="13"/>
  <c r="L234" i="13"/>
  <c r="L235" i="13"/>
  <c r="L236" i="13"/>
  <c r="L237" i="13"/>
  <c r="L238" i="13"/>
  <c r="L239" i="13"/>
  <c r="L240" i="13"/>
  <c r="L241" i="13"/>
  <c r="L242" i="13"/>
  <c r="L243" i="13"/>
  <c r="L244" i="13"/>
  <c r="L245" i="13"/>
  <c r="L246" i="13"/>
  <c r="L247" i="13"/>
  <c r="L248" i="13"/>
  <c r="L249" i="13"/>
  <c r="L250" i="13"/>
  <c r="L251" i="13"/>
  <c r="N251" i="13" s="1"/>
  <c r="O251" i="13" s="1"/>
  <c r="L252" i="13"/>
  <c r="L253" i="13"/>
  <c r="L254" i="13"/>
  <c r="L255" i="13"/>
  <c r="L256" i="13"/>
  <c r="L257" i="13"/>
  <c r="L258" i="13"/>
  <c r="L259" i="13"/>
  <c r="L260" i="13"/>
  <c r="L261" i="13"/>
  <c r="L262" i="13"/>
  <c r="L263" i="13"/>
  <c r="L264" i="13"/>
  <c r="L265" i="13"/>
  <c r="L266" i="13"/>
  <c r="L267" i="13"/>
  <c r="L268" i="13"/>
  <c r="L269" i="13"/>
  <c r="L270" i="13"/>
  <c r="L271" i="13"/>
  <c r="L272" i="13"/>
  <c r="L273" i="13"/>
  <c r="L274" i="13"/>
  <c r="L275" i="13"/>
  <c r="L276" i="13"/>
  <c r="L277" i="13"/>
  <c r="L278" i="13"/>
  <c r="L279" i="13"/>
  <c r="L280" i="13"/>
  <c r="L281" i="13"/>
  <c r="L282" i="13"/>
  <c r="L283" i="13"/>
  <c r="L284" i="13"/>
  <c r="L285" i="13"/>
  <c r="L286" i="13"/>
  <c r="L287" i="13"/>
  <c r="L288" i="13"/>
  <c r="L289" i="13"/>
  <c r="L290" i="13"/>
  <c r="L291" i="13"/>
  <c r="L292" i="13"/>
  <c r="L293" i="13"/>
  <c r="L294" i="13"/>
  <c r="L295" i="13"/>
  <c r="L296" i="13"/>
  <c r="L297" i="13"/>
  <c r="L298" i="13"/>
  <c r="L299" i="13"/>
  <c r="L300" i="13"/>
  <c r="L301" i="13"/>
  <c r="L302" i="13"/>
  <c r="L303" i="13"/>
  <c r="L10" i="13"/>
  <c r="L11" i="13"/>
  <c r="Q303" i="13"/>
  <c r="R303" i="13"/>
  <c r="R302" i="13"/>
  <c r="R301" i="13"/>
  <c r="Q300" i="13"/>
  <c r="R300" i="13"/>
  <c r="Q299" i="13"/>
  <c r="R299" i="13"/>
  <c r="R298" i="13"/>
  <c r="R297" i="13"/>
  <c r="R296" i="13"/>
  <c r="Q295" i="13"/>
  <c r="R295" i="13"/>
  <c r="R294" i="13"/>
  <c r="R293" i="13"/>
  <c r="Q292" i="13"/>
  <c r="R292" i="13"/>
  <c r="Q291" i="13"/>
  <c r="R291" i="13"/>
  <c r="Q290" i="13"/>
  <c r="R290" i="13"/>
  <c r="Q289" i="13"/>
  <c r="R289" i="13"/>
  <c r="R288" i="13"/>
  <c r="R287" i="13"/>
  <c r="Q286" i="13"/>
  <c r="R286" i="13"/>
  <c r="R285" i="13"/>
  <c r="Q284" i="13"/>
  <c r="R284" i="13"/>
  <c r="Q283" i="13"/>
  <c r="R283" i="13"/>
  <c r="R282" i="13"/>
  <c r="R281" i="13"/>
  <c r="R280" i="13"/>
  <c r="R279" i="13"/>
  <c r="Q278" i="13"/>
  <c r="R278" i="13"/>
  <c r="R277" i="13"/>
  <c r="Q276" i="13"/>
  <c r="R276" i="13"/>
  <c r="R275" i="13"/>
  <c r="R274" i="13"/>
  <c r="Q273" i="13"/>
  <c r="R273" i="13"/>
  <c r="R272" i="13"/>
  <c r="R271" i="13"/>
  <c r="Q270" i="13"/>
  <c r="R270" i="13"/>
  <c r="R269" i="13"/>
  <c r="R268" i="13"/>
  <c r="Q267" i="13"/>
  <c r="R267" i="13"/>
  <c r="R266" i="13"/>
  <c r="R265" i="13"/>
  <c r="R264" i="13"/>
  <c r="R263" i="13"/>
  <c r="Q262" i="13"/>
  <c r="R262" i="13"/>
  <c r="R261" i="13"/>
  <c r="Q260" i="13"/>
  <c r="R260" i="13"/>
  <c r="R259" i="13"/>
  <c r="R258" i="13"/>
  <c r="Q257" i="13"/>
  <c r="R257" i="13"/>
  <c r="R256" i="13"/>
  <c r="R255" i="13"/>
  <c r="Q254" i="13"/>
  <c r="R254" i="13"/>
  <c r="R253" i="13"/>
  <c r="R252" i="13"/>
  <c r="R251" i="13"/>
  <c r="R250" i="13"/>
  <c r="R249" i="13"/>
  <c r="R248" i="13"/>
  <c r="R247" i="13"/>
  <c r="Q246" i="13"/>
  <c r="R246" i="13"/>
  <c r="R245" i="13"/>
  <c r="Q245" i="13"/>
  <c r="Q244" i="13"/>
  <c r="R244" i="13"/>
  <c r="R243" i="13"/>
  <c r="Q243" i="13"/>
  <c r="R242" i="13"/>
  <c r="Q241" i="13"/>
  <c r="R241" i="13"/>
  <c r="R240" i="13"/>
  <c r="R239" i="13"/>
  <c r="Q238" i="13"/>
  <c r="R238" i="13"/>
  <c r="R237" i="13"/>
  <c r="R236" i="13"/>
  <c r="R235" i="13"/>
  <c r="R234" i="13"/>
  <c r="Q233" i="13"/>
  <c r="R233" i="13"/>
  <c r="R232" i="13"/>
  <c r="R231" i="13"/>
  <c r="Q230" i="13"/>
  <c r="R230" i="13"/>
  <c r="R229" i="13"/>
  <c r="R228" i="13"/>
  <c r="R227" i="13"/>
  <c r="Q226" i="13"/>
  <c r="R226" i="13"/>
  <c r="Q225" i="13"/>
  <c r="R225" i="13"/>
  <c r="N224" i="13"/>
  <c r="O224" i="13" s="1"/>
  <c r="R224" i="13"/>
  <c r="R223" i="13"/>
  <c r="Q222" i="13"/>
  <c r="R222" i="13"/>
  <c r="R221" i="13"/>
  <c r="R220" i="13"/>
  <c r="R219" i="13"/>
  <c r="R218" i="13"/>
  <c r="Q217" i="13"/>
  <c r="R217" i="13"/>
  <c r="R216" i="13"/>
  <c r="Q215" i="13"/>
  <c r="R215" i="13"/>
  <c r="R214" i="13"/>
  <c r="R213" i="13"/>
  <c r="Q212" i="13"/>
  <c r="R212" i="13"/>
  <c r="R211" i="13"/>
  <c r="R210" i="13"/>
  <c r="R209" i="13"/>
  <c r="N208" i="13"/>
  <c r="O208" i="13" s="1"/>
  <c r="R208" i="13"/>
  <c r="R207" i="13"/>
  <c r="Q206" i="13"/>
  <c r="R206" i="13"/>
  <c r="R205" i="13"/>
  <c r="R204" i="13"/>
  <c r="R203" i="13"/>
  <c r="R202" i="13"/>
  <c r="R201" i="13"/>
  <c r="R200" i="13"/>
  <c r="Q199" i="13"/>
  <c r="R199" i="13"/>
  <c r="R198" i="13"/>
  <c r="R197" i="13"/>
  <c r="R196" i="13"/>
  <c r="R195" i="13"/>
  <c r="Q194" i="13"/>
  <c r="R194" i="13"/>
  <c r="Q193" i="13"/>
  <c r="R193" i="13"/>
  <c r="R192" i="13"/>
  <c r="Q191" i="13"/>
  <c r="R191" i="13"/>
  <c r="R190" i="13"/>
  <c r="R189" i="13"/>
  <c r="R188" i="13"/>
  <c r="R187" i="13"/>
  <c r="Q186" i="13"/>
  <c r="R186" i="13"/>
  <c r="Q185" i="13"/>
  <c r="R185" i="13"/>
  <c r="R184" i="13"/>
  <c r="Q184" i="13"/>
  <c r="R183" i="13"/>
  <c r="Q182" i="13"/>
  <c r="R182" i="13"/>
  <c r="R181" i="13"/>
  <c r="R180" i="13"/>
  <c r="Q179" i="13"/>
  <c r="R179" i="13"/>
  <c r="R178" i="13"/>
  <c r="Q177" i="13"/>
  <c r="R177" i="13"/>
  <c r="Q176" i="13"/>
  <c r="R176" i="13"/>
  <c r="Q175" i="13"/>
  <c r="R175" i="13"/>
  <c r="R174" i="13"/>
  <c r="R173" i="13"/>
  <c r="R172" i="13"/>
  <c r="R171" i="13"/>
  <c r="R170" i="13"/>
  <c r="Q169" i="13"/>
  <c r="R169" i="13"/>
  <c r="R168" i="13"/>
  <c r="Q167" i="13"/>
  <c r="R167" i="13"/>
  <c r="Q166" i="13"/>
  <c r="R166" i="13"/>
  <c r="R165" i="13"/>
  <c r="R164" i="13"/>
  <c r="R163" i="13"/>
  <c r="R162" i="13"/>
  <c r="Q161" i="13"/>
  <c r="R161" i="13"/>
  <c r="R160" i="13"/>
  <c r="Q159" i="13"/>
  <c r="R159" i="13"/>
  <c r="R158" i="13"/>
  <c r="Q157" i="13"/>
  <c r="R157" i="13"/>
  <c r="R156" i="13"/>
  <c r="Q156" i="13"/>
  <c r="R155" i="13"/>
  <c r="Q154" i="13"/>
  <c r="R154" i="13"/>
  <c r="R153" i="13"/>
  <c r="R152" i="13"/>
  <c r="Q151" i="13"/>
  <c r="R151" i="13"/>
  <c r="R150" i="13"/>
  <c r="Q149" i="13"/>
  <c r="R149" i="13"/>
  <c r="R148" i="13"/>
  <c r="R147" i="13"/>
  <c r="Q146" i="13"/>
  <c r="R146" i="13"/>
  <c r="R145" i="13"/>
  <c r="R144" i="13"/>
  <c r="Q143" i="13"/>
  <c r="R143" i="13"/>
  <c r="R142" i="13"/>
  <c r="Q141" i="13"/>
  <c r="R141" i="13"/>
  <c r="R140" i="13"/>
  <c r="R139" i="13"/>
  <c r="Q138" i="13"/>
  <c r="R138" i="13"/>
  <c r="R137" i="13"/>
  <c r="R136" i="13"/>
  <c r="R135" i="13"/>
  <c r="R134" i="13"/>
  <c r="Q133" i="13"/>
  <c r="R133" i="13"/>
  <c r="R132" i="13"/>
  <c r="R131" i="13"/>
  <c r="Q130" i="13"/>
  <c r="R130" i="13"/>
  <c r="R129" i="13"/>
  <c r="R128" i="13"/>
  <c r="Q127" i="13"/>
  <c r="R127" i="13"/>
  <c r="R126" i="13"/>
  <c r="Q125" i="13"/>
  <c r="R125" i="13"/>
  <c r="Q124" i="13"/>
  <c r="R124" i="13"/>
  <c r="R123" i="13"/>
  <c r="Q122" i="13"/>
  <c r="R122" i="13"/>
  <c r="R121" i="13"/>
  <c r="R120" i="13"/>
  <c r="R119" i="13"/>
  <c r="R118" i="13"/>
  <c r="Q117" i="13"/>
  <c r="R117" i="13"/>
  <c r="R116" i="13"/>
  <c r="R115" i="13"/>
  <c r="R114" i="13"/>
  <c r="R113" i="13"/>
  <c r="R112" i="13"/>
  <c r="R111" i="13"/>
  <c r="Q110" i="13"/>
  <c r="R110" i="13"/>
  <c r="Q109" i="13"/>
  <c r="R109" i="13"/>
  <c r="R108" i="13"/>
  <c r="R107" i="13"/>
  <c r="Q106" i="13"/>
  <c r="R106" i="13"/>
  <c r="R105" i="13"/>
  <c r="R104" i="13"/>
  <c r="Q104" i="13"/>
  <c r="R103" i="13"/>
  <c r="Q102" i="13"/>
  <c r="R102" i="13"/>
  <c r="R101" i="13"/>
  <c r="R100" i="13"/>
  <c r="R99" i="13"/>
  <c r="Q98" i="13"/>
  <c r="R98" i="13"/>
  <c r="R97" i="13"/>
  <c r="Q96" i="13"/>
  <c r="R96" i="13"/>
  <c r="R95" i="13"/>
  <c r="R94" i="13"/>
  <c r="Q93" i="13"/>
  <c r="R93" i="13"/>
  <c r="Q92" i="13"/>
  <c r="R92" i="13"/>
  <c r="R91" i="13"/>
  <c r="R90" i="13"/>
  <c r="R89" i="13"/>
  <c r="Q88" i="13"/>
  <c r="R88" i="13"/>
  <c r="R87" i="13"/>
  <c r="R86" i="13"/>
  <c r="R85" i="13"/>
  <c r="Q84" i="13"/>
  <c r="R84" i="13"/>
  <c r="Q83" i="13"/>
  <c r="R83" i="13"/>
  <c r="R82" i="13"/>
  <c r="R81" i="13"/>
  <c r="Q80" i="13"/>
  <c r="R80" i="13"/>
  <c r="R79" i="13"/>
  <c r="R78" i="13"/>
  <c r="R77" i="13"/>
  <c r="R76" i="13"/>
  <c r="Q75" i="13"/>
  <c r="R75" i="13"/>
  <c r="R74" i="13"/>
  <c r="R73" i="13"/>
  <c r="Q72" i="13"/>
  <c r="R72" i="13"/>
  <c r="R71" i="13"/>
  <c r="R70" i="13"/>
  <c r="R69" i="13"/>
  <c r="Q68" i="13"/>
  <c r="R68" i="13"/>
  <c r="Q67" i="13"/>
  <c r="R67" i="13"/>
  <c r="R66" i="13"/>
  <c r="R65" i="13"/>
  <c r="Q64" i="13"/>
  <c r="R64" i="13"/>
  <c r="R63" i="13"/>
  <c r="R62" i="13"/>
  <c r="R61" i="13"/>
  <c r="Q60" i="13"/>
  <c r="R60" i="13"/>
  <c r="Q59" i="13"/>
  <c r="R59" i="13"/>
  <c r="N58" i="13"/>
  <c r="O58" i="13" s="1"/>
  <c r="R58" i="13"/>
  <c r="R57" i="13"/>
  <c r="Q56" i="13"/>
  <c r="R56" i="13"/>
  <c r="R55" i="13"/>
  <c r="R54" i="13"/>
  <c r="R53" i="13"/>
  <c r="R52" i="13"/>
  <c r="Q51" i="13"/>
  <c r="R51" i="13"/>
  <c r="R50" i="13"/>
  <c r="R49" i="13"/>
  <c r="Q48" i="13"/>
  <c r="R48" i="13"/>
  <c r="R47" i="13"/>
  <c r="R46" i="13"/>
  <c r="Q45" i="13"/>
  <c r="R45" i="13"/>
  <c r="R44" i="13"/>
  <c r="Q43" i="13"/>
  <c r="R43" i="13"/>
  <c r="R42" i="13"/>
  <c r="R41" i="13"/>
  <c r="Q40" i="13"/>
  <c r="R40" i="13"/>
  <c r="R39" i="13"/>
  <c r="R38" i="13"/>
  <c r="Q37" i="13"/>
  <c r="R37" i="13"/>
  <c r="R36" i="13"/>
  <c r="Q36" i="13"/>
  <c r="Q35" i="13"/>
  <c r="R35" i="13"/>
  <c r="N34" i="13"/>
  <c r="O34" i="13" s="1"/>
  <c r="R34" i="13"/>
  <c r="R33" i="13"/>
  <c r="Q33" i="13"/>
  <c r="Q32" i="13"/>
  <c r="R32" i="13"/>
  <c r="R31" i="13"/>
  <c r="R30" i="13"/>
  <c r="Q29" i="13"/>
  <c r="R29" i="13"/>
  <c r="R28" i="13"/>
  <c r="Q27" i="13"/>
  <c r="R27" i="13"/>
  <c r="R26" i="13"/>
  <c r="R25" i="13"/>
  <c r="Q24" i="13"/>
  <c r="R24" i="13"/>
  <c r="R23" i="13"/>
  <c r="R22" i="13"/>
  <c r="Q21" i="13"/>
  <c r="R21" i="13"/>
  <c r="R20" i="13"/>
  <c r="Q19" i="13"/>
  <c r="R19" i="13"/>
  <c r="R18" i="13"/>
  <c r="R17" i="13"/>
  <c r="Q16" i="13"/>
  <c r="R16" i="13"/>
  <c r="R15" i="13"/>
  <c r="R14" i="13"/>
  <c r="R13" i="13"/>
  <c r="R12" i="13"/>
  <c r="Q11" i="13"/>
  <c r="R11" i="13"/>
  <c r="R10" i="13"/>
  <c r="W10" i="13"/>
  <c r="C10" i="13"/>
  <c r="Y10" i="11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R61" i="12"/>
  <c r="R62" i="12"/>
  <c r="R63" i="12"/>
  <c r="R64" i="12"/>
  <c r="R65" i="12"/>
  <c r="R66" i="12"/>
  <c r="R67" i="12"/>
  <c r="R68" i="12"/>
  <c r="R69" i="12"/>
  <c r="R70" i="12"/>
  <c r="R71" i="12"/>
  <c r="R72" i="12"/>
  <c r="R73" i="12"/>
  <c r="R74" i="12"/>
  <c r="R75" i="12"/>
  <c r="R76" i="12"/>
  <c r="R77" i="12"/>
  <c r="R78" i="12"/>
  <c r="R79" i="12"/>
  <c r="R80" i="12"/>
  <c r="R81" i="12"/>
  <c r="R82" i="12"/>
  <c r="R83" i="12"/>
  <c r="R84" i="12"/>
  <c r="R85" i="12"/>
  <c r="R86" i="12"/>
  <c r="R87" i="12"/>
  <c r="R88" i="12"/>
  <c r="R89" i="12"/>
  <c r="R90" i="12"/>
  <c r="R91" i="12"/>
  <c r="R92" i="12"/>
  <c r="R93" i="12"/>
  <c r="R94" i="12"/>
  <c r="R95" i="12"/>
  <c r="R96" i="12"/>
  <c r="R97" i="12"/>
  <c r="R98" i="12"/>
  <c r="R99" i="12"/>
  <c r="R100" i="12"/>
  <c r="R101" i="12"/>
  <c r="R102" i="12"/>
  <c r="R103" i="12"/>
  <c r="R104" i="12"/>
  <c r="R105" i="12"/>
  <c r="R106" i="12"/>
  <c r="R107" i="12"/>
  <c r="R108" i="12"/>
  <c r="R109" i="12"/>
  <c r="R110" i="12"/>
  <c r="R111" i="12"/>
  <c r="R112" i="12"/>
  <c r="R113" i="12"/>
  <c r="R114" i="12"/>
  <c r="R115" i="12"/>
  <c r="R116" i="12"/>
  <c r="R117" i="12"/>
  <c r="R118" i="12"/>
  <c r="R119" i="12"/>
  <c r="R120" i="12"/>
  <c r="R121" i="12"/>
  <c r="R122" i="12"/>
  <c r="R123" i="12"/>
  <c r="R124" i="12"/>
  <c r="R125" i="12"/>
  <c r="R126" i="12"/>
  <c r="R127" i="12"/>
  <c r="R128" i="12"/>
  <c r="R129" i="12"/>
  <c r="R130" i="12"/>
  <c r="R131" i="12"/>
  <c r="R132" i="12"/>
  <c r="R133" i="12"/>
  <c r="R134" i="12"/>
  <c r="R135" i="12"/>
  <c r="R136" i="12"/>
  <c r="R137" i="12"/>
  <c r="R138" i="12"/>
  <c r="R139" i="12"/>
  <c r="R140" i="12"/>
  <c r="R141" i="12"/>
  <c r="R142" i="12"/>
  <c r="R143" i="12"/>
  <c r="R144" i="12"/>
  <c r="R145" i="12"/>
  <c r="R146" i="12"/>
  <c r="R147" i="12"/>
  <c r="R148" i="12"/>
  <c r="R149" i="12"/>
  <c r="R150" i="12"/>
  <c r="R151" i="12"/>
  <c r="R152" i="12"/>
  <c r="R153" i="12"/>
  <c r="R154" i="12"/>
  <c r="R155" i="12"/>
  <c r="R156" i="12"/>
  <c r="R157" i="12"/>
  <c r="R158" i="12"/>
  <c r="R159" i="12"/>
  <c r="R160" i="12"/>
  <c r="R161" i="12"/>
  <c r="R162" i="12"/>
  <c r="R163" i="12"/>
  <c r="R164" i="12"/>
  <c r="R165" i="12"/>
  <c r="R166" i="12"/>
  <c r="R167" i="12"/>
  <c r="R168" i="12"/>
  <c r="R169" i="12"/>
  <c r="R170" i="12"/>
  <c r="R171" i="12"/>
  <c r="R172" i="12"/>
  <c r="R173" i="12"/>
  <c r="R174" i="12"/>
  <c r="R175" i="12"/>
  <c r="R176" i="12"/>
  <c r="R177" i="12"/>
  <c r="R178" i="12"/>
  <c r="R179" i="12"/>
  <c r="R180" i="12"/>
  <c r="R181" i="12"/>
  <c r="R182" i="12"/>
  <c r="R183" i="12"/>
  <c r="R184" i="12"/>
  <c r="R185" i="12"/>
  <c r="R186" i="12"/>
  <c r="R187" i="12"/>
  <c r="R188" i="12"/>
  <c r="R189" i="12"/>
  <c r="R190" i="12"/>
  <c r="R191" i="12"/>
  <c r="R192" i="12"/>
  <c r="R193" i="12"/>
  <c r="R194" i="12"/>
  <c r="R195" i="12"/>
  <c r="R196" i="12"/>
  <c r="R197" i="12"/>
  <c r="R198" i="12"/>
  <c r="R199" i="12"/>
  <c r="R200" i="12"/>
  <c r="R201" i="12"/>
  <c r="R202" i="12"/>
  <c r="R203" i="12"/>
  <c r="R204" i="12"/>
  <c r="R205" i="12"/>
  <c r="R206" i="12"/>
  <c r="R207" i="12"/>
  <c r="R208" i="12"/>
  <c r="R209" i="12"/>
  <c r="R210" i="12"/>
  <c r="R211" i="12"/>
  <c r="R212" i="12"/>
  <c r="R213" i="12"/>
  <c r="R214" i="12"/>
  <c r="R215" i="12"/>
  <c r="R216" i="12"/>
  <c r="R217" i="12"/>
  <c r="R218" i="12"/>
  <c r="R219" i="12"/>
  <c r="R220" i="12"/>
  <c r="R221" i="12"/>
  <c r="R222" i="12"/>
  <c r="R223" i="12"/>
  <c r="R224" i="12"/>
  <c r="R225" i="12"/>
  <c r="R226" i="12"/>
  <c r="R227" i="12"/>
  <c r="R228" i="12"/>
  <c r="R229" i="12"/>
  <c r="R230" i="12"/>
  <c r="R231" i="12"/>
  <c r="R232" i="12"/>
  <c r="R233" i="12"/>
  <c r="R234" i="12"/>
  <c r="R235" i="12"/>
  <c r="R236" i="12"/>
  <c r="R237" i="12"/>
  <c r="R238" i="12"/>
  <c r="R239" i="12"/>
  <c r="R240" i="12"/>
  <c r="R241" i="12"/>
  <c r="R242" i="12"/>
  <c r="R243" i="12"/>
  <c r="R244" i="12"/>
  <c r="R245" i="12"/>
  <c r="R246" i="12"/>
  <c r="R247" i="12"/>
  <c r="R248" i="12"/>
  <c r="R249" i="12"/>
  <c r="R250" i="12"/>
  <c r="R251" i="12"/>
  <c r="R252" i="12"/>
  <c r="R253" i="12"/>
  <c r="R254" i="12"/>
  <c r="R255" i="12"/>
  <c r="R256" i="12"/>
  <c r="R257" i="12"/>
  <c r="R258" i="12"/>
  <c r="R259" i="12"/>
  <c r="R260" i="12"/>
  <c r="R261" i="12"/>
  <c r="R262" i="12"/>
  <c r="R263" i="12"/>
  <c r="R264" i="12"/>
  <c r="R265" i="12"/>
  <c r="R266" i="12"/>
  <c r="R267" i="12"/>
  <c r="R268" i="12"/>
  <c r="R269" i="12"/>
  <c r="R270" i="12"/>
  <c r="R271" i="12"/>
  <c r="R272" i="12"/>
  <c r="R273" i="12"/>
  <c r="R274" i="12"/>
  <c r="R275" i="12"/>
  <c r="R276" i="12"/>
  <c r="R277" i="12"/>
  <c r="R278" i="12"/>
  <c r="R279" i="12"/>
  <c r="R280" i="12"/>
  <c r="R281" i="12"/>
  <c r="R282" i="12"/>
  <c r="R283" i="12"/>
  <c r="R284" i="12"/>
  <c r="R285" i="12"/>
  <c r="R286" i="12"/>
  <c r="R287" i="12"/>
  <c r="R288" i="12"/>
  <c r="R289" i="12"/>
  <c r="R290" i="12"/>
  <c r="R291" i="12"/>
  <c r="R292" i="12"/>
  <c r="R293" i="12"/>
  <c r="R294" i="12"/>
  <c r="R295" i="12"/>
  <c r="R296" i="12"/>
  <c r="R297" i="12"/>
  <c r="R298" i="12"/>
  <c r="R299" i="12"/>
  <c r="R300" i="12"/>
  <c r="R301" i="12"/>
  <c r="R302" i="12"/>
  <c r="R303" i="12"/>
  <c r="R10" i="12"/>
  <c r="R11" i="12"/>
  <c r="N198" i="13" l="1"/>
  <c r="O198" i="13" s="1"/>
  <c r="N190" i="13"/>
  <c r="O190" i="13" s="1"/>
  <c r="Q111" i="13"/>
  <c r="Q30" i="13"/>
  <c r="N120" i="13"/>
  <c r="O120" i="13" s="1"/>
  <c r="Q101" i="13"/>
  <c r="Q99" i="13"/>
  <c r="Q46" i="13"/>
  <c r="Q77" i="13"/>
  <c r="Q121" i="13"/>
  <c r="Q269" i="13"/>
  <c r="Q50" i="13"/>
  <c r="N30" i="13"/>
  <c r="O30" i="13" s="1"/>
  <c r="N33" i="13"/>
  <c r="O33" i="13" s="1"/>
  <c r="N66" i="13"/>
  <c r="O66" i="13" s="1"/>
  <c r="N77" i="13"/>
  <c r="O77" i="13" s="1"/>
  <c r="Q137" i="13"/>
  <c r="Q171" i="13"/>
  <c r="Q240" i="13"/>
  <c r="Q285" i="13"/>
  <c r="Q66" i="13"/>
  <c r="N256" i="13"/>
  <c r="O256" i="13" s="1"/>
  <c r="Q216" i="13"/>
  <c r="Q287" i="13"/>
  <c r="Q15" i="13"/>
  <c r="Q69" i="13"/>
  <c r="Q85" i="13"/>
  <c r="N106" i="13"/>
  <c r="O106" i="13" s="1"/>
  <c r="Q120" i="13"/>
  <c r="Q126" i="13"/>
  <c r="Q129" i="13"/>
  <c r="Q162" i="13"/>
  <c r="Q202" i="13"/>
  <c r="N216" i="13"/>
  <c r="O216" i="13" s="1"/>
  <c r="Q219" i="13"/>
  <c r="Q256" i="13"/>
  <c r="Q259" i="13"/>
  <c r="Q275" i="13"/>
  <c r="Q282" i="13"/>
  <c r="Q272" i="13"/>
  <c r="N160" i="13"/>
  <c r="O160" i="13" s="1"/>
  <c r="N50" i="13"/>
  <c r="O50" i="13" s="1"/>
  <c r="N74" i="13"/>
  <c r="O74" i="13" s="1"/>
  <c r="Q90" i="13"/>
  <c r="Q150" i="13"/>
  <c r="Q160" i="13"/>
  <c r="Q210" i="13"/>
  <c r="Q251" i="13"/>
  <c r="N148" i="13"/>
  <c r="O148" i="13" s="1"/>
  <c r="Q58" i="13"/>
  <c r="Q65" i="13"/>
  <c r="Q131" i="13"/>
  <c r="Q142" i="13"/>
  <c r="Q145" i="13"/>
  <c r="Q148" i="13"/>
  <c r="Q168" i="13"/>
  <c r="Q201" i="13"/>
  <c r="Q221" i="13"/>
  <c r="Q224" i="13"/>
  <c r="Q231" i="13"/>
  <c r="Q258" i="13"/>
  <c r="Q301" i="13"/>
  <c r="N155" i="13"/>
  <c r="O155" i="13" s="1"/>
  <c r="N283" i="13"/>
  <c r="O283" i="13" s="1"/>
  <c r="N286" i="13"/>
  <c r="O286" i="13" s="1"/>
  <c r="N85" i="13"/>
  <c r="O85" i="13" s="1"/>
  <c r="N243" i="13"/>
  <c r="O243" i="13" s="1"/>
  <c r="N73" i="13"/>
  <c r="O73" i="13" s="1"/>
  <c r="N81" i="13"/>
  <c r="O81" i="13" s="1"/>
  <c r="Q115" i="13"/>
  <c r="N124" i="13"/>
  <c r="O124" i="13" s="1"/>
  <c r="Q134" i="13"/>
  <c r="N235" i="13"/>
  <c r="O235" i="13" s="1"/>
  <c r="Q288" i="13"/>
  <c r="Q26" i="13"/>
  <c r="Q34" i="13"/>
  <c r="Q49" i="13"/>
  <c r="N55" i="13"/>
  <c r="O55" i="13" s="1"/>
  <c r="Q73" i="13"/>
  <c r="Q81" i="13"/>
  <c r="Q89" i="13"/>
  <c r="Q155" i="13"/>
  <c r="N232" i="13"/>
  <c r="O232" i="13" s="1"/>
  <c r="Q20" i="13"/>
  <c r="Q42" i="13"/>
  <c r="Q52" i="13"/>
  <c r="Q108" i="13"/>
  <c r="Q132" i="13"/>
  <c r="Q271" i="13"/>
  <c r="N47" i="13"/>
  <c r="O47" i="13" s="1"/>
  <c r="N97" i="13"/>
  <c r="O97" i="13" s="1"/>
  <c r="Q100" i="13"/>
  <c r="Q147" i="13"/>
  <c r="Q170" i="13"/>
  <c r="Q200" i="13"/>
  <c r="Q247" i="13"/>
  <c r="Q274" i="13"/>
  <c r="N183" i="13"/>
  <c r="O183" i="13" s="1"/>
  <c r="Q12" i="13"/>
  <c r="Q31" i="13"/>
  <c r="N65" i="13"/>
  <c r="O65" i="13" s="1"/>
  <c r="N101" i="13"/>
  <c r="O101" i="13" s="1"/>
  <c r="Q118" i="13"/>
  <c r="N163" i="13"/>
  <c r="O163" i="13" s="1"/>
  <c r="Q139" i="13"/>
  <c r="N206" i="13"/>
  <c r="O206" i="13" s="1"/>
  <c r="Q44" i="13"/>
  <c r="Q91" i="13"/>
  <c r="N275" i="13"/>
  <c r="O275" i="13" s="1"/>
  <c r="Q302" i="13"/>
  <c r="Q41" i="13"/>
  <c r="Q61" i="13"/>
  <c r="Q187" i="13"/>
  <c r="Q294" i="13"/>
  <c r="Q174" i="13"/>
  <c r="N23" i="13"/>
  <c r="O23" i="13" s="1"/>
  <c r="N184" i="13"/>
  <c r="O184" i="13" s="1"/>
  <c r="N201" i="13"/>
  <c r="O201" i="13" s="1"/>
  <c r="Q281" i="13"/>
  <c r="N132" i="13"/>
  <c r="O132" i="13" s="1"/>
  <c r="N168" i="13"/>
  <c r="O168" i="13" s="1"/>
  <c r="Q297" i="13"/>
  <c r="N15" i="13"/>
  <c r="O15" i="13" s="1"/>
  <c r="Q38" i="13"/>
  <c r="Q82" i="13"/>
  <c r="N108" i="13"/>
  <c r="O108" i="13" s="1"/>
  <c r="N116" i="13"/>
  <c r="O116" i="13" s="1"/>
  <c r="Q119" i="13"/>
  <c r="Q135" i="13"/>
  <c r="Q140" i="13"/>
  <c r="N53" i="13"/>
  <c r="O53" i="13" s="1"/>
  <c r="N102" i="13"/>
  <c r="O102" i="13" s="1"/>
  <c r="N156" i="13"/>
  <c r="O156" i="13" s="1"/>
  <c r="N171" i="13"/>
  <c r="O171" i="13" s="1"/>
  <c r="N221" i="13"/>
  <c r="O221" i="13" s="1"/>
  <c r="Q239" i="13"/>
  <c r="N259" i="13"/>
  <c r="O259" i="13" s="1"/>
  <c r="Q268" i="13"/>
  <c r="N12" i="13"/>
  <c r="O12" i="13" s="1"/>
  <c r="Q13" i="13"/>
  <c r="Q57" i="13"/>
  <c r="N100" i="13"/>
  <c r="O100" i="13" s="1"/>
  <c r="N176" i="13"/>
  <c r="O176" i="13" s="1"/>
  <c r="Q195" i="13"/>
  <c r="N211" i="13"/>
  <c r="O211" i="13" s="1"/>
  <c r="N227" i="13"/>
  <c r="O227" i="13" s="1"/>
  <c r="N291" i="13"/>
  <c r="O291" i="13" s="1"/>
  <c r="N20" i="13"/>
  <c r="O20" i="13" s="1"/>
  <c r="Q53" i="13"/>
  <c r="Q70" i="13"/>
  <c r="Q97" i="13"/>
  <c r="Q103" i="13"/>
  <c r="Q116" i="13"/>
  <c r="Q163" i="13"/>
  <c r="Q178" i="13"/>
  <c r="N192" i="13"/>
  <c r="O192" i="13" s="1"/>
  <c r="N200" i="13"/>
  <c r="O200" i="13" s="1"/>
  <c r="Q203" i="13"/>
  <c r="Q207" i="13"/>
  <c r="Q227" i="13"/>
  <c r="Q232" i="13"/>
  <c r="Q235" i="13"/>
  <c r="Q279" i="13"/>
  <c r="Q280" i="13"/>
  <c r="Q293" i="13"/>
  <c r="Q296" i="13"/>
  <c r="N46" i="13"/>
  <c r="O46" i="13" s="1"/>
  <c r="N69" i="13"/>
  <c r="O69" i="13" s="1"/>
  <c r="Q76" i="13"/>
  <c r="N99" i="13"/>
  <c r="O99" i="13" s="1"/>
  <c r="Q158" i="13"/>
  <c r="N164" i="13"/>
  <c r="O164" i="13" s="1"/>
  <c r="Q183" i="13"/>
  <c r="Q211" i="13"/>
  <c r="Q23" i="13"/>
  <c r="Q14" i="13"/>
  <c r="Q17" i="13"/>
  <c r="N61" i="13"/>
  <c r="O61" i="13" s="1"/>
  <c r="Q192" i="13"/>
  <c r="N212" i="13"/>
  <c r="O212" i="13" s="1"/>
  <c r="Q22" i="13"/>
  <c r="Q25" i="13"/>
  <c r="Q28" i="13"/>
  <c r="Q113" i="13"/>
  <c r="Q123" i="13"/>
  <c r="Q153" i="13"/>
  <c r="Q229" i="13"/>
  <c r="Q248" i="13"/>
  <c r="N42" i="13"/>
  <c r="O42" i="13" s="1"/>
  <c r="N159" i="13"/>
  <c r="O159" i="13" s="1"/>
  <c r="Q74" i="13"/>
  <c r="N103" i="13"/>
  <c r="O103" i="13" s="1"/>
  <c r="N203" i="13"/>
  <c r="O203" i="13" s="1"/>
  <c r="Q264" i="13"/>
  <c r="N280" i="13"/>
  <c r="O280" i="13" s="1"/>
  <c r="N14" i="13"/>
  <c r="O14" i="13" s="1"/>
  <c r="N17" i="13"/>
  <c r="O17" i="13" s="1"/>
  <c r="N18" i="13"/>
  <c r="O18" i="13" s="1"/>
  <c r="N28" i="13"/>
  <c r="O28" i="13" s="1"/>
  <c r="N22" i="13"/>
  <c r="O22" i="13" s="1"/>
  <c r="N25" i="13"/>
  <c r="O25" i="13" s="1"/>
  <c r="N26" i="13"/>
  <c r="O26" i="13" s="1"/>
  <c r="N37" i="13"/>
  <c r="O37" i="13" s="1"/>
  <c r="N39" i="13"/>
  <c r="O39" i="13" s="1"/>
  <c r="Q114" i="13"/>
  <c r="N54" i="13"/>
  <c r="O54" i="13" s="1"/>
  <c r="Q112" i="13"/>
  <c r="N36" i="13"/>
  <c r="O36" i="13" s="1"/>
  <c r="N62" i="13"/>
  <c r="O62" i="13" s="1"/>
  <c r="N29" i="13"/>
  <c r="O29" i="13" s="1"/>
  <c r="N70" i="13"/>
  <c r="O70" i="13" s="1"/>
  <c r="Q18" i="13"/>
  <c r="N63" i="13"/>
  <c r="O63" i="13" s="1"/>
  <c r="N87" i="13"/>
  <c r="O87" i="13" s="1"/>
  <c r="Q107" i="13"/>
  <c r="Q136" i="13"/>
  <c r="N13" i="13"/>
  <c r="O13" i="13" s="1"/>
  <c r="Q78" i="13"/>
  <c r="N71" i="13"/>
  <c r="O71" i="13" s="1"/>
  <c r="N89" i="13"/>
  <c r="O89" i="13" s="1"/>
  <c r="N90" i="13"/>
  <c r="O90" i="13" s="1"/>
  <c r="N79" i="13"/>
  <c r="O79" i="13" s="1"/>
  <c r="N95" i="13"/>
  <c r="O95" i="13" s="1"/>
  <c r="Q94" i="13"/>
  <c r="Q39" i="13"/>
  <c r="Q54" i="13"/>
  <c r="Q86" i="13"/>
  <c r="Q105" i="13"/>
  <c r="N49" i="13"/>
  <c r="O49" i="13" s="1"/>
  <c r="Q62" i="13"/>
  <c r="N137" i="13"/>
  <c r="O137" i="13" s="1"/>
  <c r="N142" i="13"/>
  <c r="O142" i="13" s="1"/>
  <c r="N247" i="13"/>
  <c r="O247" i="13" s="1"/>
  <c r="N52" i="13"/>
  <c r="O52" i="13" s="1"/>
  <c r="N60" i="13"/>
  <c r="O60" i="13" s="1"/>
  <c r="N68" i="13"/>
  <c r="O68" i="13" s="1"/>
  <c r="N76" i="13"/>
  <c r="O76" i="13" s="1"/>
  <c r="N84" i="13"/>
  <c r="O84" i="13" s="1"/>
  <c r="N92" i="13"/>
  <c r="O92" i="13" s="1"/>
  <c r="N111" i="13"/>
  <c r="O111" i="13" s="1"/>
  <c r="N113" i="13"/>
  <c r="O113" i="13" s="1"/>
  <c r="N121" i="13"/>
  <c r="O121" i="13" s="1"/>
  <c r="N147" i="13"/>
  <c r="O147" i="13" s="1"/>
  <c r="N150" i="13"/>
  <c r="O150" i="13" s="1"/>
  <c r="N202" i="13"/>
  <c r="O202" i="13" s="1"/>
  <c r="Q213" i="13"/>
  <c r="N178" i="13"/>
  <c r="O178" i="13" s="1"/>
  <c r="N231" i="13"/>
  <c r="O231" i="13" s="1"/>
  <c r="N272" i="13"/>
  <c r="O272" i="13" s="1"/>
  <c r="Q47" i="13"/>
  <c r="Q55" i="13"/>
  <c r="Q63" i="13"/>
  <c r="Q71" i="13"/>
  <c r="Q79" i="13"/>
  <c r="Q87" i="13"/>
  <c r="Q95" i="13"/>
  <c r="Q152" i="13"/>
  <c r="N153" i="13"/>
  <c r="O153" i="13" s="1"/>
  <c r="N177" i="13"/>
  <c r="O177" i="13" s="1"/>
  <c r="N207" i="13"/>
  <c r="O207" i="13" s="1"/>
  <c r="Q265" i="13"/>
  <c r="N104" i="13"/>
  <c r="O104" i="13" s="1"/>
  <c r="Q128" i="13"/>
  <c r="N129" i="13"/>
  <c r="O129" i="13" s="1"/>
  <c r="Q218" i="13"/>
  <c r="Q236" i="13"/>
  <c r="N123" i="13"/>
  <c r="O123" i="13" s="1"/>
  <c r="N131" i="13"/>
  <c r="O131" i="13" s="1"/>
  <c r="N134" i="13"/>
  <c r="O134" i="13" s="1"/>
  <c r="Q205" i="13"/>
  <c r="Q261" i="13"/>
  <c r="N115" i="13"/>
  <c r="O115" i="13" s="1"/>
  <c r="N125" i="13"/>
  <c r="O125" i="13" s="1"/>
  <c r="Q144" i="13"/>
  <c r="N145" i="13"/>
  <c r="O145" i="13" s="1"/>
  <c r="Q277" i="13"/>
  <c r="N118" i="13"/>
  <c r="O118" i="13" s="1"/>
  <c r="N126" i="13"/>
  <c r="O126" i="13" s="1"/>
  <c r="Q197" i="13"/>
  <c r="Q214" i="13"/>
  <c r="N162" i="13"/>
  <c r="O162" i="13" s="1"/>
  <c r="N170" i="13"/>
  <c r="O170" i="13" s="1"/>
  <c r="Q196" i="13"/>
  <c r="N234" i="13"/>
  <c r="O234" i="13" s="1"/>
  <c r="N238" i="13"/>
  <c r="O238" i="13" s="1"/>
  <c r="Q249" i="13"/>
  <c r="N288" i="13"/>
  <c r="O288" i="13" s="1"/>
  <c r="Q204" i="13"/>
  <c r="N219" i="13"/>
  <c r="O219" i="13" s="1"/>
  <c r="Q228" i="13"/>
  <c r="Q252" i="13"/>
  <c r="N298" i="13"/>
  <c r="O298" i="13" s="1"/>
  <c r="N185" i="13"/>
  <c r="O185" i="13" s="1"/>
  <c r="Q189" i="13"/>
  <c r="Q220" i="13"/>
  <c r="N158" i="13"/>
  <c r="O158" i="13" s="1"/>
  <c r="Q164" i="13"/>
  <c r="Q172" i="13"/>
  <c r="Q173" i="13"/>
  <c r="Q188" i="13"/>
  <c r="Q250" i="13"/>
  <c r="Q263" i="13"/>
  <c r="Q266" i="13"/>
  <c r="Q165" i="13"/>
  <c r="Q180" i="13"/>
  <c r="Q181" i="13"/>
  <c r="Q208" i="13"/>
  <c r="Q209" i="13"/>
  <c r="N282" i="13"/>
  <c r="O282" i="13" s="1"/>
  <c r="N223" i="13"/>
  <c r="O223" i="13" s="1"/>
  <c r="N237" i="13"/>
  <c r="O237" i="13" s="1"/>
  <c r="Q242" i="13"/>
  <c r="Q253" i="13"/>
  <c r="Q255" i="13"/>
  <c r="N258" i="13"/>
  <c r="O258" i="13" s="1"/>
  <c r="N271" i="13"/>
  <c r="O271" i="13" s="1"/>
  <c r="N281" i="13"/>
  <c r="O281" i="13" s="1"/>
  <c r="N297" i="13"/>
  <c r="O297" i="13" s="1"/>
  <c r="Q298" i="13"/>
  <c r="N253" i="13"/>
  <c r="O253" i="13" s="1"/>
  <c r="N274" i="13"/>
  <c r="O274" i="13" s="1"/>
  <c r="N287" i="13"/>
  <c r="O287" i="13" s="1"/>
  <c r="Q190" i="13"/>
  <c r="Q198" i="13"/>
  <c r="Q223" i="13"/>
  <c r="N229" i="13"/>
  <c r="O229" i="13" s="1"/>
  <c r="Q234" i="13"/>
  <c r="N248" i="13"/>
  <c r="O248" i="13" s="1"/>
  <c r="N293" i="13"/>
  <c r="O293" i="13" s="1"/>
  <c r="N269" i="13"/>
  <c r="O269" i="13" s="1"/>
  <c r="N290" i="13"/>
  <c r="O290" i="13" s="1"/>
  <c r="N296" i="13"/>
  <c r="O296" i="13" s="1"/>
  <c r="N245" i="13"/>
  <c r="O245" i="13" s="1"/>
  <c r="N264" i="13"/>
  <c r="O264" i="13" s="1"/>
  <c r="N266" i="13"/>
  <c r="O266" i="13" s="1"/>
  <c r="N279" i="13"/>
  <c r="O279" i="13" s="1"/>
  <c r="N301" i="13"/>
  <c r="O301" i="13" s="1"/>
  <c r="N210" i="13"/>
  <c r="O210" i="13" s="1"/>
  <c r="Q237" i="13"/>
  <c r="N240" i="13"/>
  <c r="O240" i="13" s="1"/>
  <c r="N242" i="13"/>
  <c r="O242" i="13" s="1"/>
  <c r="N255" i="13"/>
  <c r="O255" i="13" s="1"/>
  <c r="N285" i="13"/>
  <c r="O285" i="13" s="1"/>
  <c r="V12" i="11"/>
  <c r="X12" i="11" s="1"/>
  <c r="Y12" i="11" s="1"/>
  <c r="V20" i="11"/>
  <c r="X20" i="11" s="1"/>
  <c r="Y20" i="11" s="1"/>
  <c r="V28" i="11"/>
  <c r="X28" i="11" s="1"/>
  <c r="Y28" i="11" s="1"/>
  <c r="V36" i="11"/>
  <c r="X36" i="11" s="1"/>
  <c r="Y36" i="11" s="1"/>
  <c r="V44" i="11"/>
  <c r="X44" i="11" s="1"/>
  <c r="Y44" i="11" s="1"/>
  <c r="V52" i="11"/>
  <c r="X52" i="11" s="1"/>
  <c r="Y52" i="11" s="1"/>
  <c r="V60" i="11"/>
  <c r="X60" i="11" s="1"/>
  <c r="Y60" i="11" s="1"/>
  <c r="V68" i="11"/>
  <c r="X68" i="11" s="1"/>
  <c r="Y68" i="11" s="1"/>
  <c r="V76" i="11"/>
  <c r="X76" i="11" s="1"/>
  <c r="Y76" i="11" s="1"/>
  <c r="V84" i="11"/>
  <c r="X84" i="11" s="1"/>
  <c r="Y84" i="11" s="1"/>
  <c r="V92" i="11"/>
  <c r="X92" i="11" s="1"/>
  <c r="Y92" i="11" s="1"/>
  <c r="V100" i="11"/>
  <c r="X100" i="11" s="1"/>
  <c r="Y100" i="11" s="1"/>
  <c r="V108" i="11"/>
  <c r="X108" i="11" s="1"/>
  <c r="Y108" i="11" s="1"/>
  <c r="V116" i="11"/>
  <c r="X116" i="11" s="1"/>
  <c r="Y116" i="11" s="1"/>
  <c r="V124" i="11"/>
  <c r="X124" i="11" s="1"/>
  <c r="Y124" i="11" s="1"/>
  <c r="V132" i="11"/>
  <c r="X132" i="11" s="1"/>
  <c r="Y132" i="11" s="1"/>
  <c r="V140" i="11"/>
  <c r="X140" i="11" s="1"/>
  <c r="Y140" i="11" s="1"/>
  <c r="V148" i="11"/>
  <c r="X148" i="11" s="1"/>
  <c r="Y148" i="11" s="1"/>
  <c r="V156" i="11"/>
  <c r="X156" i="11" s="1"/>
  <c r="Y156" i="11" s="1"/>
  <c r="V164" i="11"/>
  <c r="X164" i="11" s="1"/>
  <c r="Y164" i="11" s="1"/>
  <c r="V172" i="11"/>
  <c r="X172" i="11" s="1"/>
  <c r="Y172" i="11" s="1"/>
  <c r="V180" i="11"/>
  <c r="X180" i="11" s="1"/>
  <c r="Y180" i="11" s="1"/>
  <c r="V188" i="11"/>
  <c r="X188" i="11" s="1"/>
  <c r="Y188" i="11" s="1"/>
  <c r="V196" i="11"/>
  <c r="X196" i="11" s="1"/>
  <c r="Y196" i="11" s="1"/>
  <c r="V204" i="11"/>
  <c r="X204" i="11" s="1"/>
  <c r="Y204" i="11" s="1"/>
  <c r="V212" i="11"/>
  <c r="X212" i="11" s="1"/>
  <c r="Y212" i="11" s="1"/>
  <c r="V220" i="11"/>
  <c r="X220" i="11" s="1"/>
  <c r="Y220" i="11" s="1"/>
  <c r="V228" i="11"/>
  <c r="X228" i="11" s="1"/>
  <c r="Y228" i="11" s="1"/>
  <c r="V236" i="11"/>
  <c r="X236" i="11" s="1"/>
  <c r="Y236" i="11" s="1"/>
  <c r="V244" i="11"/>
  <c r="X244" i="11" s="1"/>
  <c r="Y244" i="11" s="1"/>
  <c r="V252" i="11"/>
  <c r="X252" i="11" s="1"/>
  <c r="Y252" i="11" s="1"/>
  <c r="V260" i="11"/>
  <c r="X260" i="11" s="1"/>
  <c r="Y260" i="11" s="1"/>
  <c r="V268" i="11"/>
  <c r="X268" i="11" s="1"/>
  <c r="Y268" i="11" s="1"/>
  <c r="V276" i="11"/>
  <c r="X276" i="11" s="1"/>
  <c r="Y276" i="11" s="1"/>
  <c r="V284" i="11"/>
  <c r="X284" i="11" s="1"/>
  <c r="Y284" i="11" s="1"/>
  <c r="V292" i="11"/>
  <c r="X292" i="11" s="1"/>
  <c r="Y292" i="11" s="1"/>
  <c r="V300" i="11"/>
  <c r="X300" i="11" s="1"/>
  <c r="Y300" i="11" s="1"/>
  <c r="T11" i="11"/>
  <c r="V11" i="11" s="1"/>
  <c r="X11" i="11" s="1"/>
  <c r="Y11" i="11" s="1"/>
  <c r="T12" i="11"/>
  <c r="T13" i="11"/>
  <c r="V13" i="11" s="1"/>
  <c r="X13" i="11" s="1"/>
  <c r="Y13" i="11" s="1"/>
  <c r="T14" i="11"/>
  <c r="V14" i="11" s="1"/>
  <c r="X14" i="11" s="1"/>
  <c r="Y14" i="11" s="1"/>
  <c r="T15" i="11"/>
  <c r="V15" i="11" s="1"/>
  <c r="X15" i="11" s="1"/>
  <c r="Y15" i="11" s="1"/>
  <c r="T16" i="11"/>
  <c r="V16" i="11" s="1"/>
  <c r="X16" i="11" s="1"/>
  <c r="Y16" i="11" s="1"/>
  <c r="T17" i="11"/>
  <c r="V17" i="11" s="1"/>
  <c r="X17" i="11" s="1"/>
  <c r="Y17" i="11" s="1"/>
  <c r="T18" i="11"/>
  <c r="V18" i="11" s="1"/>
  <c r="X18" i="11" s="1"/>
  <c r="Y18" i="11" s="1"/>
  <c r="T19" i="11"/>
  <c r="V19" i="11" s="1"/>
  <c r="X19" i="11" s="1"/>
  <c r="Y19" i="11" s="1"/>
  <c r="T20" i="11"/>
  <c r="T21" i="11"/>
  <c r="V21" i="11" s="1"/>
  <c r="X21" i="11" s="1"/>
  <c r="Y21" i="11" s="1"/>
  <c r="T22" i="11"/>
  <c r="V22" i="11" s="1"/>
  <c r="X22" i="11" s="1"/>
  <c r="Y22" i="11" s="1"/>
  <c r="T23" i="11"/>
  <c r="V23" i="11" s="1"/>
  <c r="X23" i="11" s="1"/>
  <c r="Y23" i="11" s="1"/>
  <c r="T24" i="11"/>
  <c r="V24" i="11" s="1"/>
  <c r="X24" i="11" s="1"/>
  <c r="Y24" i="11" s="1"/>
  <c r="T25" i="11"/>
  <c r="V25" i="11" s="1"/>
  <c r="X25" i="11" s="1"/>
  <c r="Y25" i="11" s="1"/>
  <c r="T26" i="11"/>
  <c r="V26" i="11" s="1"/>
  <c r="X26" i="11" s="1"/>
  <c r="Y26" i="11" s="1"/>
  <c r="T27" i="11"/>
  <c r="V27" i="11" s="1"/>
  <c r="X27" i="11" s="1"/>
  <c r="Y27" i="11" s="1"/>
  <c r="T28" i="11"/>
  <c r="T29" i="11"/>
  <c r="V29" i="11" s="1"/>
  <c r="X29" i="11" s="1"/>
  <c r="Y29" i="11" s="1"/>
  <c r="T30" i="11"/>
  <c r="V30" i="11" s="1"/>
  <c r="X30" i="11" s="1"/>
  <c r="Y30" i="11" s="1"/>
  <c r="T31" i="11"/>
  <c r="V31" i="11" s="1"/>
  <c r="X31" i="11" s="1"/>
  <c r="Y31" i="11" s="1"/>
  <c r="T32" i="11"/>
  <c r="V32" i="11" s="1"/>
  <c r="X32" i="11" s="1"/>
  <c r="Y32" i="11" s="1"/>
  <c r="T33" i="11"/>
  <c r="V33" i="11" s="1"/>
  <c r="X33" i="11" s="1"/>
  <c r="Y33" i="11" s="1"/>
  <c r="T34" i="11"/>
  <c r="V34" i="11" s="1"/>
  <c r="X34" i="11" s="1"/>
  <c r="Y34" i="11" s="1"/>
  <c r="T35" i="11"/>
  <c r="V35" i="11" s="1"/>
  <c r="X35" i="11" s="1"/>
  <c r="Y35" i="11" s="1"/>
  <c r="T36" i="11"/>
  <c r="T37" i="11"/>
  <c r="V37" i="11" s="1"/>
  <c r="X37" i="11" s="1"/>
  <c r="Y37" i="11" s="1"/>
  <c r="T38" i="11"/>
  <c r="V38" i="11" s="1"/>
  <c r="X38" i="11" s="1"/>
  <c r="Y38" i="11" s="1"/>
  <c r="T39" i="11"/>
  <c r="V39" i="11" s="1"/>
  <c r="X39" i="11" s="1"/>
  <c r="Y39" i="11" s="1"/>
  <c r="T40" i="11"/>
  <c r="V40" i="11" s="1"/>
  <c r="X40" i="11" s="1"/>
  <c r="Y40" i="11" s="1"/>
  <c r="T41" i="11"/>
  <c r="V41" i="11" s="1"/>
  <c r="X41" i="11" s="1"/>
  <c r="Y41" i="11" s="1"/>
  <c r="T42" i="11"/>
  <c r="V42" i="11" s="1"/>
  <c r="X42" i="11" s="1"/>
  <c r="Y42" i="11" s="1"/>
  <c r="T43" i="11"/>
  <c r="V43" i="11" s="1"/>
  <c r="X43" i="11" s="1"/>
  <c r="Y43" i="11" s="1"/>
  <c r="T44" i="11"/>
  <c r="T45" i="11"/>
  <c r="V45" i="11" s="1"/>
  <c r="X45" i="11" s="1"/>
  <c r="Y45" i="11" s="1"/>
  <c r="T46" i="11"/>
  <c r="V46" i="11" s="1"/>
  <c r="X46" i="11" s="1"/>
  <c r="Y46" i="11" s="1"/>
  <c r="T47" i="11"/>
  <c r="V47" i="11" s="1"/>
  <c r="X47" i="11" s="1"/>
  <c r="Y47" i="11" s="1"/>
  <c r="T48" i="11"/>
  <c r="V48" i="11" s="1"/>
  <c r="X48" i="11" s="1"/>
  <c r="Y48" i="11" s="1"/>
  <c r="T49" i="11"/>
  <c r="V49" i="11" s="1"/>
  <c r="X49" i="11" s="1"/>
  <c r="Y49" i="11" s="1"/>
  <c r="T50" i="11"/>
  <c r="V50" i="11" s="1"/>
  <c r="X50" i="11" s="1"/>
  <c r="Y50" i="11" s="1"/>
  <c r="T51" i="11"/>
  <c r="V51" i="11" s="1"/>
  <c r="X51" i="11" s="1"/>
  <c r="Y51" i="11" s="1"/>
  <c r="T52" i="11"/>
  <c r="T53" i="11"/>
  <c r="V53" i="11" s="1"/>
  <c r="X53" i="11" s="1"/>
  <c r="Y53" i="11" s="1"/>
  <c r="T54" i="11"/>
  <c r="V54" i="11" s="1"/>
  <c r="X54" i="11" s="1"/>
  <c r="Y54" i="11" s="1"/>
  <c r="T55" i="11"/>
  <c r="V55" i="11" s="1"/>
  <c r="X55" i="11" s="1"/>
  <c r="Y55" i="11" s="1"/>
  <c r="T56" i="11"/>
  <c r="V56" i="11" s="1"/>
  <c r="X56" i="11" s="1"/>
  <c r="Y56" i="11" s="1"/>
  <c r="T57" i="11"/>
  <c r="V57" i="11" s="1"/>
  <c r="X57" i="11" s="1"/>
  <c r="Y57" i="11" s="1"/>
  <c r="T58" i="11"/>
  <c r="V58" i="11" s="1"/>
  <c r="X58" i="11" s="1"/>
  <c r="Y58" i="11" s="1"/>
  <c r="T59" i="11"/>
  <c r="V59" i="11" s="1"/>
  <c r="X59" i="11" s="1"/>
  <c r="Y59" i="11" s="1"/>
  <c r="T60" i="11"/>
  <c r="T61" i="11"/>
  <c r="V61" i="11" s="1"/>
  <c r="X61" i="11" s="1"/>
  <c r="Y61" i="11" s="1"/>
  <c r="T62" i="11"/>
  <c r="V62" i="11" s="1"/>
  <c r="X62" i="11" s="1"/>
  <c r="Y62" i="11" s="1"/>
  <c r="T63" i="11"/>
  <c r="V63" i="11" s="1"/>
  <c r="X63" i="11" s="1"/>
  <c r="Y63" i="11" s="1"/>
  <c r="T64" i="11"/>
  <c r="V64" i="11" s="1"/>
  <c r="X64" i="11" s="1"/>
  <c r="Y64" i="11" s="1"/>
  <c r="T65" i="11"/>
  <c r="V65" i="11" s="1"/>
  <c r="X65" i="11" s="1"/>
  <c r="Y65" i="11" s="1"/>
  <c r="T66" i="11"/>
  <c r="V66" i="11" s="1"/>
  <c r="X66" i="11" s="1"/>
  <c r="Y66" i="11" s="1"/>
  <c r="T67" i="11"/>
  <c r="V67" i="11" s="1"/>
  <c r="X67" i="11" s="1"/>
  <c r="Y67" i="11" s="1"/>
  <c r="T68" i="11"/>
  <c r="T69" i="11"/>
  <c r="V69" i="11" s="1"/>
  <c r="X69" i="11" s="1"/>
  <c r="Y69" i="11" s="1"/>
  <c r="T70" i="11"/>
  <c r="V70" i="11" s="1"/>
  <c r="X70" i="11" s="1"/>
  <c r="Y70" i="11" s="1"/>
  <c r="T71" i="11"/>
  <c r="V71" i="11" s="1"/>
  <c r="X71" i="11" s="1"/>
  <c r="Y71" i="11" s="1"/>
  <c r="T72" i="11"/>
  <c r="V72" i="11" s="1"/>
  <c r="X72" i="11" s="1"/>
  <c r="Y72" i="11" s="1"/>
  <c r="T73" i="11"/>
  <c r="V73" i="11" s="1"/>
  <c r="X73" i="11" s="1"/>
  <c r="Y73" i="11" s="1"/>
  <c r="T74" i="11"/>
  <c r="V74" i="11" s="1"/>
  <c r="X74" i="11" s="1"/>
  <c r="Y74" i="11" s="1"/>
  <c r="T75" i="11"/>
  <c r="V75" i="11" s="1"/>
  <c r="X75" i="11" s="1"/>
  <c r="Y75" i="11" s="1"/>
  <c r="T76" i="11"/>
  <c r="T77" i="11"/>
  <c r="V77" i="11" s="1"/>
  <c r="X77" i="11" s="1"/>
  <c r="Y77" i="11" s="1"/>
  <c r="T78" i="11"/>
  <c r="V78" i="11" s="1"/>
  <c r="X78" i="11" s="1"/>
  <c r="Y78" i="11" s="1"/>
  <c r="T79" i="11"/>
  <c r="V79" i="11" s="1"/>
  <c r="X79" i="11" s="1"/>
  <c r="Y79" i="11" s="1"/>
  <c r="T80" i="11"/>
  <c r="V80" i="11" s="1"/>
  <c r="X80" i="11" s="1"/>
  <c r="Y80" i="11" s="1"/>
  <c r="T81" i="11"/>
  <c r="V81" i="11" s="1"/>
  <c r="X81" i="11" s="1"/>
  <c r="Y81" i="11" s="1"/>
  <c r="T82" i="11"/>
  <c r="V82" i="11" s="1"/>
  <c r="X82" i="11" s="1"/>
  <c r="Y82" i="11" s="1"/>
  <c r="T83" i="11"/>
  <c r="V83" i="11" s="1"/>
  <c r="X83" i="11" s="1"/>
  <c r="Y83" i="11" s="1"/>
  <c r="T84" i="11"/>
  <c r="T85" i="11"/>
  <c r="V85" i="11" s="1"/>
  <c r="X85" i="11" s="1"/>
  <c r="Y85" i="11" s="1"/>
  <c r="T86" i="11"/>
  <c r="V86" i="11" s="1"/>
  <c r="X86" i="11" s="1"/>
  <c r="Y86" i="11" s="1"/>
  <c r="T87" i="11"/>
  <c r="V87" i="11" s="1"/>
  <c r="X87" i="11" s="1"/>
  <c r="Y87" i="11" s="1"/>
  <c r="T88" i="11"/>
  <c r="V88" i="11" s="1"/>
  <c r="X88" i="11" s="1"/>
  <c r="Y88" i="11" s="1"/>
  <c r="T89" i="11"/>
  <c r="V89" i="11" s="1"/>
  <c r="X89" i="11" s="1"/>
  <c r="Y89" i="11" s="1"/>
  <c r="T90" i="11"/>
  <c r="V90" i="11" s="1"/>
  <c r="X90" i="11" s="1"/>
  <c r="Y90" i="11" s="1"/>
  <c r="T91" i="11"/>
  <c r="V91" i="11" s="1"/>
  <c r="X91" i="11" s="1"/>
  <c r="Y91" i="11" s="1"/>
  <c r="T92" i="11"/>
  <c r="T93" i="11"/>
  <c r="V93" i="11" s="1"/>
  <c r="X93" i="11" s="1"/>
  <c r="Y93" i="11" s="1"/>
  <c r="T94" i="11"/>
  <c r="V94" i="11" s="1"/>
  <c r="X94" i="11" s="1"/>
  <c r="Y94" i="11" s="1"/>
  <c r="T95" i="11"/>
  <c r="V95" i="11" s="1"/>
  <c r="X95" i="11" s="1"/>
  <c r="Y95" i="11" s="1"/>
  <c r="T96" i="11"/>
  <c r="V96" i="11" s="1"/>
  <c r="X96" i="11" s="1"/>
  <c r="Y96" i="11" s="1"/>
  <c r="T97" i="11"/>
  <c r="V97" i="11" s="1"/>
  <c r="X97" i="11" s="1"/>
  <c r="Y97" i="11" s="1"/>
  <c r="T98" i="11"/>
  <c r="V98" i="11" s="1"/>
  <c r="X98" i="11" s="1"/>
  <c r="Y98" i="11" s="1"/>
  <c r="T99" i="11"/>
  <c r="V99" i="11" s="1"/>
  <c r="X99" i="11" s="1"/>
  <c r="Y99" i="11" s="1"/>
  <c r="T100" i="11"/>
  <c r="T101" i="11"/>
  <c r="V101" i="11" s="1"/>
  <c r="X101" i="11" s="1"/>
  <c r="Y101" i="11" s="1"/>
  <c r="T102" i="11"/>
  <c r="V102" i="11" s="1"/>
  <c r="X102" i="11" s="1"/>
  <c r="Y102" i="11" s="1"/>
  <c r="T103" i="11"/>
  <c r="V103" i="11" s="1"/>
  <c r="X103" i="11" s="1"/>
  <c r="Y103" i="11" s="1"/>
  <c r="T104" i="11"/>
  <c r="V104" i="11" s="1"/>
  <c r="X104" i="11" s="1"/>
  <c r="Y104" i="11" s="1"/>
  <c r="T105" i="11"/>
  <c r="V105" i="11" s="1"/>
  <c r="X105" i="11" s="1"/>
  <c r="Y105" i="11" s="1"/>
  <c r="T106" i="11"/>
  <c r="V106" i="11" s="1"/>
  <c r="X106" i="11" s="1"/>
  <c r="Y106" i="11" s="1"/>
  <c r="T107" i="11"/>
  <c r="V107" i="11" s="1"/>
  <c r="X107" i="11" s="1"/>
  <c r="Y107" i="11" s="1"/>
  <c r="T108" i="11"/>
  <c r="T109" i="11"/>
  <c r="V109" i="11" s="1"/>
  <c r="X109" i="11" s="1"/>
  <c r="Y109" i="11" s="1"/>
  <c r="T110" i="11"/>
  <c r="V110" i="11" s="1"/>
  <c r="X110" i="11" s="1"/>
  <c r="Y110" i="11" s="1"/>
  <c r="T111" i="11"/>
  <c r="V111" i="11" s="1"/>
  <c r="X111" i="11" s="1"/>
  <c r="Y111" i="11" s="1"/>
  <c r="T112" i="11"/>
  <c r="V112" i="11" s="1"/>
  <c r="X112" i="11" s="1"/>
  <c r="Y112" i="11" s="1"/>
  <c r="T113" i="11"/>
  <c r="V113" i="11" s="1"/>
  <c r="X113" i="11" s="1"/>
  <c r="Y113" i="11" s="1"/>
  <c r="T114" i="11"/>
  <c r="V114" i="11" s="1"/>
  <c r="X114" i="11" s="1"/>
  <c r="Y114" i="11" s="1"/>
  <c r="T115" i="11"/>
  <c r="V115" i="11" s="1"/>
  <c r="X115" i="11" s="1"/>
  <c r="Y115" i="11" s="1"/>
  <c r="T116" i="11"/>
  <c r="T117" i="11"/>
  <c r="V117" i="11" s="1"/>
  <c r="X117" i="11" s="1"/>
  <c r="Y117" i="11" s="1"/>
  <c r="T118" i="11"/>
  <c r="V118" i="11" s="1"/>
  <c r="X118" i="11" s="1"/>
  <c r="Y118" i="11" s="1"/>
  <c r="T119" i="11"/>
  <c r="V119" i="11" s="1"/>
  <c r="X119" i="11" s="1"/>
  <c r="Y119" i="11" s="1"/>
  <c r="T120" i="11"/>
  <c r="V120" i="11" s="1"/>
  <c r="X120" i="11" s="1"/>
  <c r="Y120" i="11" s="1"/>
  <c r="T121" i="11"/>
  <c r="V121" i="11" s="1"/>
  <c r="X121" i="11" s="1"/>
  <c r="Y121" i="11" s="1"/>
  <c r="T122" i="11"/>
  <c r="V122" i="11" s="1"/>
  <c r="X122" i="11" s="1"/>
  <c r="Y122" i="11" s="1"/>
  <c r="T123" i="11"/>
  <c r="V123" i="11" s="1"/>
  <c r="X123" i="11" s="1"/>
  <c r="Y123" i="11" s="1"/>
  <c r="T124" i="11"/>
  <c r="T125" i="11"/>
  <c r="V125" i="11" s="1"/>
  <c r="X125" i="11" s="1"/>
  <c r="Y125" i="11" s="1"/>
  <c r="T126" i="11"/>
  <c r="V126" i="11" s="1"/>
  <c r="X126" i="11" s="1"/>
  <c r="Y126" i="11" s="1"/>
  <c r="T127" i="11"/>
  <c r="V127" i="11" s="1"/>
  <c r="X127" i="11" s="1"/>
  <c r="Y127" i="11" s="1"/>
  <c r="T128" i="11"/>
  <c r="V128" i="11" s="1"/>
  <c r="X128" i="11" s="1"/>
  <c r="Y128" i="11" s="1"/>
  <c r="T129" i="11"/>
  <c r="V129" i="11" s="1"/>
  <c r="X129" i="11" s="1"/>
  <c r="Y129" i="11" s="1"/>
  <c r="T130" i="11"/>
  <c r="V130" i="11" s="1"/>
  <c r="X130" i="11" s="1"/>
  <c r="Y130" i="11" s="1"/>
  <c r="T131" i="11"/>
  <c r="V131" i="11" s="1"/>
  <c r="X131" i="11" s="1"/>
  <c r="Y131" i="11" s="1"/>
  <c r="T132" i="11"/>
  <c r="T133" i="11"/>
  <c r="V133" i="11" s="1"/>
  <c r="X133" i="11" s="1"/>
  <c r="Y133" i="11" s="1"/>
  <c r="T134" i="11"/>
  <c r="V134" i="11" s="1"/>
  <c r="X134" i="11" s="1"/>
  <c r="Y134" i="11" s="1"/>
  <c r="T135" i="11"/>
  <c r="V135" i="11" s="1"/>
  <c r="X135" i="11" s="1"/>
  <c r="Y135" i="11" s="1"/>
  <c r="T136" i="11"/>
  <c r="V136" i="11" s="1"/>
  <c r="X136" i="11" s="1"/>
  <c r="Y136" i="11" s="1"/>
  <c r="T137" i="11"/>
  <c r="V137" i="11" s="1"/>
  <c r="X137" i="11" s="1"/>
  <c r="Y137" i="11" s="1"/>
  <c r="T138" i="11"/>
  <c r="V138" i="11" s="1"/>
  <c r="X138" i="11" s="1"/>
  <c r="Y138" i="11" s="1"/>
  <c r="T139" i="11"/>
  <c r="V139" i="11" s="1"/>
  <c r="X139" i="11" s="1"/>
  <c r="Y139" i="11" s="1"/>
  <c r="T140" i="11"/>
  <c r="T141" i="11"/>
  <c r="V141" i="11" s="1"/>
  <c r="X141" i="11" s="1"/>
  <c r="Y141" i="11" s="1"/>
  <c r="T142" i="11"/>
  <c r="V142" i="11" s="1"/>
  <c r="X142" i="11" s="1"/>
  <c r="Y142" i="11" s="1"/>
  <c r="T143" i="11"/>
  <c r="V143" i="11" s="1"/>
  <c r="X143" i="11" s="1"/>
  <c r="Y143" i="11" s="1"/>
  <c r="T144" i="11"/>
  <c r="V144" i="11" s="1"/>
  <c r="X144" i="11" s="1"/>
  <c r="Y144" i="11" s="1"/>
  <c r="T145" i="11"/>
  <c r="V145" i="11" s="1"/>
  <c r="X145" i="11" s="1"/>
  <c r="Y145" i="11" s="1"/>
  <c r="T146" i="11"/>
  <c r="V146" i="11" s="1"/>
  <c r="X146" i="11" s="1"/>
  <c r="Y146" i="11" s="1"/>
  <c r="T147" i="11"/>
  <c r="V147" i="11" s="1"/>
  <c r="X147" i="11" s="1"/>
  <c r="Y147" i="11" s="1"/>
  <c r="T148" i="11"/>
  <c r="T149" i="11"/>
  <c r="V149" i="11" s="1"/>
  <c r="X149" i="11" s="1"/>
  <c r="Y149" i="11" s="1"/>
  <c r="T150" i="11"/>
  <c r="V150" i="11" s="1"/>
  <c r="X150" i="11" s="1"/>
  <c r="Y150" i="11" s="1"/>
  <c r="T151" i="11"/>
  <c r="V151" i="11" s="1"/>
  <c r="X151" i="11" s="1"/>
  <c r="Y151" i="11" s="1"/>
  <c r="T152" i="11"/>
  <c r="V152" i="11" s="1"/>
  <c r="X152" i="11" s="1"/>
  <c r="Y152" i="11" s="1"/>
  <c r="T153" i="11"/>
  <c r="V153" i="11" s="1"/>
  <c r="X153" i="11" s="1"/>
  <c r="Y153" i="11" s="1"/>
  <c r="T154" i="11"/>
  <c r="V154" i="11" s="1"/>
  <c r="X154" i="11" s="1"/>
  <c r="Y154" i="11" s="1"/>
  <c r="T155" i="11"/>
  <c r="V155" i="11" s="1"/>
  <c r="X155" i="11" s="1"/>
  <c r="Y155" i="11" s="1"/>
  <c r="T156" i="11"/>
  <c r="T157" i="11"/>
  <c r="V157" i="11" s="1"/>
  <c r="X157" i="11" s="1"/>
  <c r="Y157" i="11" s="1"/>
  <c r="T158" i="11"/>
  <c r="V158" i="11" s="1"/>
  <c r="X158" i="11" s="1"/>
  <c r="Y158" i="11" s="1"/>
  <c r="T159" i="11"/>
  <c r="V159" i="11" s="1"/>
  <c r="X159" i="11" s="1"/>
  <c r="Y159" i="11" s="1"/>
  <c r="T160" i="11"/>
  <c r="V160" i="11" s="1"/>
  <c r="X160" i="11" s="1"/>
  <c r="Y160" i="11" s="1"/>
  <c r="T161" i="11"/>
  <c r="V161" i="11" s="1"/>
  <c r="X161" i="11" s="1"/>
  <c r="Y161" i="11" s="1"/>
  <c r="T162" i="11"/>
  <c r="V162" i="11" s="1"/>
  <c r="X162" i="11" s="1"/>
  <c r="Y162" i="11" s="1"/>
  <c r="T163" i="11"/>
  <c r="V163" i="11" s="1"/>
  <c r="X163" i="11" s="1"/>
  <c r="Y163" i="11" s="1"/>
  <c r="T164" i="11"/>
  <c r="T165" i="11"/>
  <c r="V165" i="11" s="1"/>
  <c r="X165" i="11" s="1"/>
  <c r="Y165" i="11" s="1"/>
  <c r="T166" i="11"/>
  <c r="V166" i="11" s="1"/>
  <c r="X166" i="11" s="1"/>
  <c r="Y166" i="11" s="1"/>
  <c r="T167" i="11"/>
  <c r="V167" i="11" s="1"/>
  <c r="X167" i="11" s="1"/>
  <c r="Y167" i="11" s="1"/>
  <c r="T168" i="11"/>
  <c r="V168" i="11" s="1"/>
  <c r="X168" i="11" s="1"/>
  <c r="Y168" i="11" s="1"/>
  <c r="T169" i="11"/>
  <c r="V169" i="11" s="1"/>
  <c r="X169" i="11" s="1"/>
  <c r="Y169" i="11" s="1"/>
  <c r="T170" i="11"/>
  <c r="V170" i="11" s="1"/>
  <c r="X170" i="11" s="1"/>
  <c r="Y170" i="11" s="1"/>
  <c r="T171" i="11"/>
  <c r="V171" i="11" s="1"/>
  <c r="X171" i="11" s="1"/>
  <c r="Y171" i="11" s="1"/>
  <c r="T172" i="11"/>
  <c r="T173" i="11"/>
  <c r="V173" i="11" s="1"/>
  <c r="X173" i="11" s="1"/>
  <c r="Y173" i="11" s="1"/>
  <c r="T174" i="11"/>
  <c r="V174" i="11" s="1"/>
  <c r="X174" i="11" s="1"/>
  <c r="Y174" i="11" s="1"/>
  <c r="T175" i="11"/>
  <c r="V175" i="11" s="1"/>
  <c r="X175" i="11" s="1"/>
  <c r="Y175" i="11" s="1"/>
  <c r="T176" i="11"/>
  <c r="V176" i="11" s="1"/>
  <c r="X176" i="11" s="1"/>
  <c r="Y176" i="11" s="1"/>
  <c r="T177" i="11"/>
  <c r="V177" i="11" s="1"/>
  <c r="X177" i="11" s="1"/>
  <c r="Y177" i="11" s="1"/>
  <c r="T178" i="11"/>
  <c r="V178" i="11" s="1"/>
  <c r="X178" i="11" s="1"/>
  <c r="Y178" i="11" s="1"/>
  <c r="T179" i="11"/>
  <c r="V179" i="11" s="1"/>
  <c r="X179" i="11" s="1"/>
  <c r="Y179" i="11" s="1"/>
  <c r="T180" i="11"/>
  <c r="T181" i="11"/>
  <c r="V181" i="11" s="1"/>
  <c r="X181" i="11" s="1"/>
  <c r="Y181" i="11" s="1"/>
  <c r="T182" i="11"/>
  <c r="V182" i="11" s="1"/>
  <c r="X182" i="11" s="1"/>
  <c r="Y182" i="11" s="1"/>
  <c r="T183" i="11"/>
  <c r="V183" i="11" s="1"/>
  <c r="X183" i="11" s="1"/>
  <c r="Y183" i="11" s="1"/>
  <c r="T184" i="11"/>
  <c r="V184" i="11" s="1"/>
  <c r="X184" i="11" s="1"/>
  <c r="Y184" i="11" s="1"/>
  <c r="T185" i="11"/>
  <c r="V185" i="11" s="1"/>
  <c r="X185" i="11" s="1"/>
  <c r="Y185" i="11" s="1"/>
  <c r="T186" i="11"/>
  <c r="V186" i="11" s="1"/>
  <c r="X186" i="11" s="1"/>
  <c r="Y186" i="11" s="1"/>
  <c r="T187" i="11"/>
  <c r="V187" i="11" s="1"/>
  <c r="X187" i="11" s="1"/>
  <c r="Y187" i="11" s="1"/>
  <c r="T188" i="11"/>
  <c r="T189" i="11"/>
  <c r="V189" i="11" s="1"/>
  <c r="X189" i="11" s="1"/>
  <c r="Y189" i="11" s="1"/>
  <c r="T190" i="11"/>
  <c r="V190" i="11" s="1"/>
  <c r="X190" i="11" s="1"/>
  <c r="Y190" i="11" s="1"/>
  <c r="T191" i="11"/>
  <c r="V191" i="11" s="1"/>
  <c r="X191" i="11" s="1"/>
  <c r="Y191" i="11" s="1"/>
  <c r="T192" i="11"/>
  <c r="V192" i="11" s="1"/>
  <c r="X192" i="11" s="1"/>
  <c r="Y192" i="11" s="1"/>
  <c r="T193" i="11"/>
  <c r="V193" i="11" s="1"/>
  <c r="X193" i="11" s="1"/>
  <c r="Y193" i="11" s="1"/>
  <c r="T194" i="11"/>
  <c r="V194" i="11" s="1"/>
  <c r="X194" i="11" s="1"/>
  <c r="Y194" i="11" s="1"/>
  <c r="T195" i="11"/>
  <c r="V195" i="11" s="1"/>
  <c r="X195" i="11" s="1"/>
  <c r="Y195" i="11" s="1"/>
  <c r="T196" i="11"/>
  <c r="T197" i="11"/>
  <c r="V197" i="11" s="1"/>
  <c r="X197" i="11" s="1"/>
  <c r="Y197" i="11" s="1"/>
  <c r="T198" i="11"/>
  <c r="V198" i="11" s="1"/>
  <c r="X198" i="11" s="1"/>
  <c r="Y198" i="11" s="1"/>
  <c r="T199" i="11"/>
  <c r="V199" i="11" s="1"/>
  <c r="X199" i="11" s="1"/>
  <c r="Y199" i="11" s="1"/>
  <c r="T200" i="11"/>
  <c r="V200" i="11" s="1"/>
  <c r="X200" i="11" s="1"/>
  <c r="Y200" i="11" s="1"/>
  <c r="T201" i="11"/>
  <c r="V201" i="11" s="1"/>
  <c r="X201" i="11" s="1"/>
  <c r="Y201" i="11" s="1"/>
  <c r="T202" i="11"/>
  <c r="V202" i="11" s="1"/>
  <c r="X202" i="11" s="1"/>
  <c r="Y202" i="11" s="1"/>
  <c r="T203" i="11"/>
  <c r="V203" i="11" s="1"/>
  <c r="X203" i="11" s="1"/>
  <c r="Y203" i="11" s="1"/>
  <c r="T204" i="11"/>
  <c r="T205" i="11"/>
  <c r="V205" i="11" s="1"/>
  <c r="X205" i="11" s="1"/>
  <c r="Y205" i="11" s="1"/>
  <c r="T206" i="11"/>
  <c r="V206" i="11" s="1"/>
  <c r="X206" i="11" s="1"/>
  <c r="Y206" i="11" s="1"/>
  <c r="T207" i="11"/>
  <c r="V207" i="11" s="1"/>
  <c r="X207" i="11" s="1"/>
  <c r="Y207" i="11" s="1"/>
  <c r="T208" i="11"/>
  <c r="V208" i="11" s="1"/>
  <c r="X208" i="11" s="1"/>
  <c r="Y208" i="11" s="1"/>
  <c r="T209" i="11"/>
  <c r="V209" i="11" s="1"/>
  <c r="X209" i="11" s="1"/>
  <c r="Y209" i="11" s="1"/>
  <c r="T210" i="11"/>
  <c r="V210" i="11" s="1"/>
  <c r="X210" i="11" s="1"/>
  <c r="Y210" i="11" s="1"/>
  <c r="T211" i="11"/>
  <c r="V211" i="11" s="1"/>
  <c r="X211" i="11" s="1"/>
  <c r="Y211" i="11" s="1"/>
  <c r="T212" i="11"/>
  <c r="T213" i="11"/>
  <c r="V213" i="11" s="1"/>
  <c r="X213" i="11" s="1"/>
  <c r="Y213" i="11" s="1"/>
  <c r="T214" i="11"/>
  <c r="V214" i="11" s="1"/>
  <c r="X214" i="11" s="1"/>
  <c r="Y214" i="11" s="1"/>
  <c r="T215" i="11"/>
  <c r="V215" i="11" s="1"/>
  <c r="X215" i="11" s="1"/>
  <c r="Y215" i="11" s="1"/>
  <c r="T216" i="11"/>
  <c r="V216" i="11" s="1"/>
  <c r="X216" i="11" s="1"/>
  <c r="Y216" i="11" s="1"/>
  <c r="T217" i="11"/>
  <c r="V217" i="11" s="1"/>
  <c r="X217" i="11" s="1"/>
  <c r="Y217" i="11" s="1"/>
  <c r="T218" i="11"/>
  <c r="V218" i="11" s="1"/>
  <c r="X218" i="11" s="1"/>
  <c r="Y218" i="11" s="1"/>
  <c r="T219" i="11"/>
  <c r="V219" i="11" s="1"/>
  <c r="X219" i="11" s="1"/>
  <c r="Y219" i="11" s="1"/>
  <c r="T220" i="11"/>
  <c r="T221" i="11"/>
  <c r="V221" i="11" s="1"/>
  <c r="X221" i="11" s="1"/>
  <c r="Y221" i="11" s="1"/>
  <c r="T222" i="11"/>
  <c r="V222" i="11" s="1"/>
  <c r="X222" i="11" s="1"/>
  <c r="Y222" i="11" s="1"/>
  <c r="T223" i="11"/>
  <c r="V223" i="11" s="1"/>
  <c r="X223" i="11" s="1"/>
  <c r="Y223" i="11" s="1"/>
  <c r="T224" i="11"/>
  <c r="V224" i="11" s="1"/>
  <c r="X224" i="11" s="1"/>
  <c r="Y224" i="11" s="1"/>
  <c r="T225" i="11"/>
  <c r="V225" i="11" s="1"/>
  <c r="X225" i="11" s="1"/>
  <c r="Y225" i="11" s="1"/>
  <c r="T226" i="11"/>
  <c r="V226" i="11" s="1"/>
  <c r="X226" i="11" s="1"/>
  <c r="Y226" i="11" s="1"/>
  <c r="T227" i="11"/>
  <c r="V227" i="11" s="1"/>
  <c r="X227" i="11" s="1"/>
  <c r="Y227" i="11" s="1"/>
  <c r="T228" i="11"/>
  <c r="T229" i="11"/>
  <c r="V229" i="11" s="1"/>
  <c r="X229" i="11" s="1"/>
  <c r="Y229" i="11" s="1"/>
  <c r="T230" i="11"/>
  <c r="V230" i="11" s="1"/>
  <c r="X230" i="11" s="1"/>
  <c r="Y230" i="11" s="1"/>
  <c r="T231" i="11"/>
  <c r="V231" i="11" s="1"/>
  <c r="X231" i="11" s="1"/>
  <c r="Y231" i="11" s="1"/>
  <c r="T232" i="11"/>
  <c r="V232" i="11" s="1"/>
  <c r="X232" i="11" s="1"/>
  <c r="Y232" i="11" s="1"/>
  <c r="T233" i="11"/>
  <c r="V233" i="11" s="1"/>
  <c r="X233" i="11" s="1"/>
  <c r="Y233" i="11" s="1"/>
  <c r="T234" i="11"/>
  <c r="V234" i="11" s="1"/>
  <c r="X234" i="11" s="1"/>
  <c r="Y234" i="11" s="1"/>
  <c r="T235" i="11"/>
  <c r="V235" i="11" s="1"/>
  <c r="X235" i="11" s="1"/>
  <c r="Y235" i="11" s="1"/>
  <c r="T236" i="11"/>
  <c r="T237" i="11"/>
  <c r="V237" i="11" s="1"/>
  <c r="X237" i="11" s="1"/>
  <c r="Y237" i="11" s="1"/>
  <c r="T238" i="11"/>
  <c r="V238" i="11" s="1"/>
  <c r="X238" i="11" s="1"/>
  <c r="Y238" i="11" s="1"/>
  <c r="T239" i="11"/>
  <c r="V239" i="11" s="1"/>
  <c r="X239" i="11" s="1"/>
  <c r="Y239" i="11" s="1"/>
  <c r="T240" i="11"/>
  <c r="V240" i="11" s="1"/>
  <c r="X240" i="11" s="1"/>
  <c r="Y240" i="11" s="1"/>
  <c r="T241" i="11"/>
  <c r="V241" i="11" s="1"/>
  <c r="X241" i="11" s="1"/>
  <c r="Y241" i="11" s="1"/>
  <c r="T242" i="11"/>
  <c r="V242" i="11" s="1"/>
  <c r="X242" i="11" s="1"/>
  <c r="Y242" i="11" s="1"/>
  <c r="T243" i="11"/>
  <c r="V243" i="11" s="1"/>
  <c r="X243" i="11" s="1"/>
  <c r="Y243" i="11" s="1"/>
  <c r="T244" i="11"/>
  <c r="T245" i="11"/>
  <c r="V245" i="11" s="1"/>
  <c r="X245" i="11" s="1"/>
  <c r="Y245" i="11" s="1"/>
  <c r="T246" i="11"/>
  <c r="V246" i="11" s="1"/>
  <c r="X246" i="11" s="1"/>
  <c r="Y246" i="11" s="1"/>
  <c r="T247" i="11"/>
  <c r="V247" i="11" s="1"/>
  <c r="X247" i="11" s="1"/>
  <c r="Y247" i="11" s="1"/>
  <c r="T248" i="11"/>
  <c r="V248" i="11" s="1"/>
  <c r="X248" i="11" s="1"/>
  <c r="Y248" i="11" s="1"/>
  <c r="T249" i="11"/>
  <c r="V249" i="11" s="1"/>
  <c r="X249" i="11" s="1"/>
  <c r="Y249" i="11" s="1"/>
  <c r="T250" i="11"/>
  <c r="V250" i="11" s="1"/>
  <c r="X250" i="11" s="1"/>
  <c r="Y250" i="11" s="1"/>
  <c r="T251" i="11"/>
  <c r="V251" i="11" s="1"/>
  <c r="X251" i="11" s="1"/>
  <c r="Y251" i="11" s="1"/>
  <c r="T252" i="11"/>
  <c r="T253" i="11"/>
  <c r="V253" i="11" s="1"/>
  <c r="X253" i="11" s="1"/>
  <c r="Y253" i="11" s="1"/>
  <c r="T254" i="11"/>
  <c r="V254" i="11" s="1"/>
  <c r="X254" i="11" s="1"/>
  <c r="Y254" i="11" s="1"/>
  <c r="T255" i="11"/>
  <c r="V255" i="11" s="1"/>
  <c r="X255" i="11" s="1"/>
  <c r="Y255" i="11" s="1"/>
  <c r="T256" i="11"/>
  <c r="V256" i="11" s="1"/>
  <c r="X256" i="11" s="1"/>
  <c r="Y256" i="11" s="1"/>
  <c r="T257" i="11"/>
  <c r="V257" i="11" s="1"/>
  <c r="X257" i="11" s="1"/>
  <c r="Y257" i="11" s="1"/>
  <c r="T258" i="11"/>
  <c r="V258" i="11" s="1"/>
  <c r="X258" i="11" s="1"/>
  <c r="Y258" i="11" s="1"/>
  <c r="T259" i="11"/>
  <c r="V259" i="11" s="1"/>
  <c r="X259" i="11" s="1"/>
  <c r="Y259" i="11" s="1"/>
  <c r="T260" i="11"/>
  <c r="T261" i="11"/>
  <c r="V261" i="11" s="1"/>
  <c r="X261" i="11" s="1"/>
  <c r="Y261" i="11" s="1"/>
  <c r="T262" i="11"/>
  <c r="V262" i="11" s="1"/>
  <c r="X262" i="11" s="1"/>
  <c r="Y262" i="11" s="1"/>
  <c r="T263" i="11"/>
  <c r="V263" i="11" s="1"/>
  <c r="X263" i="11" s="1"/>
  <c r="Y263" i="11" s="1"/>
  <c r="T264" i="11"/>
  <c r="V264" i="11" s="1"/>
  <c r="X264" i="11" s="1"/>
  <c r="Y264" i="11" s="1"/>
  <c r="T265" i="11"/>
  <c r="V265" i="11" s="1"/>
  <c r="X265" i="11" s="1"/>
  <c r="Y265" i="11" s="1"/>
  <c r="T266" i="11"/>
  <c r="V266" i="11" s="1"/>
  <c r="X266" i="11" s="1"/>
  <c r="Y266" i="11" s="1"/>
  <c r="T267" i="11"/>
  <c r="V267" i="11" s="1"/>
  <c r="X267" i="11" s="1"/>
  <c r="Y267" i="11" s="1"/>
  <c r="T268" i="11"/>
  <c r="T269" i="11"/>
  <c r="V269" i="11" s="1"/>
  <c r="X269" i="11" s="1"/>
  <c r="Y269" i="11" s="1"/>
  <c r="T270" i="11"/>
  <c r="V270" i="11" s="1"/>
  <c r="X270" i="11" s="1"/>
  <c r="Y270" i="11" s="1"/>
  <c r="T271" i="11"/>
  <c r="V271" i="11" s="1"/>
  <c r="X271" i="11" s="1"/>
  <c r="Y271" i="11" s="1"/>
  <c r="T272" i="11"/>
  <c r="V272" i="11" s="1"/>
  <c r="X272" i="11" s="1"/>
  <c r="Y272" i="11" s="1"/>
  <c r="T273" i="11"/>
  <c r="V273" i="11" s="1"/>
  <c r="X273" i="11" s="1"/>
  <c r="Y273" i="11" s="1"/>
  <c r="T274" i="11"/>
  <c r="V274" i="11" s="1"/>
  <c r="X274" i="11" s="1"/>
  <c r="Y274" i="11" s="1"/>
  <c r="T275" i="11"/>
  <c r="V275" i="11" s="1"/>
  <c r="X275" i="11" s="1"/>
  <c r="Y275" i="11" s="1"/>
  <c r="T276" i="11"/>
  <c r="T277" i="11"/>
  <c r="V277" i="11" s="1"/>
  <c r="X277" i="11" s="1"/>
  <c r="Y277" i="11" s="1"/>
  <c r="T278" i="11"/>
  <c r="V278" i="11" s="1"/>
  <c r="X278" i="11" s="1"/>
  <c r="Y278" i="11" s="1"/>
  <c r="T279" i="11"/>
  <c r="V279" i="11" s="1"/>
  <c r="X279" i="11" s="1"/>
  <c r="Y279" i="11" s="1"/>
  <c r="T280" i="11"/>
  <c r="V280" i="11" s="1"/>
  <c r="X280" i="11" s="1"/>
  <c r="Y280" i="11" s="1"/>
  <c r="T281" i="11"/>
  <c r="V281" i="11" s="1"/>
  <c r="X281" i="11" s="1"/>
  <c r="Y281" i="11" s="1"/>
  <c r="T282" i="11"/>
  <c r="V282" i="11" s="1"/>
  <c r="X282" i="11" s="1"/>
  <c r="Y282" i="11" s="1"/>
  <c r="T283" i="11"/>
  <c r="V283" i="11" s="1"/>
  <c r="X283" i="11" s="1"/>
  <c r="Y283" i="11" s="1"/>
  <c r="T284" i="11"/>
  <c r="T285" i="11"/>
  <c r="V285" i="11" s="1"/>
  <c r="X285" i="11" s="1"/>
  <c r="Y285" i="11" s="1"/>
  <c r="T286" i="11"/>
  <c r="V286" i="11" s="1"/>
  <c r="X286" i="11" s="1"/>
  <c r="Y286" i="11" s="1"/>
  <c r="T287" i="11"/>
  <c r="V287" i="11" s="1"/>
  <c r="X287" i="11" s="1"/>
  <c r="Y287" i="11" s="1"/>
  <c r="T288" i="11"/>
  <c r="V288" i="11" s="1"/>
  <c r="X288" i="11" s="1"/>
  <c r="Y288" i="11" s="1"/>
  <c r="T289" i="11"/>
  <c r="V289" i="11" s="1"/>
  <c r="X289" i="11" s="1"/>
  <c r="Y289" i="11" s="1"/>
  <c r="T290" i="11"/>
  <c r="V290" i="11" s="1"/>
  <c r="X290" i="11" s="1"/>
  <c r="Y290" i="11" s="1"/>
  <c r="T291" i="11"/>
  <c r="V291" i="11" s="1"/>
  <c r="X291" i="11" s="1"/>
  <c r="Y291" i="11" s="1"/>
  <c r="T292" i="11"/>
  <c r="T293" i="11"/>
  <c r="V293" i="11" s="1"/>
  <c r="X293" i="11" s="1"/>
  <c r="Y293" i="11" s="1"/>
  <c r="T294" i="11"/>
  <c r="V294" i="11" s="1"/>
  <c r="X294" i="11" s="1"/>
  <c r="Y294" i="11" s="1"/>
  <c r="T295" i="11"/>
  <c r="V295" i="11" s="1"/>
  <c r="X295" i="11" s="1"/>
  <c r="Y295" i="11" s="1"/>
  <c r="T296" i="11"/>
  <c r="V296" i="11" s="1"/>
  <c r="X296" i="11" s="1"/>
  <c r="Y296" i="11" s="1"/>
  <c r="T297" i="11"/>
  <c r="V297" i="11" s="1"/>
  <c r="X297" i="11" s="1"/>
  <c r="Y297" i="11" s="1"/>
  <c r="T298" i="11"/>
  <c r="V298" i="11" s="1"/>
  <c r="X298" i="11" s="1"/>
  <c r="Y298" i="11" s="1"/>
  <c r="T299" i="11"/>
  <c r="V299" i="11" s="1"/>
  <c r="X299" i="11" s="1"/>
  <c r="Y299" i="11" s="1"/>
  <c r="T300" i="11"/>
  <c r="T301" i="11"/>
  <c r="V301" i="11" s="1"/>
  <c r="X301" i="11" s="1"/>
  <c r="Y301" i="11" s="1"/>
  <c r="T302" i="11"/>
  <c r="V302" i="11" s="1"/>
  <c r="X302" i="11" s="1"/>
  <c r="Y302" i="11" s="1"/>
  <c r="T303" i="11"/>
  <c r="V303" i="11" s="1"/>
  <c r="X303" i="11" s="1"/>
  <c r="Y303" i="11" s="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J123" i="11"/>
  <c r="J124" i="11"/>
  <c r="J125" i="11"/>
  <c r="J126" i="11"/>
  <c r="J127" i="11"/>
  <c r="J128" i="11"/>
  <c r="J129" i="11"/>
  <c r="J130" i="11"/>
  <c r="J131" i="11"/>
  <c r="J132" i="11"/>
  <c r="J133" i="11"/>
  <c r="J134" i="11"/>
  <c r="J135" i="11"/>
  <c r="J136" i="11"/>
  <c r="J137" i="11"/>
  <c r="J138" i="11"/>
  <c r="J139" i="11"/>
  <c r="J140" i="11"/>
  <c r="J141" i="11"/>
  <c r="J142" i="11"/>
  <c r="J143" i="11"/>
  <c r="J144" i="11"/>
  <c r="J145" i="11"/>
  <c r="J146" i="11"/>
  <c r="J147" i="11"/>
  <c r="J148" i="11"/>
  <c r="J149" i="11"/>
  <c r="J150" i="11"/>
  <c r="J151" i="11"/>
  <c r="J152" i="11"/>
  <c r="J153" i="11"/>
  <c r="J154" i="11"/>
  <c r="J155" i="11"/>
  <c r="J156" i="11"/>
  <c r="J157" i="11"/>
  <c r="J158" i="11"/>
  <c r="J159" i="11"/>
  <c r="J160" i="11"/>
  <c r="J161" i="11"/>
  <c r="J162" i="11"/>
  <c r="J163" i="11"/>
  <c r="J164" i="11"/>
  <c r="J165" i="11"/>
  <c r="J166" i="11"/>
  <c r="J167" i="11"/>
  <c r="J168" i="11"/>
  <c r="J169" i="11"/>
  <c r="J170" i="11"/>
  <c r="J171" i="11"/>
  <c r="J172" i="11"/>
  <c r="J173" i="11"/>
  <c r="J174" i="11"/>
  <c r="J175" i="11"/>
  <c r="J176" i="11"/>
  <c r="J177" i="11"/>
  <c r="J178" i="11"/>
  <c r="J179" i="11"/>
  <c r="J180" i="11"/>
  <c r="J181" i="11"/>
  <c r="J182" i="11"/>
  <c r="J183" i="11"/>
  <c r="J184" i="11"/>
  <c r="J185" i="11"/>
  <c r="J186" i="11"/>
  <c r="J187" i="11"/>
  <c r="J188" i="11"/>
  <c r="J189" i="11"/>
  <c r="J190" i="11"/>
  <c r="J191" i="11"/>
  <c r="J192" i="11"/>
  <c r="J193" i="11"/>
  <c r="J194" i="11"/>
  <c r="J195" i="11"/>
  <c r="J196" i="11"/>
  <c r="J197" i="11"/>
  <c r="J198" i="11"/>
  <c r="J199" i="11"/>
  <c r="J200" i="11"/>
  <c r="J201" i="11"/>
  <c r="J202" i="11"/>
  <c r="J203" i="11"/>
  <c r="J204" i="11"/>
  <c r="J205" i="11"/>
  <c r="J206" i="11"/>
  <c r="J207" i="11"/>
  <c r="J208" i="11"/>
  <c r="J209" i="11"/>
  <c r="J210" i="11"/>
  <c r="J211" i="11"/>
  <c r="J212" i="11"/>
  <c r="J213" i="11"/>
  <c r="J214" i="11"/>
  <c r="J215" i="11"/>
  <c r="J216" i="11"/>
  <c r="J217" i="11"/>
  <c r="J218" i="11"/>
  <c r="J219" i="11"/>
  <c r="J220" i="11"/>
  <c r="J221" i="11"/>
  <c r="J222" i="11"/>
  <c r="J223" i="11"/>
  <c r="J224" i="11"/>
  <c r="J225" i="11"/>
  <c r="J226" i="11"/>
  <c r="J227" i="11"/>
  <c r="J228" i="11"/>
  <c r="J229" i="11"/>
  <c r="J230" i="11"/>
  <c r="J231" i="11"/>
  <c r="J232" i="11"/>
  <c r="J233" i="11"/>
  <c r="J234" i="11"/>
  <c r="J235" i="11"/>
  <c r="J236" i="11"/>
  <c r="J237" i="11"/>
  <c r="J238" i="11"/>
  <c r="J239" i="11"/>
  <c r="J240" i="11"/>
  <c r="J241" i="11"/>
  <c r="J242" i="11"/>
  <c r="J243" i="11"/>
  <c r="J244" i="11"/>
  <c r="J245" i="11"/>
  <c r="J246" i="11"/>
  <c r="J247" i="11"/>
  <c r="J248" i="11"/>
  <c r="J249" i="11"/>
  <c r="J250" i="11"/>
  <c r="J251" i="11"/>
  <c r="J252" i="11"/>
  <c r="J253" i="11"/>
  <c r="J254" i="11"/>
  <c r="J255" i="11"/>
  <c r="J256" i="11"/>
  <c r="J257" i="11"/>
  <c r="J258" i="11"/>
  <c r="J259" i="11"/>
  <c r="J260" i="11"/>
  <c r="J261" i="11"/>
  <c r="J262" i="11"/>
  <c r="J263" i="11"/>
  <c r="J264" i="11"/>
  <c r="J265" i="11"/>
  <c r="J266" i="11"/>
  <c r="J267" i="11"/>
  <c r="J268" i="11"/>
  <c r="J269" i="11"/>
  <c r="J270" i="11"/>
  <c r="J271" i="11"/>
  <c r="J272" i="11"/>
  <c r="J273" i="11"/>
  <c r="J274" i="11"/>
  <c r="J275" i="11"/>
  <c r="J276" i="11"/>
  <c r="J277" i="11"/>
  <c r="J278" i="11"/>
  <c r="J279" i="11"/>
  <c r="J280" i="11"/>
  <c r="J281" i="11"/>
  <c r="J282" i="11"/>
  <c r="J283" i="11"/>
  <c r="J284" i="11"/>
  <c r="J285" i="11"/>
  <c r="J286" i="11"/>
  <c r="J287" i="11"/>
  <c r="J288" i="11"/>
  <c r="J289" i="11"/>
  <c r="J290" i="11"/>
  <c r="J291" i="11"/>
  <c r="J292" i="11"/>
  <c r="J293" i="11"/>
  <c r="J294" i="11"/>
  <c r="J295" i="11"/>
  <c r="J296" i="11"/>
  <c r="J297" i="11"/>
  <c r="J298" i="11"/>
  <c r="J299" i="11"/>
  <c r="J300" i="11"/>
  <c r="J301" i="11"/>
  <c r="J302" i="11"/>
  <c r="J303" i="11"/>
  <c r="J11" i="11"/>
  <c r="J12" i="11"/>
  <c r="J13" i="11"/>
  <c r="Q10" i="13" l="1"/>
  <c r="N149" i="13"/>
  <c r="O149" i="13" s="1"/>
  <c r="N88" i="13"/>
  <c r="O88" i="13" s="1"/>
  <c r="N175" i="13"/>
  <c r="O175" i="13" s="1"/>
  <c r="N93" i="13"/>
  <c r="O93" i="13" s="1"/>
  <c r="N110" i="13"/>
  <c r="O110" i="13" s="1"/>
  <c r="N43" i="13"/>
  <c r="O43" i="13" s="1"/>
  <c r="N67" i="13"/>
  <c r="O67" i="13" s="1"/>
  <c r="N35" i="13"/>
  <c r="O35" i="13" s="1"/>
  <c r="N226" i="13"/>
  <c r="O226" i="13" s="1"/>
  <c r="N143" i="13"/>
  <c r="O143" i="13" s="1"/>
  <c r="N91" i="13"/>
  <c r="O91" i="13" s="1"/>
  <c r="N215" i="13"/>
  <c r="O215" i="13" s="1"/>
  <c r="N262" i="13"/>
  <c r="O262" i="13" s="1"/>
  <c r="N174" i="13"/>
  <c r="O174" i="13" s="1"/>
  <c r="N239" i="13"/>
  <c r="O239" i="13" s="1"/>
  <c r="N289" i="13"/>
  <c r="O289" i="13" s="1"/>
  <c r="N179" i="13"/>
  <c r="O179" i="13" s="1"/>
  <c r="N186" i="13"/>
  <c r="O186" i="13" s="1"/>
  <c r="N136" i="13"/>
  <c r="O136" i="13" s="1"/>
  <c r="N167" i="13"/>
  <c r="O167" i="13" s="1"/>
  <c r="N273" i="13"/>
  <c r="O273" i="13" s="1"/>
  <c r="N130" i="13"/>
  <c r="O130" i="13" s="1"/>
  <c r="N187" i="13"/>
  <c r="O187" i="13" s="1"/>
  <c r="N96" i="13"/>
  <c r="O96" i="13" s="1"/>
  <c r="N107" i="13"/>
  <c r="O107" i="13" s="1"/>
  <c r="N236" i="13"/>
  <c r="O236" i="13" s="1"/>
  <c r="N122" i="13"/>
  <c r="O122" i="13" s="1"/>
  <c r="N59" i="13"/>
  <c r="O59" i="13" s="1"/>
  <c r="N267" i="13"/>
  <c r="O267" i="13" s="1"/>
  <c r="N38" i="13"/>
  <c r="O38" i="13" s="1"/>
  <c r="N294" i="13"/>
  <c r="O294" i="13" s="1"/>
  <c r="N260" i="13"/>
  <c r="O260" i="13" s="1"/>
  <c r="N278" i="13"/>
  <c r="O278" i="13" s="1"/>
  <c r="N157" i="13"/>
  <c r="O157" i="13" s="1"/>
  <c r="N214" i="13"/>
  <c r="O214" i="13" s="1"/>
  <c r="N154" i="13"/>
  <c r="O154" i="13" s="1"/>
  <c r="N80" i="13"/>
  <c r="O80" i="13" s="1"/>
  <c r="N40" i="13"/>
  <c r="O40" i="13" s="1"/>
  <c r="N191" i="13"/>
  <c r="O191" i="13" s="1"/>
  <c r="N193" i="13"/>
  <c r="O193" i="13" s="1"/>
  <c r="N217" i="13"/>
  <c r="O217" i="13" s="1"/>
  <c r="N24" i="13"/>
  <c r="O24" i="13" s="1"/>
  <c r="N119" i="13"/>
  <c r="O119" i="13" s="1"/>
  <c r="N138" i="13"/>
  <c r="O138" i="13" s="1"/>
  <c r="N45" i="13"/>
  <c r="O45" i="13" s="1"/>
  <c r="N246" i="13"/>
  <c r="O246" i="13" s="1"/>
  <c r="N141" i="13"/>
  <c r="O141" i="13" s="1"/>
  <c r="N83" i="13"/>
  <c r="O83" i="13" s="1"/>
  <c r="N48" i="13"/>
  <c r="O48" i="13" s="1"/>
  <c r="N44" i="13"/>
  <c r="O44" i="13" s="1"/>
  <c r="N299" i="13"/>
  <c r="O299" i="13" s="1"/>
  <c r="N109" i="13"/>
  <c r="O109" i="13" s="1"/>
  <c r="N56" i="13"/>
  <c r="O56" i="13" s="1"/>
  <c r="N139" i="13"/>
  <c r="O139" i="13" s="1"/>
  <c r="N270" i="13"/>
  <c r="O270" i="13" s="1"/>
  <c r="N21" i="13"/>
  <c r="O21" i="13" s="1"/>
  <c r="N127" i="13"/>
  <c r="O127" i="13" s="1"/>
  <c r="N144" i="13"/>
  <c r="O144" i="13" s="1"/>
  <c r="N254" i="13"/>
  <c r="O254" i="13" s="1"/>
  <c r="N140" i="13"/>
  <c r="O140" i="13" s="1"/>
  <c r="N31" i="13"/>
  <c r="O31" i="13" s="1"/>
  <c r="N249" i="13"/>
  <c r="O249" i="13" s="1"/>
  <c r="N135" i="13"/>
  <c r="O135" i="13" s="1"/>
  <c r="N230" i="13"/>
  <c r="O230" i="13" s="1"/>
  <c r="N151" i="13"/>
  <c r="O151" i="13" s="1"/>
  <c r="N146" i="13"/>
  <c r="O146" i="13" s="1"/>
  <c r="N303" i="13"/>
  <c r="O303" i="13" s="1"/>
  <c r="N19" i="13"/>
  <c r="O19" i="13" s="1"/>
  <c r="N64" i="13"/>
  <c r="O64" i="13" s="1"/>
  <c r="N276" i="13"/>
  <c r="O276" i="13" s="1"/>
  <c r="N82" i="13"/>
  <c r="O82" i="13" s="1"/>
  <c r="N302" i="13"/>
  <c r="O302" i="13" s="1"/>
  <c r="N225" i="13"/>
  <c r="O225" i="13" s="1"/>
  <c r="N182" i="13"/>
  <c r="O182" i="13" s="1"/>
  <c r="N41" i="13"/>
  <c r="O41" i="13" s="1"/>
  <c r="N16" i="13"/>
  <c r="O16" i="13" s="1"/>
  <c r="N199" i="13"/>
  <c r="O199" i="13" s="1"/>
  <c r="N57" i="13"/>
  <c r="O57" i="13" s="1"/>
  <c r="N268" i="13"/>
  <c r="O268" i="13" s="1"/>
  <c r="N195" i="13"/>
  <c r="O195" i="13" s="1"/>
  <c r="N166" i="13"/>
  <c r="O166" i="13" s="1"/>
  <c r="N300" i="13"/>
  <c r="O300" i="13" s="1"/>
  <c r="N250" i="13"/>
  <c r="O250" i="13" s="1"/>
  <c r="N165" i="13"/>
  <c r="O165" i="13" s="1"/>
  <c r="N188" i="13"/>
  <c r="O188" i="13" s="1"/>
  <c r="N196" i="13"/>
  <c r="O196" i="13" s="1"/>
  <c r="N261" i="13"/>
  <c r="O261" i="13" s="1"/>
  <c r="N257" i="13"/>
  <c r="O257" i="13" s="1"/>
  <c r="N220" i="13"/>
  <c r="O220" i="13" s="1"/>
  <c r="N218" i="13"/>
  <c r="O218" i="13" s="1"/>
  <c r="N213" i="13"/>
  <c r="O213" i="13" s="1"/>
  <c r="N105" i="13"/>
  <c r="O105" i="13" s="1"/>
  <c r="N233" i="13"/>
  <c r="O233" i="13" s="1"/>
  <c r="N284" i="13"/>
  <c r="O284" i="13" s="1"/>
  <c r="N180" i="13"/>
  <c r="O180" i="13" s="1"/>
  <c r="N172" i="13"/>
  <c r="O172" i="13" s="1"/>
  <c r="N277" i="13"/>
  <c r="O277" i="13" s="1"/>
  <c r="N94" i="13"/>
  <c r="O94" i="13" s="1"/>
  <c r="N241" i="13"/>
  <c r="O241" i="13" s="1"/>
  <c r="N51" i="13"/>
  <c r="O51" i="13" s="1"/>
  <c r="N244" i="13"/>
  <c r="O244" i="13" s="1"/>
  <c r="N263" i="13"/>
  <c r="O263" i="13" s="1"/>
  <c r="N189" i="13"/>
  <c r="O189" i="13" s="1"/>
  <c r="N197" i="13"/>
  <c r="O197" i="13" s="1"/>
  <c r="N98" i="13"/>
  <c r="O98" i="13" s="1"/>
  <c r="N72" i="13"/>
  <c r="O72" i="13" s="1"/>
  <c r="N228" i="13"/>
  <c r="O228" i="13" s="1"/>
  <c r="N292" i="13"/>
  <c r="O292" i="13" s="1"/>
  <c r="N181" i="13"/>
  <c r="O181" i="13" s="1"/>
  <c r="N173" i="13"/>
  <c r="O173" i="13" s="1"/>
  <c r="N169" i="13"/>
  <c r="O169" i="13" s="1"/>
  <c r="N209" i="13"/>
  <c r="O209" i="13" s="1"/>
  <c r="N265" i="13"/>
  <c r="O265" i="13" s="1"/>
  <c r="N161" i="13"/>
  <c r="O161" i="13" s="1"/>
  <c r="N133" i="13"/>
  <c r="O133" i="13" s="1"/>
  <c r="N117" i="13"/>
  <c r="O117" i="13" s="1"/>
  <c r="N86" i="13"/>
  <c r="O86" i="13" s="1"/>
  <c r="N75" i="13"/>
  <c r="O75" i="13" s="1"/>
  <c r="N152" i="13"/>
  <c r="O152" i="13" s="1"/>
  <c r="N27" i="13"/>
  <c r="O27" i="13" s="1"/>
  <c r="N205" i="13"/>
  <c r="O205" i="13" s="1"/>
  <c r="N222" i="13"/>
  <c r="O222" i="13" s="1"/>
  <c r="N194" i="13"/>
  <c r="O194" i="13" s="1"/>
  <c r="N252" i="13"/>
  <c r="O252" i="13" s="1"/>
  <c r="N204" i="13"/>
  <c r="O204" i="13" s="1"/>
  <c r="N295" i="13"/>
  <c r="O295" i="13" s="1"/>
  <c r="N112" i="13"/>
  <c r="O112" i="13" s="1"/>
  <c r="N128" i="13"/>
  <c r="O128" i="13" s="1"/>
  <c r="N78" i="13"/>
  <c r="O78" i="13" s="1"/>
  <c r="N114" i="13"/>
  <c r="O114" i="13" s="1"/>
  <c r="N32" i="13"/>
  <c r="O32" i="13" s="1"/>
  <c r="N11" i="13"/>
  <c r="O11" i="13" s="1"/>
  <c r="AC303" i="12"/>
  <c r="AB303" i="12"/>
  <c r="AA303" i="12"/>
  <c r="O303" i="12"/>
  <c r="L303" i="12"/>
  <c r="I303" i="12"/>
  <c r="F303" i="12"/>
  <c r="AC302" i="12"/>
  <c r="AB302" i="12"/>
  <c r="AA302" i="12"/>
  <c r="O302" i="12"/>
  <c r="L302" i="12"/>
  <c r="I302" i="12"/>
  <c r="F302" i="12"/>
  <c r="AC301" i="12"/>
  <c r="AB301" i="12"/>
  <c r="AA301" i="12"/>
  <c r="O301" i="12"/>
  <c r="L301" i="12"/>
  <c r="I301" i="12"/>
  <c r="F301" i="12"/>
  <c r="AC300" i="12"/>
  <c r="AB300" i="12"/>
  <c r="AA300" i="12"/>
  <c r="O300" i="12"/>
  <c r="L300" i="12"/>
  <c r="I300" i="12"/>
  <c r="F300" i="12"/>
  <c r="AC299" i="12"/>
  <c r="AB299" i="12"/>
  <c r="AA299" i="12"/>
  <c r="O299" i="12"/>
  <c r="L299" i="12"/>
  <c r="I299" i="12"/>
  <c r="F299" i="12"/>
  <c r="AC298" i="12"/>
  <c r="AB298" i="12"/>
  <c r="AA298" i="12"/>
  <c r="O298" i="12"/>
  <c r="L298" i="12"/>
  <c r="I298" i="12"/>
  <c r="F298" i="12"/>
  <c r="AC297" i="12"/>
  <c r="AB297" i="12"/>
  <c r="AA297" i="12"/>
  <c r="O297" i="12"/>
  <c r="L297" i="12"/>
  <c r="I297" i="12"/>
  <c r="F297" i="12"/>
  <c r="AC296" i="12"/>
  <c r="AB296" i="12"/>
  <c r="AA296" i="12"/>
  <c r="O296" i="12"/>
  <c r="L296" i="12"/>
  <c r="I296" i="12"/>
  <c r="F296" i="12"/>
  <c r="AC295" i="12"/>
  <c r="AB295" i="12"/>
  <c r="AA295" i="12"/>
  <c r="O295" i="12"/>
  <c r="L295" i="12"/>
  <c r="I295" i="12"/>
  <c r="F295" i="12"/>
  <c r="AC294" i="12"/>
  <c r="AB294" i="12"/>
  <c r="AA294" i="12"/>
  <c r="O294" i="12"/>
  <c r="L294" i="12"/>
  <c r="I294" i="12"/>
  <c r="F294" i="12"/>
  <c r="AC293" i="12"/>
  <c r="AB293" i="12"/>
  <c r="AA293" i="12"/>
  <c r="O293" i="12"/>
  <c r="L293" i="12"/>
  <c r="I293" i="12"/>
  <c r="F293" i="12"/>
  <c r="AC292" i="12"/>
  <c r="AB292" i="12"/>
  <c r="AA292" i="12"/>
  <c r="O292" i="12"/>
  <c r="L292" i="12"/>
  <c r="I292" i="12"/>
  <c r="F292" i="12"/>
  <c r="AC291" i="12"/>
  <c r="AB291" i="12"/>
  <c r="AA291" i="12"/>
  <c r="O291" i="12"/>
  <c r="L291" i="12"/>
  <c r="I291" i="12"/>
  <c r="F291" i="12"/>
  <c r="AC290" i="12"/>
  <c r="AB290" i="12"/>
  <c r="AA290" i="12"/>
  <c r="O290" i="12"/>
  <c r="L290" i="12"/>
  <c r="I290" i="12"/>
  <c r="F290" i="12"/>
  <c r="AC289" i="12"/>
  <c r="AB289" i="12"/>
  <c r="AA289" i="12"/>
  <c r="O289" i="12"/>
  <c r="L289" i="12"/>
  <c r="I289" i="12"/>
  <c r="F289" i="12"/>
  <c r="AC288" i="12"/>
  <c r="AB288" i="12"/>
  <c r="AA288" i="12"/>
  <c r="O288" i="12"/>
  <c r="L288" i="12"/>
  <c r="I288" i="12"/>
  <c r="F288" i="12"/>
  <c r="AC287" i="12"/>
  <c r="AB287" i="12"/>
  <c r="AA287" i="12"/>
  <c r="O287" i="12"/>
  <c r="L287" i="12"/>
  <c r="I287" i="12"/>
  <c r="F287" i="12"/>
  <c r="AC286" i="12"/>
  <c r="AB286" i="12"/>
  <c r="AA286" i="12"/>
  <c r="O286" i="12"/>
  <c r="L286" i="12"/>
  <c r="I286" i="12"/>
  <c r="F286" i="12"/>
  <c r="AC285" i="12"/>
  <c r="AB285" i="12"/>
  <c r="AA285" i="12"/>
  <c r="O285" i="12"/>
  <c r="L285" i="12"/>
  <c r="I285" i="12"/>
  <c r="F285" i="12"/>
  <c r="AC284" i="12"/>
  <c r="AB284" i="12"/>
  <c r="AA284" i="12"/>
  <c r="O284" i="12"/>
  <c r="L284" i="12"/>
  <c r="I284" i="12"/>
  <c r="F284" i="12"/>
  <c r="AC283" i="12"/>
  <c r="AB283" i="12"/>
  <c r="AA283" i="12"/>
  <c r="O283" i="12"/>
  <c r="L283" i="12"/>
  <c r="I283" i="12"/>
  <c r="F283" i="12"/>
  <c r="AC282" i="12"/>
  <c r="AB282" i="12"/>
  <c r="AA282" i="12"/>
  <c r="O282" i="12"/>
  <c r="L282" i="12"/>
  <c r="I282" i="12"/>
  <c r="F282" i="12"/>
  <c r="AC281" i="12"/>
  <c r="AB281" i="12"/>
  <c r="AA281" i="12"/>
  <c r="O281" i="12"/>
  <c r="L281" i="12"/>
  <c r="I281" i="12"/>
  <c r="F281" i="12"/>
  <c r="AC280" i="12"/>
  <c r="AB280" i="12"/>
  <c r="AA280" i="12"/>
  <c r="O280" i="12"/>
  <c r="L280" i="12"/>
  <c r="I280" i="12"/>
  <c r="F280" i="12"/>
  <c r="AC279" i="12"/>
  <c r="AB279" i="12"/>
  <c r="AA279" i="12"/>
  <c r="O279" i="12"/>
  <c r="L279" i="12"/>
  <c r="I279" i="12"/>
  <c r="F279" i="12"/>
  <c r="AC278" i="12"/>
  <c r="AB278" i="12"/>
  <c r="AA278" i="12"/>
  <c r="O278" i="12"/>
  <c r="L278" i="12"/>
  <c r="I278" i="12"/>
  <c r="F278" i="12"/>
  <c r="AC277" i="12"/>
  <c r="AB277" i="12"/>
  <c r="AA277" i="12"/>
  <c r="O277" i="12"/>
  <c r="L277" i="12"/>
  <c r="I277" i="12"/>
  <c r="F277" i="12"/>
  <c r="AC276" i="12"/>
  <c r="AB276" i="12"/>
  <c r="AA276" i="12"/>
  <c r="O276" i="12"/>
  <c r="L276" i="12"/>
  <c r="I276" i="12"/>
  <c r="F276" i="12"/>
  <c r="AC275" i="12"/>
  <c r="AB275" i="12"/>
  <c r="AA275" i="12"/>
  <c r="O275" i="12"/>
  <c r="L275" i="12"/>
  <c r="I275" i="12"/>
  <c r="F275" i="12"/>
  <c r="AC274" i="12"/>
  <c r="AB274" i="12"/>
  <c r="AA274" i="12"/>
  <c r="O274" i="12"/>
  <c r="L274" i="12"/>
  <c r="I274" i="12"/>
  <c r="F274" i="12"/>
  <c r="AC273" i="12"/>
  <c r="AB273" i="12"/>
  <c r="AA273" i="12"/>
  <c r="O273" i="12"/>
  <c r="L273" i="12"/>
  <c r="I273" i="12"/>
  <c r="F273" i="12"/>
  <c r="AC272" i="12"/>
  <c r="AB272" i="12"/>
  <c r="AA272" i="12"/>
  <c r="O272" i="12"/>
  <c r="L272" i="12"/>
  <c r="I272" i="12"/>
  <c r="F272" i="12"/>
  <c r="AC271" i="12"/>
  <c r="AB271" i="12"/>
  <c r="AA271" i="12"/>
  <c r="O271" i="12"/>
  <c r="L271" i="12"/>
  <c r="I271" i="12"/>
  <c r="F271" i="12"/>
  <c r="AC270" i="12"/>
  <c r="AB270" i="12"/>
  <c r="AA270" i="12"/>
  <c r="O270" i="12"/>
  <c r="L270" i="12"/>
  <c r="I270" i="12"/>
  <c r="F270" i="12"/>
  <c r="AC269" i="12"/>
  <c r="AB269" i="12"/>
  <c r="AA269" i="12"/>
  <c r="O269" i="12"/>
  <c r="L269" i="12"/>
  <c r="I269" i="12"/>
  <c r="F269" i="12"/>
  <c r="AC268" i="12"/>
  <c r="AB268" i="12"/>
  <c r="AA268" i="12"/>
  <c r="O268" i="12"/>
  <c r="L268" i="12"/>
  <c r="I268" i="12"/>
  <c r="F268" i="12"/>
  <c r="AC267" i="12"/>
  <c r="AB267" i="12"/>
  <c r="AA267" i="12"/>
  <c r="O267" i="12"/>
  <c r="L267" i="12"/>
  <c r="I267" i="12"/>
  <c r="F267" i="12"/>
  <c r="AC266" i="12"/>
  <c r="AB266" i="12"/>
  <c r="AA266" i="12"/>
  <c r="O266" i="12"/>
  <c r="L266" i="12"/>
  <c r="I266" i="12"/>
  <c r="F266" i="12"/>
  <c r="AC265" i="12"/>
  <c r="AB265" i="12"/>
  <c r="AA265" i="12"/>
  <c r="O265" i="12"/>
  <c r="L265" i="12"/>
  <c r="I265" i="12"/>
  <c r="F265" i="12"/>
  <c r="AC264" i="12"/>
  <c r="AB264" i="12"/>
  <c r="AA264" i="12"/>
  <c r="O264" i="12"/>
  <c r="L264" i="12"/>
  <c r="I264" i="12"/>
  <c r="F264" i="12"/>
  <c r="AC263" i="12"/>
  <c r="AB263" i="12"/>
  <c r="AA263" i="12"/>
  <c r="O263" i="12"/>
  <c r="L263" i="12"/>
  <c r="I263" i="12"/>
  <c r="F263" i="12"/>
  <c r="AC262" i="12"/>
  <c r="AB262" i="12"/>
  <c r="AA262" i="12"/>
  <c r="O262" i="12"/>
  <c r="L262" i="12"/>
  <c r="I262" i="12"/>
  <c r="F262" i="12"/>
  <c r="AC261" i="12"/>
  <c r="AB261" i="12"/>
  <c r="AA261" i="12"/>
  <c r="O261" i="12"/>
  <c r="L261" i="12"/>
  <c r="I261" i="12"/>
  <c r="F261" i="12"/>
  <c r="AC260" i="12"/>
  <c r="AB260" i="12"/>
  <c r="AA260" i="12"/>
  <c r="O260" i="12"/>
  <c r="L260" i="12"/>
  <c r="I260" i="12"/>
  <c r="F260" i="12"/>
  <c r="AC259" i="12"/>
  <c r="AB259" i="12"/>
  <c r="AA259" i="12"/>
  <c r="O259" i="12"/>
  <c r="L259" i="12"/>
  <c r="I259" i="12"/>
  <c r="F259" i="12"/>
  <c r="AC258" i="12"/>
  <c r="AB258" i="12"/>
  <c r="AA258" i="12"/>
  <c r="O258" i="12"/>
  <c r="L258" i="12"/>
  <c r="I258" i="12"/>
  <c r="F258" i="12"/>
  <c r="AC257" i="12"/>
  <c r="AB257" i="12"/>
  <c r="AA257" i="12"/>
  <c r="O257" i="12"/>
  <c r="L257" i="12"/>
  <c r="I257" i="12"/>
  <c r="F257" i="12"/>
  <c r="AC256" i="12"/>
  <c r="AB256" i="12"/>
  <c r="AA256" i="12"/>
  <c r="O256" i="12"/>
  <c r="L256" i="12"/>
  <c r="I256" i="12"/>
  <c r="F256" i="12"/>
  <c r="AC255" i="12"/>
  <c r="AB255" i="12"/>
  <c r="AA255" i="12"/>
  <c r="O255" i="12"/>
  <c r="L255" i="12"/>
  <c r="I255" i="12"/>
  <c r="F255" i="12"/>
  <c r="AC254" i="12"/>
  <c r="AB254" i="12"/>
  <c r="AA254" i="12"/>
  <c r="O254" i="12"/>
  <c r="L254" i="12"/>
  <c r="I254" i="12"/>
  <c r="F254" i="12"/>
  <c r="AC253" i="12"/>
  <c r="AB253" i="12"/>
  <c r="AA253" i="12"/>
  <c r="O253" i="12"/>
  <c r="L253" i="12"/>
  <c r="I253" i="12"/>
  <c r="F253" i="12"/>
  <c r="AC252" i="12"/>
  <c r="AB252" i="12"/>
  <c r="AA252" i="12"/>
  <c r="O252" i="12"/>
  <c r="L252" i="12"/>
  <c r="I252" i="12"/>
  <c r="F252" i="12"/>
  <c r="AC251" i="12"/>
  <c r="AB251" i="12"/>
  <c r="AA251" i="12"/>
  <c r="O251" i="12"/>
  <c r="L251" i="12"/>
  <c r="I251" i="12"/>
  <c r="F251" i="12"/>
  <c r="AC250" i="12"/>
  <c r="AB250" i="12"/>
  <c r="AA250" i="12"/>
  <c r="O250" i="12"/>
  <c r="L250" i="12"/>
  <c r="I250" i="12"/>
  <c r="F250" i="12"/>
  <c r="AC249" i="12"/>
  <c r="AB249" i="12"/>
  <c r="AA249" i="12"/>
  <c r="O249" i="12"/>
  <c r="L249" i="12"/>
  <c r="I249" i="12"/>
  <c r="F249" i="12"/>
  <c r="AC248" i="12"/>
  <c r="AB248" i="12"/>
  <c r="AA248" i="12"/>
  <c r="O248" i="12"/>
  <c r="L248" i="12"/>
  <c r="I248" i="12"/>
  <c r="F248" i="12"/>
  <c r="AC247" i="12"/>
  <c r="AB247" i="12"/>
  <c r="AA247" i="12"/>
  <c r="O247" i="12"/>
  <c r="L247" i="12"/>
  <c r="I247" i="12"/>
  <c r="F247" i="12"/>
  <c r="AC246" i="12"/>
  <c r="AB246" i="12"/>
  <c r="AA246" i="12"/>
  <c r="O246" i="12"/>
  <c r="L246" i="12"/>
  <c r="I246" i="12"/>
  <c r="F246" i="12"/>
  <c r="AC245" i="12"/>
  <c r="AB245" i="12"/>
  <c r="AA245" i="12"/>
  <c r="O245" i="12"/>
  <c r="L245" i="12"/>
  <c r="I245" i="12"/>
  <c r="F245" i="12"/>
  <c r="AC244" i="12"/>
  <c r="AB244" i="12"/>
  <c r="AA244" i="12"/>
  <c r="O244" i="12"/>
  <c r="L244" i="12"/>
  <c r="I244" i="12"/>
  <c r="F244" i="12"/>
  <c r="AC243" i="12"/>
  <c r="AB243" i="12"/>
  <c r="AA243" i="12"/>
  <c r="O243" i="12"/>
  <c r="L243" i="12"/>
  <c r="I243" i="12"/>
  <c r="F243" i="12"/>
  <c r="AC242" i="12"/>
  <c r="AB242" i="12"/>
  <c r="AA242" i="12"/>
  <c r="O242" i="12"/>
  <c r="L242" i="12"/>
  <c r="I242" i="12"/>
  <c r="F242" i="12"/>
  <c r="AC241" i="12"/>
  <c r="AB241" i="12"/>
  <c r="AA241" i="12"/>
  <c r="O241" i="12"/>
  <c r="L241" i="12"/>
  <c r="I241" i="12"/>
  <c r="F241" i="12"/>
  <c r="AC240" i="12"/>
  <c r="AB240" i="12"/>
  <c r="AA240" i="12"/>
  <c r="O240" i="12"/>
  <c r="L240" i="12"/>
  <c r="I240" i="12"/>
  <c r="F240" i="12"/>
  <c r="AC239" i="12"/>
  <c r="AB239" i="12"/>
  <c r="AA239" i="12"/>
  <c r="O239" i="12"/>
  <c r="L239" i="12"/>
  <c r="I239" i="12"/>
  <c r="F239" i="12"/>
  <c r="AC238" i="12"/>
  <c r="AB238" i="12"/>
  <c r="AA238" i="12"/>
  <c r="O238" i="12"/>
  <c r="L238" i="12"/>
  <c r="I238" i="12"/>
  <c r="F238" i="12"/>
  <c r="AC237" i="12"/>
  <c r="AB237" i="12"/>
  <c r="AA237" i="12"/>
  <c r="O237" i="12"/>
  <c r="L237" i="12"/>
  <c r="I237" i="12"/>
  <c r="F237" i="12"/>
  <c r="AC236" i="12"/>
  <c r="AB236" i="12"/>
  <c r="AA236" i="12"/>
  <c r="O236" i="12"/>
  <c r="L236" i="12"/>
  <c r="I236" i="12"/>
  <c r="F236" i="12"/>
  <c r="AC235" i="12"/>
  <c r="AB235" i="12"/>
  <c r="AA235" i="12"/>
  <c r="O235" i="12"/>
  <c r="L235" i="12"/>
  <c r="I235" i="12"/>
  <c r="F235" i="12"/>
  <c r="AC234" i="12"/>
  <c r="AB234" i="12"/>
  <c r="AA234" i="12"/>
  <c r="O234" i="12"/>
  <c r="L234" i="12"/>
  <c r="I234" i="12"/>
  <c r="F234" i="12"/>
  <c r="AC233" i="12"/>
  <c r="AB233" i="12"/>
  <c r="AA233" i="12"/>
  <c r="O233" i="12"/>
  <c r="L233" i="12"/>
  <c r="I233" i="12"/>
  <c r="F233" i="12"/>
  <c r="AC232" i="12"/>
  <c r="AB232" i="12"/>
  <c r="AA232" i="12"/>
  <c r="O232" i="12"/>
  <c r="L232" i="12"/>
  <c r="I232" i="12"/>
  <c r="F232" i="12"/>
  <c r="AC231" i="12"/>
  <c r="AB231" i="12"/>
  <c r="AA231" i="12"/>
  <c r="O231" i="12"/>
  <c r="L231" i="12"/>
  <c r="I231" i="12"/>
  <c r="F231" i="12"/>
  <c r="AC230" i="12"/>
  <c r="AB230" i="12"/>
  <c r="AA230" i="12"/>
  <c r="O230" i="12"/>
  <c r="L230" i="12"/>
  <c r="I230" i="12"/>
  <c r="F230" i="12"/>
  <c r="AC229" i="12"/>
  <c r="AB229" i="12"/>
  <c r="AA229" i="12"/>
  <c r="O229" i="12"/>
  <c r="L229" i="12"/>
  <c r="I229" i="12"/>
  <c r="F229" i="12"/>
  <c r="AC228" i="12"/>
  <c r="AB228" i="12"/>
  <c r="AA228" i="12"/>
  <c r="O228" i="12"/>
  <c r="L228" i="12"/>
  <c r="I228" i="12"/>
  <c r="F228" i="12"/>
  <c r="AC227" i="12"/>
  <c r="AB227" i="12"/>
  <c r="AA227" i="12"/>
  <c r="O227" i="12"/>
  <c r="L227" i="12"/>
  <c r="I227" i="12"/>
  <c r="F227" i="12"/>
  <c r="AC226" i="12"/>
  <c r="AB226" i="12"/>
  <c r="AA226" i="12"/>
  <c r="O226" i="12"/>
  <c r="L226" i="12"/>
  <c r="I226" i="12"/>
  <c r="F226" i="12"/>
  <c r="AC225" i="12"/>
  <c r="AB225" i="12"/>
  <c r="AA225" i="12"/>
  <c r="O225" i="12"/>
  <c r="L225" i="12"/>
  <c r="I225" i="12"/>
  <c r="F225" i="12"/>
  <c r="AC224" i="12"/>
  <c r="AB224" i="12"/>
  <c r="AA224" i="12"/>
  <c r="O224" i="12"/>
  <c r="L224" i="12"/>
  <c r="I224" i="12"/>
  <c r="F224" i="12"/>
  <c r="AC223" i="12"/>
  <c r="AB223" i="12"/>
  <c r="AA223" i="12"/>
  <c r="O223" i="12"/>
  <c r="L223" i="12"/>
  <c r="I223" i="12"/>
  <c r="F223" i="12"/>
  <c r="AC222" i="12"/>
  <c r="AB222" i="12"/>
  <c r="AA222" i="12"/>
  <c r="O222" i="12"/>
  <c r="L222" i="12"/>
  <c r="I222" i="12"/>
  <c r="F222" i="12"/>
  <c r="AC221" i="12"/>
  <c r="AB221" i="12"/>
  <c r="AA221" i="12"/>
  <c r="O221" i="12"/>
  <c r="L221" i="12"/>
  <c r="I221" i="12"/>
  <c r="F221" i="12"/>
  <c r="AC220" i="12"/>
  <c r="AB220" i="12"/>
  <c r="AA220" i="12"/>
  <c r="O220" i="12"/>
  <c r="L220" i="12"/>
  <c r="I220" i="12"/>
  <c r="F220" i="12"/>
  <c r="AC219" i="12"/>
  <c r="AB219" i="12"/>
  <c r="AA219" i="12"/>
  <c r="O219" i="12"/>
  <c r="L219" i="12"/>
  <c r="I219" i="12"/>
  <c r="F219" i="12"/>
  <c r="AC218" i="12"/>
  <c r="AB218" i="12"/>
  <c r="AA218" i="12"/>
  <c r="O218" i="12"/>
  <c r="L218" i="12"/>
  <c r="I218" i="12"/>
  <c r="F218" i="12"/>
  <c r="AC217" i="12"/>
  <c r="AB217" i="12"/>
  <c r="AA217" i="12"/>
  <c r="O217" i="12"/>
  <c r="L217" i="12"/>
  <c r="I217" i="12"/>
  <c r="F217" i="12"/>
  <c r="AC216" i="12"/>
  <c r="AB216" i="12"/>
  <c r="AA216" i="12"/>
  <c r="O216" i="12"/>
  <c r="L216" i="12"/>
  <c r="I216" i="12"/>
  <c r="F216" i="12"/>
  <c r="AC215" i="12"/>
  <c r="AB215" i="12"/>
  <c r="AA215" i="12"/>
  <c r="O215" i="12"/>
  <c r="L215" i="12"/>
  <c r="I215" i="12"/>
  <c r="F215" i="12"/>
  <c r="AC214" i="12"/>
  <c r="AB214" i="12"/>
  <c r="AA214" i="12"/>
  <c r="O214" i="12"/>
  <c r="L214" i="12"/>
  <c r="I214" i="12"/>
  <c r="F214" i="12"/>
  <c r="AC213" i="12"/>
  <c r="AB213" i="12"/>
  <c r="AA213" i="12"/>
  <c r="O213" i="12"/>
  <c r="L213" i="12"/>
  <c r="I213" i="12"/>
  <c r="F213" i="12"/>
  <c r="AC212" i="12"/>
  <c r="AB212" i="12"/>
  <c r="AA212" i="12"/>
  <c r="O212" i="12"/>
  <c r="L212" i="12"/>
  <c r="I212" i="12"/>
  <c r="F212" i="12"/>
  <c r="AC211" i="12"/>
  <c r="AB211" i="12"/>
  <c r="AA211" i="12"/>
  <c r="O211" i="12"/>
  <c r="L211" i="12"/>
  <c r="I211" i="12"/>
  <c r="F211" i="12"/>
  <c r="AC210" i="12"/>
  <c r="AB210" i="12"/>
  <c r="AA210" i="12"/>
  <c r="O210" i="12"/>
  <c r="L210" i="12"/>
  <c r="I210" i="12"/>
  <c r="F210" i="12"/>
  <c r="AC209" i="12"/>
  <c r="AB209" i="12"/>
  <c r="AA209" i="12"/>
  <c r="O209" i="12"/>
  <c r="L209" i="12"/>
  <c r="I209" i="12"/>
  <c r="F209" i="12"/>
  <c r="AC208" i="12"/>
  <c r="AB208" i="12"/>
  <c r="AA208" i="12"/>
  <c r="O208" i="12"/>
  <c r="L208" i="12"/>
  <c r="I208" i="12"/>
  <c r="F208" i="12"/>
  <c r="AC207" i="12"/>
  <c r="AB207" i="12"/>
  <c r="AA207" i="12"/>
  <c r="O207" i="12"/>
  <c r="L207" i="12"/>
  <c r="I207" i="12"/>
  <c r="F207" i="12"/>
  <c r="AC206" i="12"/>
  <c r="AB206" i="12"/>
  <c r="AA206" i="12"/>
  <c r="O206" i="12"/>
  <c r="L206" i="12"/>
  <c r="I206" i="12"/>
  <c r="F206" i="12"/>
  <c r="AC205" i="12"/>
  <c r="AB205" i="12"/>
  <c r="AA205" i="12"/>
  <c r="O205" i="12"/>
  <c r="L205" i="12"/>
  <c r="I205" i="12"/>
  <c r="F205" i="12"/>
  <c r="AC204" i="12"/>
  <c r="AB204" i="12"/>
  <c r="AA204" i="12"/>
  <c r="O204" i="12"/>
  <c r="L204" i="12"/>
  <c r="I204" i="12"/>
  <c r="F204" i="12"/>
  <c r="AC203" i="12"/>
  <c r="AB203" i="12"/>
  <c r="AA203" i="12"/>
  <c r="O203" i="12"/>
  <c r="L203" i="12"/>
  <c r="I203" i="12"/>
  <c r="F203" i="12"/>
  <c r="AC202" i="12"/>
  <c r="AB202" i="12"/>
  <c r="AA202" i="12"/>
  <c r="O202" i="12"/>
  <c r="L202" i="12"/>
  <c r="I202" i="12"/>
  <c r="F202" i="12"/>
  <c r="AC201" i="12"/>
  <c r="AB201" i="12"/>
  <c r="AA201" i="12"/>
  <c r="O201" i="12"/>
  <c r="L201" i="12"/>
  <c r="I201" i="12"/>
  <c r="F201" i="12"/>
  <c r="AC200" i="12"/>
  <c r="AB200" i="12"/>
  <c r="AA200" i="12"/>
  <c r="O200" i="12"/>
  <c r="L200" i="12"/>
  <c r="I200" i="12"/>
  <c r="F200" i="12"/>
  <c r="AC199" i="12"/>
  <c r="AB199" i="12"/>
  <c r="AA199" i="12"/>
  <c r="O199" i="12"/>
  <c r="L199" i="12"/>
  <c r="I199" i="12"/>
  <c r="F199" i="12"/>
  <c r="AC198" i="12"/>
  <c r="AB198" i="12"/>
  <c r="AA198" i="12"/>
  <c r="O198" i="12"/>
  <c r="L198" i="12"/>
  <c r="I198" i="12"/>
  <c r="F198" i="12"/>
  <c r="AC197" i="12"/>
  <c r="AB197" i="12"/>
  <c r="AA197" i="12"/>
  <c r="O197" i="12"/>
  <c r="L197" i="12"/>
  <c r="I197" i="12"/>
  <c r="F197" i="12"/>
  <c r="AC196" i="12"/>
  <c r="AB196" i="12"/>
  <c r="AA196" i="12"/>
  <c r="O196" i="12"/>
  <c r="L196" i="12"/>
  <c r="I196" i="12"/>
  <c r="F196" i="12"/>
  <c r="AC195" i="12"/>
  <c r="AB195" i="12"/>
  <c r="AA195" i="12"/>
  <c r="O195" i="12"/>
  <c r="L195" i="12"/>
  <c r="I195" i="12"/>
  <c r="F195" i="12"/>
  <c r="AC194" i="12"/>
  <c r="AB194" i="12"/>
  <c r="AA194" i="12"/>
  <c r="O194" i="12"/>
  <c r="L194" i="12"/>
  <c r="I194" i="12"/>
  <c r="F194" i="12"/>
  <c r="AC193" i="12"/>
  <c r="AB193" i="12"/>
  <c r="AA193" i="12"/>
  <c r="O193" i="12"/>
  <c r="L193" i="12"/>
  <c r="I193" i="12"/>
  <c r="F193" i="12"/>
  <c r="AC192" i="12"/>
  <c r="AB192" i="12"/>
  <c r="AA192" i="12"/>
  <c r="O192" i="12"/>
  <c r="L192" i="12"/>
  <c r="I192" i="12"/>
  <c r="F192" i="12"/>
  <c r="AC191" i="12"/>
  <c r="AB191" i="12"/>
  <c r="AA191" i="12"/>
  <c r="O191" i="12"/>
  <c r="L191" i="12"/>
  <c r="I191" i="12"/>
  <c r="F191" i="12"/>
  <c r="AC190" i="12"/>
  <c r="AB190" i="12"/>
  <c r="AA190" i="12"/>
  <c r="O190" i="12"/>
  <c r="L190" i="12"/>
  <c r="I190" i="12"/>
  <c r="F190" i="12"/>
  <c r="AC189" i="12"/>
  <c r="AB189" i="12"/>
  <c r="AA189" i="12"/>
  <c r="O189" i="12"/>
  <c r="L189" i="12"/>
  <c r="I189" i="12"/>
  <c r="F189" i="12"/>
  <c r="AC188" i="12"/>
  <c r="AB188" i="12"/>
  <c r="AA188" i="12"/>
  <c r="O188" i="12"/>
  <c r="L188" i="12"/>
  <c r="I188" i="12"/>
  <c r="F188" i="12"/>
  <c r="AC187" i="12"/>
  <c r="AB187" i="12"/>
  <c r="AA187" i="12"/>
  <c r="O187" i="12"/>
  <c r="L187" i="12"/>
  <c r="I187" i="12"/>
  <c r="F187" i="12"/>
  <c r="AC186" i="12"/>
  <c r="AB186" i="12"/>
  <c r="AA186" i="12"/>
  <c r="O186" i="12"/>
  <c r="L186" i="12"/>
  <c r="I186" i="12"/>
  <c r="F186" i="12"/>
  <c r="AC185" i="12"/>
  <c r="AB185" i="12"/>
  <c r="AA185" i="12"/>
  <c r="O185" i="12"/>
  <c r="L185" i="12"/>
  <c r="I185" i="12"/>
  <c r="F185" i="12"/>
  <c r="AC184" i="12"/>
  <c r="AB184" i="12"/>
  <c r="AA184" i="12"/>
  <c r="O184" i="12"/>
  <c r="L184" i="12"/>
  <c r="I184" i="12"/>
  <c r="F184" i="12"/>
  <c r="AC183" i="12"/>
  <c r="AB183" i="12"/>
  <c r="AA183" i="12"/>
  <c r="O183" i="12"/>
  <c r="L183" i="12"/>
  <c r="I183" i="12"/>
  <c r="F183" i="12"/>
  <c r="AC182" i="12"/>
  <c r="AB182" i="12"/>
  <c r="AA182" i="12"/>
  <c r="O182" i="12"/>
  <c r="L182" i="12"/>
  <c r="I182" i="12"/>
  <c r="F182" i="12"/>
  <c r="AC181" i="12"/>
  <c r="AB181" i="12"/>
  <c r="AA181" i="12"/>
  <c r="O181" i="12"/>
  <c r="L181" i="12"/>
  <c r="I181" i="12"/>
  <c r="F181" i="12"/>
  <c r="AC180" i="12"/>
  <c r="AB180" i="12"/>
  <c r="AA180" i="12"/>
  <c r="O180" i="12"/>
  <c r="L180" i="12"/>
  <c r="I180" i="12"/>
  <c r="F180" i="12"/>
  <c r="AC179" i="12"/>
  <c r="AB179" i="12"/>
  <c r="AA179" i="12"/>
  <c r="O179" i="12"/>
  <c r="L179" i="12"/>
  <c r="I179" i="12"/>
  <c r="F179" i="12"/>
  <c r="AC178" i="12"/>
  <c r="AB178" i="12"/>
  <c r="AA178" i="12"/>
  <c r="O178" i="12"/>
  <c r="L178" i="12"/>
  <c r="I178" i="12"/>
  <c r="F178" i="12"/>
  <c r="AC177" i="12"/>
  <c r="AB177" i="12"/>
  <c r="AA177" i="12"/>
  <c r="O177" i="12"/>
  <c r="L177" i="12"/>
  <c r="I177" i="12"/>
  <c r="F177" i="12"/>
  <c r="AC176" i="12"/>
  <c r="AB176" i="12"/>
  <c r="AA176" i="12"/>
  <c r="O176" i="12"/>
  <c r="L176" i="12"/>
  <c r="I176" i="12"/>
  <c r="F176" i="12"/>
  <c r="AC175" i="12"/>
  <c r="AB175" i="12"/>
  <c r="AA175" i="12"/>
  <c r="O175" i="12"/>
  <c r="L175" i="12"/>
  <c r="I175" i="12"/>
  <c r="F175" i="12"/>
  <c r="AC174" i="12"/>
  <c r="AB174" i="12"/>
  <c r="AA174" i="12"/>
  <c r="O174" i="12"/>
  <c r="L174" i="12"/>
  <c r="I174" i="12"/>
  <c r="F174" i="12"/>
  <c r="AC173" i="12"/>
  <c r="AB173" i="12"/>
  <c r="AA173" i="12"/>
  <c r="O173" i="12"/>
  <c r="L173" i="12"/>
  <c r="I173" i="12"/>
  <c r="F173" i="12"/>
  <c r="AC172" i="12"/>
  <c r="AB172" i="12"/>
  <c r="AA172" i="12"/>
  <c r="O172" i="12"/>
  <c r="L172" i="12"/>
  <c r="I172" i="12"/>
  <c r="F172" i="12"/>
  <c r="AC171" i="12"/>
  <c r="AB171" i="12"/>
  <c r="AA171" i="12"/>
  <c r="O171" i="12"/>
  <c r="L171" i="12"/>
  <c r="I171" i="12"/>
  <c r="F171" i="12"/>
  <c r="AC170" i="12"/>
  <c r="AB170" i="12"/>
  <c r="AA170" i="12"/>
  <c r="O170" i="12"/>
  <c r="L170" i="12"/>
  <c r="I170" i="12"/>
  <c r="F170" i="12"/>
  <c r="AC169" i="12"/>
  <c r="AB169" i="12"/>
  <c r="AA169" i="12"/>
  <c r="O169" i="12"/>
  <c r="L169" i="12"/>
  <c r="I169" i="12"/>
  <c r="F169" i="12"/>
  <c r="AC168" i="12"/>
  <c r="AB168" i="12"/>
  <c r="AA168" i="12"/>
  <c r="O168" i="12"/>
  <c r="L168" i="12"/>
  <c r="I168" i="12"/>
  <c r="F168" i="12"/>
  <c r="AC167" i="12"/>
  <c r="AB167" i="12"/>
  <c r="AA167" i="12"/>
  <c r="O167" i="12"/>
  <c r="L167" i="12"/>
  <c r="I167" i="12"/>
  <c r="F167" i="12"/>
  <c r="AC166" i="12"/>
  <c r="AB166" i="12"/>
  <c r="AA166" i="12"/>
  <c r="O166" i="12"/>
  <c r="L166" i="12"/>
  <c r="I166" i="12"/>
  <c r="F166" i="12"/>
  <c r="AC165" i="12"/>
  <c r="AB165" i="12"/>
  <c r="AA165" i="12"/>
  <c r="O165" i="12"/>
  <c r="L165" i="12"/>
  <c r="I165" i="12"/>
  <c r="F165" i="12"/>
  <c r="AC164" i="12"/>
  <c r="AB164" i="12"/>
  <c r="AA164" i="12"/>
  <c r="O164" i="12"/>
  <c r="L164" i="12"/>
  <c r="I164" i="12"/>
  <c r="F164" i="12"/>
  <c r="AC163" i="12"/>
  <c r="AB163" i="12"/>
  <c r="AA163" i="12"/>
  <c r="O163" i="12"/>
  <c r="L163" i="12"/>
  <c r="I163" i="12"/>
  <c r="F163" i="12"/>
  <c r="AC162" i="12"/>
  <c r="AB162" i="12"/>
  <c r="AA162" i="12"/>
  <c r="O162" i="12"/>
  <c r="L162" i="12"/>
  <c r="I162" i="12"/>
  <c r="F162" i="12"/>
  <c r="AC161" i="12"/>
  <c r="AB161" i="12"/>
  <c r="AA161" i="12"/>
  <c r="O161" i="12"/>
  <c r="L161" i="12"/>
  <c r="I161" i="12"/>
  <c r="F161" i="12"/>
  <c r="AC160" i="12"/>
  <c r="AB160" i="12"/>
  <c r="AA160" i="12"/>
  <c r="O160" i="12"/>
  <c r="L160" i="12"/>
  <c r="I160" i="12"/>
  <c r="F160" i="12"/>
  <c r="AC159" i="12"/>
  <c r="AB159" i="12"/>
  <c r="AA159" i="12"/>
  <c r="O159" i="12"/>
  <c r="L159" i="12"/>
  <c r="I159" i="12"/>
  <c r="F159" i="12"/>
  <c r="AC158" i="12"/>
  <c r="AB158" i="12"/>
  <c r="AA158" i="12"/>
  <c r="O158" i="12"/>
  <c r="L158" i="12"/>
  <c r="I158" i="12"/>
  <c r="F158" i="12"/>
  <c r="AC157" i="12"/>
  <c r="AB157" i="12"/>
  <c r="AA157" i="12"/>
  <c r="O157" i="12"/>
  <c r="L157" i="12"/>
  <c r="I157" i="12"/>
  <c r="F157" i="12"/>
  <c r="AC156" i="12"/>
  <c r="AB156" i="12"/>
  <c r="AA156" i="12"/>
  <c r="O156" i="12"/>
  <c r="L156" i="12"/>
  <c r="I156" i="12"/>
  <c r="F156" i="12"/>
  <c r="AC155" i="12"/>
  <c r="AB155" i="12"/>
  <c r="AA155" i="12"/>
  <c r="O155" i="12"/>
  <c r="L155" i="12"/>
  <c r="I155" i="12"/>
  <c r="F155" i="12"/>
  <c r="AC154" i="12"/>
  <c r="AB154" i="12"/>
  <c r="AA154" i="12"/>
  <c r="O154" i="12"/>
  <c r="L154" i="12"/>
  <c r="I154" i="12"/>
  <c r="F154" i="12"/>
  <c r="AC153" i="12"/>
  <c r="AB153" i="12"/>
  <c r="AA153" i="12"/>
  <c r="O153" i="12"/>
  <c r="L153" i="12"/>
  <c r="I153" i="12"/>
  <c r="F153" i="12"/>
  <c r="AC152" i="12"/>
  <c r="AB152" i="12"/>
  <c r="AA152" i="12"/>
  <c r="O152" i="12"/>
  <c r="L152" i="12"/>
  <c r="I152" i="12"/>
  <c r="F152" i="12"/>
  <c r="AC151" i="12"/>
  <c r="AB151" i="12"/>
  <c r="AA151" i="12"/>
  <c r="O151" i="12"/>
  <c r="L151" i="12"/>
  <c r="I151" i="12"/>
  <c r="F151" i="12"/>
  <c r="AC150" i="12"/>
  <c r="AB150" i="12"/>
  <c r="AA150" i="12"/>
  <c r="O150" i="12"/>
  <c r="L150" i="12"/>
  <c r="I150" i="12"/>
  <c r="F150" i="12"/>
  <c r="AC149" i="12"/>
  <c r="AB149" i="12"/>
  <c r="AA149" i="12"/>
  <c r="O149" i="12"/>
  <c r="L149" i="12"/>
  <c r="I149" i="12"/>
  <c r="F149" i="12"/>
  <c r="AC148" i="12"/>
  <c r="AB148" i="12"/>
  <c r="AA148" i="12"/>
  <c r="O148" i="12"/>
  <c r="L148" i="12"/>
  <c r="I148" i="12"/>
  <c r="F148" i="12"/>
  <c r="AC147" i="12"/>
  <c r="AB147" i="12"/>
  <c r="AA147" i="12"/>
  <c r="O147" i="12"/>
  <c r="L147" i="12"/>
  <c r="I147" i="12"/>
  <c r="F147" i="12"/>
  <c r="AC146" i="12"/>
  <c r="AB146" i="12"/>
  <c r="AA146" i="12"/>
  <c r="O146" i="12"/>
  <c r="L146" i="12"/>
  <c r="I146" i="12"/>
  <c r="F146" i="12"/>
  <c r="AC145" i="12"/>
  <c r="AB145" i="12"/>
  <c r="AA145" i="12"/>
  <c r="O145" i="12"/>
  <c r="L145" i="12"/>
  <c r="I145" i="12"/>
  <c r="F145" i="12"/>
  <c r="AC144" i="12"/>
  <c r="AB144" i="12"/>
  <c r="AA144" i="12"/>
  <c r="O144" i="12"/>
  <c r="L144" i="12"/>
  <c r="I144" i="12"/>
  <c r="F144" i="12"/>
  <c r="AC143" i="12"/>
  <c r="AB143" i="12"/>
  <c r="AA143" i="12"/>
  <c r="O143" i="12"/>
  <c r="L143" i="12"/>
  <c r="I143" i="12"/>
  <c r="F143" i="12"/>
  <c r="AC142" i="12"/>
  <c r="AB142" i="12"/>
  <c r="AA142" i="12"/>
  <c r="O142" i="12"/>
  <c r="L142" i="12"/>
  <c r="I142" i="12"/>
  <c r="F142" i="12"/>
  <c r="AC141" i="12"/>
  <c r="AB141" i="12"/>
  <c r="AA141" i="12"/>
  <c r="O141" i="12"/>
  <c r="L141" i="12"/>
  <c r="I141" i="12"/>
  <c r="F141" i="12"/>
  <c r="AC140" i="12"/>
  <c r="AB140" i="12"/>
  <c r="AA140" i="12"/>
  <c r="O140" i="12"/>
  <c r="L140" i="12"/>
  <c r="I140" i="12"/>
  <c r="F140" i="12"/>
  <c r="AC139" i="12"/>
  <c r="AB139" i="12"/>
  <c r="AA139" i="12"/>
  <c r="O139" i="12"/>
  <c r="L139" i="12"/>
  <c r="I139" i="12"/>
  <c r="F139" i="12"/>
  <c r="AC138" i="12"/>
  <c r="AB138" i="12"/>
  <c r="AA138" i="12"/>
  <c r="O138" i="12"/>
  <c r="L138" i="12"/>
  <c r="I138" i="12"/>
  <c r="F138" i="12"/>
  <c r="AC137" i="12"/>
  <c r="AB137" i="12"/>
  <c r="AA137" i="12"/>
  <c r="O137" i="12"/>
  <c r="L137" i="12"/>
  <c r="I137" i="12"/>
  <c r="F137" i="12"/>
  <c r="AC136" i="12"/>
  <c r="AB136" i="12"/>
  <c r="AA136" i="12"/>
  <c r="O136" i="12"/>
  <c r="L136" i="12"/>
  <c r="I136" i="12"/>
  <c r="F136" i="12"/>
  <c r="AC135" i="12"/>
  <c r="AB135" i="12"/>
  <c r="AA135" i="12"/>
  <c r="O135" i="12"/>
  <c r="L135" i="12"/>
  <c r="I135" i="12"/>
  <c r="F135" i="12"/>
  <c r="AC134" i="12"/>
  <c r="AB134" i="12"/>
  <c r="AA134" i="12"/>
  <c r="O134" i="12"/>
  <c r="L134" i="12"/>
  <c r="I134" i="12"/>
  <c r="F134" i="12"/>
  <c r="AC133" i="12"/>
  <c r="AB133" i="12"/>
  <c r="AA133" i="12"/>
  <c r="O133" i="12"/>
  <c r="L133" i="12"/>
  <c r="I133" i="12"/>
  <c r="F133" i="12"/>
  <c r="AC132" i="12"/>
  <c r="AB132" i="12"/>
  <c r="AA132" i="12"/>
  <c r="O132" i="12"/>
  <c r="L132" i="12"/>
  <c r="I132" i="12"/>
  <c r="F132" i="12"/>
  <c r="AC131" i="12"/>
  <c r="AB131" i="12"/>
  <c r="AA131" i="12"/>
  <c r="O131" i="12"/>
  <c r="L131" i="12"/>
  <c r="I131" i="12"/>
  <c r="F131" i="12"/>
  <c r="AC130" i="12"/>
  <c r="AB130" i="12"/>
  <c r="AA130" i="12"/>
  <c r="O130" i="12"/>
  <c r="L130" i="12"/>
  <c r="I130" i="12"/>
  <c r="F130" i="12"/>
  <c r="AC129" i="12"/>
  <c r="AB129" i="12"/>
  <c r="AA129" i="12"/>
  <c r="O129" i="12"/>
  <c r="L129" i="12"/>
  <c r="I129" i="12"/>
  <c r="F129" i="12"/>
  <c r="AC128" i="12"/>
  <c r="AB128" i="12"/>
  <c r="AA128" i="12"/>
  <c r="O128" i="12"/>
  <c r="L128" i="12"/>
  <c r="I128" i="12"/>
  <c r="F128" i="12"/>
  <c r="AC127" i="12"/>
  <c r="AB127" i="12"/>
  <c r="AA127" i="12"/>
  <c r="O127" i="12"/>
  <c r="L127" i="12"/>
  <c r="I127" i="12"/>
  <c r="F127" i="12"/>
  <c r="AC126" i="12"/>
  <c r="AB126" i="12"/>
  <c r="AA126" i="12"/>
  <c r="O126" i="12"/>
  <c r="L126" i="12"/>
  <c r="I126" i="12"/>
  <c r="F126" i="12"/>
  <c r="AC125" i="12"/>
  <c r="AB125" i="12"/>
  <c r="AA125" i="12"/>
  <c r="O125" i="12"/>
  <c r="L125" i="12"/>
  <c r="I125" i="12"/>
  <c r="F125" i="12"/>
  <c r="AC124" i="12"/>
  <c r="AB124" i="12"/>
  <c r="AA124" i="12"/>
  <c r="O124" i="12"/>
  <c r="L124" i="12"/>
  <c r="I124" i="12"/>
  <c r="F124" i="12"/>
  <c r="AC123" i="12"/>
  <c r="AB123" i="12"/>
  <c r="AA123" i="12"/>
  <c r="O123" i="12"/>
  <c r="L123" i="12"/>
  <c r="I123" i="12"/>
  <c r="F123" i="12"/>
  <c r="AC122" i="12"/>
  <c r="AB122" i="12"/>
  <c r="AA122" i="12"/>
  <c r="O122" i="12"/>
  <c r="L122" i="12"/>
  <c r="I122" i="12"/>
  <c r="F122" i="12"/>
  <c r="AC121" i="12"/>
  <c r="AB121" i="12"/>
  <c r="AA121" i="12"/>
  <c r="O121" i="12"/>
  <c r="L121" i="12"/>
  <c r="I121" i="12"/>
  <c r="F121" i="12"/>
  <c r="AC120" i="12"/>
  <c r="AB120" i="12"/>
  <c r="AA120" i="12"/>
  <c r="O120" i="12"/>
  <c r="L120" i="12"/>
  <c r="I120" i="12"/>
  <c r="F120" i="12"/>
  <c r="AC119" i="12"/>
  <c r="AB119" i="12"/>
  <c r="AA119" i="12"/>
  <c r="O119" i="12"/>
  <c r="L119" i="12"/>
  <c r="I119" i="12"/>
  <c r="F119" i="12"/>
  <c r="AC118" i="12"/>
  <c r="AB118" i="12"/>
  <c r="AA118" i="12"/>
  <c r="O118" i="12"/>
  <c r="L118" i="12"/>
  <c r="I118" i="12"/>
  <c r="F118" i="12"/>
  <c r="AC117" i="12"/>
  <c r="AB117" i="12"/>
  <c r="AA117" i="12"/>
  <c r="O117" i="12"/>
  <c r="L117" i="12"/>
  <c r="I117" i="12"/>
  <c r="F117" i="12"/>
  <c r="AC116" i="12"/>
  <c r="AB116" i="12"/>
  <c r="AA116" i="12"/>
  <c r="O116" i="12"/>
  <c r="L116" i="12"/>
  <c r="I116" i="12"/>
  <c r="F116" i="12"/>
  <c r="AC115" i="12"/>
  <c r="AB115" i="12"/>
  <c r="AA115" i="12"/>
  <c r="O115" i="12"/>
  <c r="L115" i="12"/>
  <c r="I115" i="12"/>
  <c r="F115" i="12"/>
  <c r="AC114" i="12"/>
  <c r="AB114" i="12"/>
  <c r="AA114" i="12"/>
  <c r="O114" i="12"/>
  <c r="L114" i="12"/>
  <c r="I114" i="12"/>
  <c r="F114" i="12"/>
  <c r="AC113" i="12"/>
  <c r="AB113" i="12"/>
  <c r="AA113" i="12"/>
  <c r="O113" i="12"/>
  <c r="L113" i="12"/>
  <c r="I113" i="12"/>
  <c r="F113" i="12"/>
  <c r="AC112" i="12"/>
  <c r="AB112" i="12"/>
  <c r="AA112" i="12"/>
  <c r="O112" i="12"/>
  <c r="L112" i="12"/>
  <c r="I112" i="12"/>
  <c r="F112" i="12"/>
  <c r="AC111" i="12"/>
  <c r="AB111" i="12"/>
  <c r="AA111" i="12"/>
  <c r="O111" i="12"/>
  <c r="L111" i="12"/>
  <c r="I111" i="12"/>
  <c r="F111" i="12"/>
  <c r="AC110" i="12"/>
  <c r="AB110" i="12"/>
  <c r="AA110" i="12"/>
  <c r="O110" i="12"/>
  <c r="L110" i="12"/>
  <c r="I110" i="12"/>
  <c r="F110" i="12"/>
  <c r="AC109" i="12"/>
  <c r="AB109" i="12"/>
  <c r="AA109" i="12"/>
  <c r="O109" i="12"/>
  <c r="L109" i="12"/>
  <c r="I109" i="12"/>
  <c r="F109" i="12"/>
  <c r="AC108" i="12"/>
  <c r="AB108" i="12"/>
  <c r="AA108" i="12"/>
  <c r="O108" i="12"/>
  <c r="L108" i="12"/>
  <c r="I108" i="12"/>
  <c r="F108" i="12"/>
  <c r="AC107" i="12"/>
  <c r="AB107" i="12"/>
  <c r="AA107" i="12"/>
  <c r="O107" i="12"/>
  <c r="L107" i="12"/>
  <c r="I107" i="12"/>
  <c r="F107" i="12"/>
  <c r="AC106" i="12"/>
  <c r="AB106" i="12"/>
  <c r="AA106" i="12"/>
  <c r="O106" i="12"/>
  <c r="L106" i="12"/>
  <c r="I106" i="12"/>
  <c r="F106" i="12"/>
  <c r="AC105" i="12"/>
  <c r="AB105" i="12"/>
  <c r="AA105" i="12"/>
  <c r="O105" i="12"/>
  <c r="L105" i="12"/>
  <c r="I105" i="12"/>
  <c r="F105" i="12"/>
  <c r="AC104" i="12"/>
  <c r="AB104" i="12"/>
  <c r="AA104" i="12"/>
  <c r="O104" i="12"/>
  <c r="L104" i="12"/>
  <c r="I104" i="12"/>
  <c r="F104" i="12"/>
  <c r="AC103" i="12"/>
  <c r="AB103" i="12"/>
  <c r="AA103" i="12"/>
  <c r="O103" i="12"/>
  <c r="L103" i="12"/>
  <c r="I103" i="12"/>
  <c r="F103" i="12"/>
  <c r="AC102" i="12"/>
  <c r="AB102" i="12"/>
  <c r="AA102" i="12"/>
  <c r="O102" i="12"/>
  <c r="L102" i="12"/>
  <c r="I102" i="12"/>
  <c r="F102" i="12"/>
  <c r="AC101" i="12"/>
  <c r="AB101" i="12"/>
  <c r="AA101" i="12"/>
  <c r="O101" i="12"/>
  <c r="L101" i="12"/>
  <c r="I101" i="12"/>
  <c r="F101" i="12"/>
  <c r="AC100" i="12"/>
  <c r="AB100" i="12"/>
  <c r="AA100" i="12"/>
  <c r="O100" i="12"/>
  <c r="L100" i="12"/>
  <c r="I100" i="12"/>
  <c r="F100" i="12"/>
  <c r="AC99" i="12"/>
  <c r="AB99" i="12"/>
  <c r="AA99" i="12"/>
  <c r="O99" i="12"/>
  <c r="L99" i="12"/>
  <c r="I99" i="12"/>
  <c r="F99" i="12"/>
  <c r="AC98" i="12"/>
  <c r="AB98" i="12"/>
  <c r="AA98" i="12"/>
  <c r="O98" i="12"/>
  <c r="L98" i="12"/>
  <c r="I98" i="12"/>
  <c r="F98" i="12"/>
  <c r="AC97" i="12"/>
  <c r="AB97" i="12"/>
  <c r="AA97" i="12"/>
  <c r="O97" i="12"/>
  <c r="L97" i="12"/>
  <c r="I97" i="12"/>
  <c r="F97" i="12"/>
  <c r="AC96" i="12"/>
  <c r="AB96" i="12"/>
  <c r="AA96" i="12"/>
  <c r="O96" i="12"/>
  <c r="L96" i="12"/>
  <c r="I96" i="12"/>
  <c r="F96" i="12"/>
  <c r="AC95" i="12"/>
  <c r="AB95" i="12"/>
  <c r="AA95" i="12"/>
  <c r="O95" i="12"/>
  <c r="L95" i="12"/>
  <c r="I95" i="12"/>
  <c r="F95" i="12"/>
  <c r="AC94" i="12"/>
  <c r="AB94" i="12"/>
  <c r="AA94" i="12"/>
  <c r="O94" i="12"/>
  <c r="L94" i="12"/>
  <c r="I94" i="12"/>
  <c r="F94" i="12"/>
  <c r="AC93" i="12"/>
  <c r="AB93" i="12"/>
  <c r="AA93" i="12"/>
  <c r="O93" i="12"/>
  <c r="L93" i="12"/>
  <c r="I93" i="12"/>
  <c r="F93" i="12"/>
  <c r="AC92" i="12"/>
  <c r="AB92" i="12"/>
  <c r="AA92" i="12"/>
  <c r="O92" i="12"/>
  <c r="L92" i="12"/>
  <c r="I92" i="12"/>
  <c r="F92" i="12"/>
  <c r="AC91" i="12"/>
  <c r="AB91" i="12"/>
  <c r="AA91" i="12"/>
  <c r="O91" i="12"/>
  <c r="L91" i="12"/>
  <c r="I91" i="12"/>
  <c r="F91" i="12"/>
  <c r="AC90" i="12"/>
  <c r="AB90" i="12"/>
  <c r="AA90" i="12"/>
  <c r="O90" i="12"/>
  <c r="L90" i="12"/>
  <c r="I90" i="12"/>
  <c r="F90" i="12"/>
  <c r="AC89" i="12"/>
  <c r="AB89" i="12"/>
  <c r="AA89" i="12"/>
  <c r="O89" i="12"/>
  <c r="L89" i="12"/>
  <c r="I89" i="12"/>
  <c r="F89" i="12"/>
  <c r="AC88" i="12"/>
  <c r="AB88" i="12"/>
  <c r="AA88" i="12"/>
  <c r="O88" i="12"/>
  <c r="L88" i="12"/>
  <c r="I88" i="12"/>
  <c r="F88" i="12"/>
  <c r="AC87" i="12"/>
  <c r="AB87" i="12"/>
  <c r="AA87" i="12"/>
  <c r="O87" i="12"/>
  <c r="L87" i="12"/>
  <c r="I87" i="12"/>
  <c r="F87" i="12"/>
  <c r="AC86" i="12"/>
  <c r="AB86" i="12"/>
  <c r="AA86" i="12"/>
  <c r="O86" i="12"/>
  <c r="L86" i="12"/>
  <c r="I86" i="12"/>
  <c r="F86" i="12"/>
  <c r="AC85" i="12"/>
  <c r="AB85" i="12"/>
  <c r="AA85" i="12"/>
  <c r="O85" i="12"/>
  <c r="L85" i="12"/>
  <c r="I85" i="12"/>
  <c r="F85" i="12"/>
  <c r="AC84" i="12"/>
  <c r="AB84" i="12"/>
  <c r="AA84" i="12"/>
  <c r="O84" i="12"/>
  <c r="L84" i="12"/>
  <c r="I84" i="12"/>
  <c r="F84" i="12"/>
  <c r="AC83" i="12"/>
  <c r="AB83" i="12"/>
  <c r="AA83" i="12"/>
  <c r="O83" i="12"/>
  <c r="L83" i="12"/>
  <c r="I83" i="12"/>
  <c r="F83" i="12"/>
  <c r="AC82" i="12"/>
  <c r="AB82" i="12"/>
  <c r="AA82" i="12"/>
  <c r="O82" i="12"/>
  <c r="L82" i="12"/>
  <c r="I82" i="12"/>
  <c r="F82" i="12"/>
  <c r="AC81" i="12"/>
  <c r="AB81" i="12"/>
  <c r="AA81" i="12"/>
  <c r="O81" i="12"/>
  <c r="L81" i="12"/>
  <c r="I81" i="12"/>
  <c r="F81" i="12"/>
  <c r="AC80" i="12"/>
  <c r="AB80" i="12"/>
  <c r="AA80" i="12"/>
  <c r="O80" i="12"/>
  <c r="L80" i="12"/>
  <c r="I80" i="12"/>
  <c r="F80" i="12"/>
  <c r="AC79" i="12"/>
  <c r="AB79" i="12"/>
  <c r="AA79" i="12"/>
  <c r="O79" i="12"/>
  <c r="L79" i="12"/>
  <c r="I79" i="12"/>
  <c r="F79" i="12"/>
  <c r="AC78" i="12"/>
  <c r="AB78" i="12"/>
  <c r="AA78" i="12"/>
  <c r="O78" i="12"/>
  <c r="L78" i="12"/>
  <c r="I78" i="12"/>
  <c r="F78" i="12"/>
  <c r="AC77" i="12"/>
  <c r="AB77" i="12"/>
  <c r="AA77" i="12"/>
  <c r="O77" i="12"/>
  <c r="L77" i="12"/>
  <c r="I77" i="12"/>
  <c r="F77" i="12"/>
  <c r="AC76" i="12"/>
  <c r="AB76" i="12"/>
  <c r="AA76" i="12"/>
  <c r="O76" i="12"/>
  <c r="L76" i="12"/>
  <c r="I76" i="12"/>
  <c r="F76" i="12"/>
  <c r="AC75" i="12"/>
  <c r="AB75" i="12"/>
  <c r="AA75" i="12"/>
  <c r="O75" i="12"/>
  <c r="L75" i="12"/>
  <c r="I75" i="12"/>
  <c r="F75" i="12"/>
  <c r="AC74" i="12"/>
  <c r="AB74" i="12"/>
  <c r="AA74" i="12"/>
  <c r="O74" i="12"/>
  <c r="L74" i="12"/>
  <c r="I74" i="12"/>
  <c r="F74" i="12"/>
  <c r="AC73" i="12"/>
  <c r="AB73" i="12"/>
  <c r="AA73" i="12"/>
  <c r="O73" i="12"/>
  <c r="L73" i="12"/>
  <c r="I73" i="12"/>
  <c r="F73" i="12"/>
  <c r="AC72" i="12"/>
  <c r="AB72" i="12"/>
  <c r="AA72" i="12"/>
  <c r="O72" i="12"/>
  <c r="L72" i="12"/>
  <c r="I72" i="12"/>
  <c r="F72" i="12"/>
  <c r="AC71" i="12"/>
  <c r="AB71" i="12"/>
  <c r="AA71" i="12"/>
  <c r="O71" i="12"/>
  <c r="L71" i="12"/>
  <c r="I71" i="12"/>
  <c r="F71" i="12"/>
  <c r="AC70" i="12"/>
  <c r="AB70" i="12"/>
  <c r="AA70" i="12"/>
  <c r="O70" i="12"/>
  <c r="L70" i="12"/>
  <c r="I70" i="12"/>
  <c r="F70" i="12"/>
  <c r="AC69" i="12"/>
  <c r="AB69" i="12"/>
  <c r="AA69" i="12"/>
  <c r="O69" i="12"/>
  <c r="L69" i="12"/>
  <c r="I69" i="12"/>
  <c r="F69" i="12"/>
  <c r="AC68" i="12"/>
  <c r="AB68" i="12"/>
  <c r="AA68" i="12"/>
  <c r="O68" i="12"/>
  <c r="L68" i="12"/>
  <c r="I68" i="12"/>
  <c r="F68" i="12"/>
  <c r="AC67" i="12"/>
  <c r="AB67" i="12"/>
  <c r="AA67" i="12"/>
  <c r="O67" i="12"/>
  <c r="L67" i="12"/>
  <c r="I67" i="12"/>
  <c r="F67" i="12"/>
  <c r="AC66" i="12"/>
  <c r="AB66" i="12"/>
  <c r="AA66" i="12"/>
  <c r="O66" i="12"/>
  <c r="L66" i="12"/>
  <c r="I66" i="12"/>
  <c r="F66" i="12"/>
  <c r="AC65" i="12"/>
  <c r="AB65" i="12"/>
  <c r="AA65" i="12"/>
  <c r="O65" i="12"/>
  <c r="L65" i="12"/>
  <c r="I65" i="12"/>
  <c r="F65" i="12"/>
  <c r="AC64" i="12"/>
  <c r="AB64" i="12"/>
  <c r="AA64" i="12"/>
  <c r="O64" i="12"/>
  <c r="L64" i="12"/>
  <c r="I64" i="12"/>
  <c r="F64" i="12"/>
  <c r="AC63" i="12"/>
  <c r="AB63" i="12"/>
  <c r="AA63" i="12"/>
  <c r="O63" i="12"/>
  <c r="L63" i="12"/>
  <c r="I63" i="12"/>
  <c r="F63" i="12"/>
  <c r="AC62" i="12"/>
  <c r="AB62" i="12"/>
  <c r="AA62" i="12"/>
  <c r="O62" i="12"/>
  <c r="L62" i="12"/>
  <c r="I62" i="12"/>
  <c r="F62" i="12"/>
  <c r="AC61" i="12"/>
  <c r="AB61" i="12"/>
  <c r="AA61" i="12"/>
  <c r="O61" i="12"/>
  <c r="L61" i="12"/>
  <c r="I61" i="12"/>
  <c r="F61" i="12"/>
  <c r="AC60" i="12"/>
  <c r="AB60" i="12"/>
  <c r="AA60" i="12"/>
  <c r="O60" i="12"/>
  <c r="L60" i="12"/>
  <c r="I60" i="12"/>
  <c r="F60" i="12"/>
  <c r="AC59" i="12"/>
  <c r="AB59" i="12"/>
  <c r="AA59" i="12"/>
  <c r="O59" i="12"/>
  <c r="L59" i="12"/>
  <c r="I59" i="12"/>
  <c r="F59" i="12"/>
  <c r="AC58" i="12"/>
  <c r="AB58" i="12"/>
  <c r="AA58" i="12"/>
  <c r="O58" i="12"/>
  <c r="L58" i="12"/>
  <c r="I58" i="12"/>
  <c r="F58" i="12"/>
  <c r="AC57" i="12"/>
  <c r="AB57" i="12"/>
  <c r="AA57" i="12"/>
  <c r="O57" i="12"/>
  <c r="L57" i="12"/>
  <c r="I57" i="12"/>
  <c r="F57" i="12"/>
  <c r="AC56" i="12"/>
  <c r="AB56" i="12"/>
  <c r="AA56" i="12"/>
  <c r="O56" i="12"/>
  <c r="L56" i="12"/>
  <c r="I56" i="12"/>
  <c r="F56" i="12"/>
  <c r="AC55" i="12"/>
  <c r="AB55" i="12"/>
  <c r="AA55" i="12"/>
  <c r="O55" i="12"/>
  <c r="L55" i="12"/>
  <c r="I55" i="12"/>
  <c r="F55" i="12"/>
  <c r="AC54" i="12"/>
  <c r="AB54" i="12"/>
  <c r="AA54" i="12"/>
  <c r="O54" i="12"/>
  <c r="L54" i="12"/>
  <c r="I54" i="12"/>
  <c r="F54" i="12"/>
  <c r="AC53" i="12"/>
  <c r="AB53" i="12"/>
  <c r="AA53" i="12"/>
  <c r="O53" i="12"/>
  <c r="L53" i="12"/>
  <c r="I53" i="12"/>
  <c r="F53" i="12"/>
  <c r="AC52" i="12"/>
  <c r="AB52" i="12"/>
  <c r="AA52" i="12"/>
  <c r="O52" i="12"/>
  <c r="L52" i="12"/>
  <c r="I52" i="12"/>
  <c r="F52" i="12"/>
  <c r="AC51" i="12"/>
  <c r="AB51" i="12"/>
  <c r="AA51" i="12"/>
  <c r="O51" i="12"/>
  <c r="L51" i="12"/>
  <c r="I51" i="12"/>
  <c r="F51" i="12"/>
  <c r="AC50" i="12"/>
  <c r="AB50" i="12"/>
  <c r="AA50" i="12"/>
  <c r="O50" i="12"/>
  <c r="L50" i="12"/>
  <c r="I50" i="12"/>
  <c r="F50" i="12"/>
  <c r="AC49" i="12"/>
  <c r="AB49" i="12"/>
  <c r="AA49" i="12"/>
  <c r="O49" i="12"/>
  <c r="L49" i="12"/>
  <c r="I49" i="12"/>
  <c r="F49" i="12"/>
  <c r="AC48" i="12"/>
  <c r="AB48" i="12"/>
  <c r="AA48" i="12"/>
  <c r="O48" i="12"/>
  <c r="L48" i="12"/>
  <c r="I48" i="12"/>
  <c r="F48" i="12"/>
  <c r="AC47" i="12"/>
  <c r="AB47" i="12"/>
  <c r="AA47" i="12"/>
  <c r="O47" i="12"/>
  <c r="L47" i="12"/>
  <c r="I47" i="12"/>
  <c r="F47" i="12"/>
  <c r="AC46" i="12"/>
  <c r="AB46" i="12"/>
  <c r="AA46" i="12"/>
  <c r="O46" i="12"/>
  <c r="L46" i="12"/>
  <c r="I46" i="12"/>
  <c r="F46" i="12"/>
  <c r="AC45" i="12"/>
  <c r="AB45" i="12"/>
  <c r="AA45" i="12"/>
  <c r="O45" i="12"/>
  <c r="L45" i="12"/>
  <c r="I45" i="12"/>
  <c r="F45" i="12"/>
  <c r="AC44" i="12"/>
  <c r="AB44" i="12"/>
  <c r="AA44" i="12"/>
  <c r="O44" i="12"/>
  <c r="L44" i="12"/>
  <c r="I44" i="12"/>
  <c r="F44" i="12"/>
  <c r="AC43" i="12"/>
  <c r="AB43" i="12"/>
  <c r="AA43" i="12"/>
  <c r="O43" i="12"/>
  <c r="L43" i="12"/>
  <c r="I43" i="12"/>
  <c r="F43" i="12"/>
  <c r="AC42" i="12"/>
  <c r="AB42" i="12"/>
  <c r="AA42" i="12"/>
  <c r="O42" i="12"/>
  <c r="L42" i="12"/>
  <c r="I42" i="12"/>
  <c r="F42" i="12"/>
  <c r="AC41" i="12"/>
  <c r="AB41" i="12"/>
  <c r="AA41" i="12"/>
  <c r="O41" i="12"/>
  <c r="L41" i="12"/>
  <c r="I41" i="12"/>
  <c r="F41" i="12"/>
  <c r="AC40" i="12"/>
  <c r="AB40" i="12"/>
  <c r="AA40" i="12"/>
  <c r="O40" i="12"/>
  <c r="L40" i="12"/>
  <c r="I40" i="12"/>
  <c r="F40" i="12"/>
  <c r="AC39" i="12"/>
  <c r="AB39" i="12"/>
  <c r="AA39" i="12"/>
  <c r="O39" i="12"/>
  <c r="L39" i="12"/>
  <c r="I39" i="12"/>
  <c r="F39" i="12"/>
  <c r="AC38" i="12"/>
  <c r="AB38" i="12"/>
  <c r="AA38" i="12"/>
  <c r="O38" i="12"/>
  <c r="L38" i="12"/>
  <c r="I38" i="12"/>
  <c r="F38" i="12"/>
  <c r="AC37" i="12"/>
  <c r="AB37" i="12"/>
  <c r="AA37" i="12"/>
  <c r="O37" i="12"/>
  <c r="L37" i="12"/>
  <c r="I37" i="12"/>
  <c r="F37" i="12"/>
  <c r="AC36" i="12"/>
  <c r="AB36" i="12"/>
  <c r="AA36" i="12"/>
  <c r="O36" i="12"/>
  <c r="L36" i="12"/>
  <c r="I36" i="12"/>
  <c r="F36" i="12"/>
  <c r="AC35" i="12"/>
  <c r="AB35" i="12"/>
  <c r="AA35" i="12"/>
  <c r="O35" i="12"/>
  <c r="L35" i="12"/>
  <c r="I35" i="12"/>
  <c r="F35" i="12"/>
  <c r="AC34" i="12"/>
  <c r="AB34" i="12"/>
  <c r="AA34" i="12"/>
  <c r="O34" i="12"/>
  <c r="L34" i="12"/>
  <c r="I34" i="12"/>
  <c r="F34" i="12"/>
  <c r="AC33" i="12"/>
  <c r="AB33" i="12"/>
  <c r="AA33" i="12"/>
  <c r="O33" i="12"/>
  <c r="L33" i="12"/>
  <c r="I33" i="12"/>
  <c r="F33" i="12"/>
  <c r="AC32" i="12"/>
  <c r="AB32" i="12"/>
  <c r="AA32" i="12"/>
  <c r="O32" i="12"/>
  <c r="L32" i="12"/>
  <c r="I32" i="12"/>
  <c r="F32" i="12"/>
  <c r="AC31" i="12"/>
  <c r="AB31" i="12"/>
  <c r="AA31" i="12"/>
  <c r="O31" i="12"/>
  <c r="L31" i="12"/>
  <c r="I31" i="12"/>
  <c r="F31" i="12"/>
  <c r="AC30" i="12"/>
  <c r="AB30" i="12"/>
  <c r="AA30" i="12"/>
  <c r="O30" i="12"/>
  <c r="L30" i="12"/>
  <c r="I30" i="12"/>
  <c r="F30" i="12"/>
  <c r="AC29" i="12"/>
  <c r="AB29" i="12"/>
  <c r="AA29" i="12"/>
  <c r="O29" i="12"/>
  <c r="L29" i="12"/>
  <c r="I29" i="12"/>
  <c r="F29" i="12"/>
  <c r="AC28" i="12"/>
  <c r="AB28" i="12"/>
  <c r="AA28" i="12"/>
  <c r="O28" i="12"/>
  <c r="L28" i="12"/>
  <c r="I28" i="12"/>
  <c r="F28" i="12"/>
  <c r="AC27" i="12"/>
  <c r="AB27" i="12"/>
  <c r="AA27" i="12"/>
  <c r="O27" i="12"/>
  <c r="L27" i="12"/>
  <c r="I27" i="12"/>
  <c r="F27" i="12"/>
  <c r="AC26" i="12"/>
  <c r="AB26" i="12"/>
  <c r="AA26" i="12"/>
  <c r="O26" i="12"/>
  <c r="L26" i="12"/>
  <c r="I26" i="12"/>
  <c r="F26" i="12"/>
  <c r="AC25" i="12"/>
  <c r="AB25" i="12"/>
  <c r="AA25" i="12"/>
  <c r="O25" i="12"/>
  <c r="L25" i="12"/>
  <c r="I25" i="12"/>
  <c r="F25" i="12"/>
  <c r="AC24" i="12"/>
  <c r="AB24" i="12"/>
  <c r="AA24" i="12"/>
  <c r="O24" i="12"/>
  <c r="L24" i="12"/>
  <c r="I24" i="12"/>
  <c r="F24" i="12"/>
  <c r="AC23" i="12"/>
  <c r="AB23" i="12"/>
  <c r="AA23" i="12"/>
  <c r="O23" i="12"/>
  <c r="L23" i="12"/>
  <c r="I23" i="12"/>
  <c r="F23" i="12"/>
  <c r="AC22" i="12"/>
  <c r="AB22" i="12"/>
  <c r="AA22" i="12"/>
  <c r="O22" i="12"/>
  <c r="L22" i="12"/>
  <c r="I22" i="12"/>
  <c r="F22" i="12"/>
  <c r="AC21" i="12"/>
  <c r="AB21" i="12"/>
  <c r="AA21" i="12"/>
  <c r="O21" i="12"/>
  <c r="L21" i="12"/>
  <c r="I21" i="12"/>
  <c r="F21" i="12"/>
  <c r="AC20" i="12"/>
  <c r="AB20" i="12"/>
  <c r="AA20" i="12"/>
  <c r="O20" i="12"/>
  <c r="L20" i="12"/>
  <c r="I20" i="12"/>
  <c r="F20" i="12"/>
  <c r="AC19" i="12"/>
  <c r="AB19" i="12"/>
  <c r="AA19" i="12"/>
  <c r="O19" i="12"/>
  <c r="L19" i="12"/>
  <c r="I19" i="12"/>
  <c r="F19" i="12"/>
  <c r="AC18" i="12"/>
  <c r="AB18" i="12"/>
  <c r="AA18" i="12"/>
  <c r="O18" i="12"/>
  <c r="L18" i="12"/>
  <c r="I18" i="12"/>
  <c r="F18" i="12"/>
  <c r="AC17" i="12"/>
  <c r="AB17" i="12"/>
  <c r="AA17" i="12"/>
  <c r="O17" i="12"/>
  <c r="L17" i="12"/>
  <c r="I17" i="12"/>
  <c r="F17" i="12"/>
  <c r="AC16" i="12"/>
  <c r="AB16" i="12"/>
  <c r="AA16" i="12"/>
  <c r="O16" i="12"/>
  <c r="L16" i="12"/>
  <c r="I16" i="12"/>
  <c r="F16" i="12"/>
  <c r="AC15" i="12"/>
  <c r="AB15" i="12"/>
  <c r="AA15" i="12"/>
  <c r="O15" i="12"/>
  <c r="L15" i="12"/>
  <c r="I15" i="12"/>
  <c r="F15" i="12"/>
  <c r="AC14" i="12"/>
  <c r="AB14" i="12"/>
  <c r="AA14" i="12"/>
  <c r="O14" i="12"/>
  <c r="L14" i="12"/>
  <c r="I14" i="12"/>
  <c r="F14" i="12"/>
  <c r="AC13" i="12"/>
  <c r="AB13" i="12"/>
  <c r="AA13" i="12"/>
  <c r="O13" i="12"/>
  <c r="L13" i="12"/>
  <c r="I13" i="12"/>
  <c r="F13" i="12"/>
  <c r="AC12" i="12"/>
  <c r="AB12" i="12"/>
  <c r="AA12" i="12"/>
  <c r="O12" i="12"/>
  <c r="L12" i="12"/>
  <c r="I12" i="12"/>
  <c r="F12" i="12"/>
  <c r="AC11" i="12"/>
  <c r="AB11" i="12"/>
  <c r="AA11" i="12"/>
  <c r="O11" i="12"/>
  <c r="L11" i="12"/>
  <c r="I11" i="12"/>
  <c r="F11" i="12"/>
  <c r="AC10" i="12"/>
  <c r="AB10" i="12"/>
  <c r="AA10" i="12"/>
  <c r="O10" i="12"/>
  <c r="L10" i="12"/>
  <c r="I10" i="12"/>
  <c r="F10" i="12"/>
  <c r="N10" i="13" l="1"/>
  <c r="O10" i="13" s="1"/>
  <c r="AD229" i="12"/>
  <c r="AE229" i="12" s="1"/>
  <c r="AD230" i="12"/>
  <c r="AE230" i="12" s="1"/>
  <c r="AD231" i="12"/>
  <c r="AE231" i="12" s="1"/>
  <c r="AD232" i="12"/>
  <c r="AE232" i="12" s="1"/>
  <c r="AD293" i="12"/>
  <c r="AE293" i="12" s="1"/>
  <c r="AD237" i="12"/>
  <c r="AE237" i="12" s="1"/>
  <c r="AD13" i="12"/>
  <c r="AE13" i="12" s="1"/>
  <c r="AD15" i="12"/>
  <c r="AE15" i="12" s="1"/>
  <c r="AD238" i="12"/>
  <c r="AE238" i="12" s="1"/>
  <c r="AD16" i="12"/>
  <c r="AE16" i="12" s="1"/>
  <c r="AD21" i="12"/>
  <c r="AE21" i="12" s="1"/>
  <c r="AD23" i="12"/>
  <c r="AE23" i="12" s="1"/>
  <c r="AD25" i="12"/>
  <c r="AE25" i="12" s="1"/>
  <c r="AD27" i="12"/>
  <c r="AE27" i="12" s="1"/>
  <c r="AD29" i="12"/>
  <c r="AE29" i="12" s="1"/>
  <c r="AD31" i="12"/>
  <c r="AE31" i="12" s="1"/>
  <c r="AD37" i="12"/>
  <c r="AE37" i="12" s="1"/>
  <c r="AD39" i="12"/>
  <c r="AE39" i="12" s="1"/>
  <c r="AD40" i="12"/>
  <c r="AE40" i="12" s="1"/>
  <c r="AD45" i="12"/>
  <c r="AE45" i="12" s="1"/>
  <c r="AD47" i="12"/>
  <c r="AE47" i="12" s="1"/>
  <c r="AD48" i="12"/>
  <c r="AE48" i="12" s="1"/>
  <c r="AD53" i="12"/>
  <c r="AE53" i="12" s="1"/>
  <c r="AD55" i="12"/>
  <c r="AE55" i="12" s="1"/>
  <c r="AD56" i="12"/>
  <c r="AE56" i="12" s="1"/>
  <c r="AD61" i="12"/>
  <c r="AE61" i="12" s="1"/>
  <c r="AD63" i="12"/>
  <c r="AE63" i="12" s="1"/>
  <c r="AD69" i="12"/>
  <c r="AE69" i="12" s="1"/>
  <c r="AD71" i="12"/>
  <c r="AE71" i="12" s="1"/>
  <c r="AD72" i="12"/>
  <c r="AE72" i="12" s="1"/>
  <c r="AD77" i="12"/>
  <c r="AE77" i="12" s="1"/>
  <c r="AD79" i="12"/>
  <c r="AE79" i="12" s="1"/>
  <c r="AD80" i="12"/>
  <c r="AE80" i="12" s="1"/>
  <c r="AD85" i="12"/>
  <c r="AE85" i="12" s="1"/>
  <c r="AD87" i="12"/>
  <c r="AE87" i="12" s="1"/>
  <c r="AD88" i="12"/>
  <c r="AE88" i="12" s="1"/>
  <c r="AD93" i="12"/>
  <c r="AE93" i="12" s="1"/>
  <c r="AD95" i="12"/>
  <c r="AE95" i="12" s="1"/>
  <c r="AD133" i="12"/>
  <c r="AE133" i="12" s="1"/>
  <c r="AD135" i="12"/>
  <c r="AE135" i="12" s="1"/>
  <c r="AD136" i="12"/>
  <c r="AE136" i="12" s="1"/>
  <c r="AD141" i="12"/>
  <c r="AE141" i="12" s="1"/>
  <c r="AD239" i="12"/>
  <c r="AE239" i="12" s="1"/>
  <c r="AD241" i="12"/>
  <c r="AE241" i="12" s="1"/>
  <c r="AD243" i="12"/>
  <c r="AE243" i="12" s="1"/>
  <c r="AD295" i="12"/>
  <c r="AE295" i="12" s="1"/>
  <c r="AD143" i="12"/>
  <c r="AE143" i="12" s="1"/>
  <c r="AD245" i="12"/>
  <c r="AE245" i="12" s="1"/>
  <c r="AD144" i="12"/>
  <c r="AE144" i="12" s="1"/>
  <c r="AD160" i="12"/>
  <c r="AE160" i="12" s="1"/>
  <c r="AD256" i="12"/>
  <c r="AE256" i="12" s="1"/>
  <c r="AD275" i="12"/>
  <c r="AE275" i="12" s="1"/>
  <c r="AD149" i="12"/>
  <c r="AE149" i="12" s="1"/>
  <c r="AD151" i="12"/>
  <c r="AE151" i="12" s="1"/>
  <c r="AD152" i="12"/>
  <c r="AE152" i="12" s="1"/>
  <c r="AD157" i="12"/>
  <c r="AE157" i="12" s="1"/>
  <c r="AD159" i="12"/>
  <c r="AE159" i="12" s="1"/>
  <c r="AD96" i="12"/>
  <c r="AE96" i="12" s="1"/>
  <c r="AD246" i="12"/>
  <c r="AE246" i="12" s="1"/>
  <c r="AD162" i="12"/>
  <c r="AE162" i="12" s="1"/>
  <c r="AD164" i="12"/>
  <c r="AE164" i="12" s="1"/>
  <c r="AD170" i="12"/>
  <c r="AE170" i="12" s="1"/>
  <c r="AD172" i="12"/>
  <c r="AE172" i="12" s="1"/>
  <c r="AD178" i="12"/>
  <c r="AE178" i="12" s="1"/>
  <c r="AD180" i="12"/>
  <c r="AE180" i="12" s="1"/>
  <c r="AD188" i="12"/>
  <c r="AE188" i="12" s="1"/>
  <c r="AD192" i="12"/>
  <c r="AE192" i="12" s="1"/>
  <c r="AD216" i="12"/>
  <c r="AE216" i="12" s="1"/>
  <c r="AD32" i="12"/>
  <c r="AE32" i="12" s="1"/>
  <c r="AD64" i="12"/>
  <c r="AE64" i="12" s="1"/>
  <c r="AD98" i="12"/>
  <c r="AE98" i="12" s="1"/>
  <c r="AD100" i="12"/>
  <c r="AE100" i="12" s="1"/>
  <c r="AD106" i="12"/>
  <c r="AE106" i="12" s="1"/>
  <c r="AD108" i="12"/>
  <c r="AE108" i="12" s="1"/>
  <c r="AD114" i="12"/>
  <c r="AE114" i="12" s="1"/>
  <c r="AD116" i="12"/>
  <c r="AE116" i="12" s="1"/>
  <c r="AD122" i="12"/>
  <c r="AE122" i="12" s="1"/>
  <c r="AD124" i="12"/>
  <c r="AE124" i="12" s="1"/>
  <c r="AD128" i="12"/>
  <c r="AE128" i="12" s="1"/>
  <c r="AD197" i="12"/>
  <c r="AE197" i="12" s="1"/>
  <c r="AD198" i="12"/>
  <c r="AE198" i="12" s="1"/>
  <c r="AD199" i="12"/>
  <c r="AE199" i="12" s="1"/>
  <c r="AD200" i="12"/>
  <c r="AE200" i="12" s="1"/>
  <c r="AD205" i="12"/>
  <c r="AE205" i="12" s="1"/>
  <c r="AD206" i="12"/>
  <c r="AE206" i="12" s="1"/>
  <c r="AD207" i="12"/>
  <c r="AE207" i="12" s="1"/>
  <c r="AD208" i="12"/>
  <c r="AE208" i="12" s="1"/>
  <c r="AD213" i="12"/>
  <c r="AE213" i="12" s="1"/>
  <c r="AD214" i="12"/>
  <c r="AE214" i="12" s="1"/>
  <c r="AD215" i="12"/>
  <c r="AE215" i="12" s="1"/>
  <c r="AD247" i="12"/>
  <c r="AE247" i="12" s="1"/>
  <c r="AD253" i="12"/>
  <c r="AE253" i="12" s="1"/>
  <c r="AD255" i="12"/>
  <c r="AE255" i="12" s="1"/>
  <c r="AD261" i="12"/>
  <c r="AE261" i="12" s="1"/>
  <c r="AD263" i="12"/>
  <c r="AE263" i="12" s="1"/>
  <c r="AD265" i="12"/>
  <c r="AE265" i="12" s="1"/>
  <c r="AD269" i="12"/>
  <c r="AE269" i="12" s="1"/>
  <c r="AD273" i="12"/>
  <c r="AE273" i="12" s="1"/>
  <c r="AD220" i="12"/>
  <c r="AE220" i="12" s="1"/>
  <c r="AD224" i="12"/>
  <c r="AE224" i="12" s="1"/>
  <c r="AD248" i="12"/>
  <c r="AE248" i="12" s="1"/>
  <c r="AD297" i="12"/>
  <c r="AE297" i="12" s="1"/>
  <c r="AD276" i="12"/>
  <c r="AE276" i="12" s="1"/>
  <c r="AD280" i="12"/>
  <c r="AE280" i="12" s="1"/>
  <c r="AD283" i="12"/>
  <c r="AE283" i="12" s="1"/>
  <c r="AD284" i="12"/>
  <c r="AE284" i="12" s="1"/>
  <c r="AD287" i="12"/>
  <c r="AE287" i="12" s="1"/>
  <c r="AD288" i="12"/>
  <c r="AE288" i="12" s="1"/>
  <c r="AD291" i="12"/>
  <c r="AE291" i="12" s="1"/>
  <c r="AD12" i="12"/>
  <c r="AE12" i="12" s="1"/>
  <c r="AD26" i="12"/>
  <c r="AE26" i="12" s="1"/>
  <c r="AD236" i="12"/>
  <c r="AE236" i="12" s="1"/>
  <c r="AD240" i="12"/>
  <c r="AE240" i="12" s="1"/>
  <c r="AD34" i="12"/>
  <c r="AE34" i="12" s="1"/>
  <c r="AD36" i="12"/>
  <c r="AE36" i="12" s="1"/>
  <c r="AD42" i="12"/>
  <c r="AE42" i="12" s="1"/>
  <c r="AD44" i="12"/>
  <c r="AE44" i="12" s="1"/>
  <c r="AD50" i="12"/>
  <c r="AE50" i="12" s="1"/>
  <c r="AD52" i="12"/>
  <c r="AE52" i="12" s="1"/>
  <c r="AD58" i="12"/>
  <c r="AE58" i="12" s="1"/>
  <c r="AD60" i="12"/>
  <c r="AE60" i="12" s="1"/>
  <c r="AD252" i="12"/>
  <c r="AE252" i="12" s="1"/>
  <c r="AD10" i="12"/>
  <c r="AE10" i="12" s="1"/>
  <c r="AD20" i="12"/>
  <c r="AE20" i="12" s="1"/>
  <c r="AD24" i="12"/>
  <c r="AE24" i="12" s="1"/>
  <c r="AD244" i="12"/>
  <c r="AE244" i="12" s="1"/>
  <c r="AD66" i="12"/>
  <c r="AE66" i="12" s="1"/>
  <c r="AD68" i="12"/>
  <c r="AE68" i="12" s="1"/>
  <c r="AD74" i="12"/>
  <c r="AE74" i="12" s="1"/>
  <c r="AD76" i="12"/>
  <c r="AE76" i="12" s="1"/>
  <c r="AD82" i="12"/>
  <c r="AE82" i="12" s="1"/>
  <c r="AD84" i="12"/>
  <c r="AE84" i="12" s="1"/>
  <c r="AD90" i="12"/>
  <c r="AE90" i="12" s="1"/>
  <c r="AD92" i="12"/>
  <c r="AE92" i="12" s="1"/>
  <c r="AD101" i="12"/>
  <c r="AE101" i="12" s="1"/>
  <c r="AD103" i="12"/>
  <c r="AE103" i="12" s="1"/>
  <c r="AD104" i="12"/>
  <c r="AE104" i="12" s="1"/>
  <c r="AD109" i="12"/>
  <c r="AE109" i="12" s="1"/>
  <c r="AD111" i="12"/>
  <c r="AE111" i="12" s="1"/>
  <c r="AD112" i="12"/>
  <c r="AE112" i="12" s="1"/>
  <c r="AD117" i="12"/>
  <c r="AE117" i="12" s="1"/>
  <c r="AD119" i="12"/>
  <c r="AE119" i="12" s="1"/>
  <c r="AD120" i="12"/>
  <c r="AE120" i="12" s="1"/>
  <c r="AD125" i="12"/>
  <c r="AE125" i="12" s="1"/>
  <c r="AD127" i="12"/>
  <c r="AE127" i="12" s="1"/>
  <c r="AD258" i="12"/>
  <c r="AE258" i="12" s="1"/>
  <c r="AD260" i="12"/>
  <c r="AE260" i="12" s="1"/>
  <c r="AD264" i="12"/>
  <c r="AE264" i="12" s="1"/>
  <c r="AD267" i="12"/>
  <c r="AE267" i="12" s="1"/>
  <c r="AD268" i="12"/>
  <c r="AE268" i="12" s="1"/>
  <c r="AD271" i="12"/>
  <c r="AE271" i="12" s="1"/>
  <c r="AD272" i="12"/>
  <c r="AE272" i="12" s="1"/>
  <c r="AD277" i="12"/>
  <c r="AE277" i="12" s="1"/>
  <c r="AD279" i="12"/>
  <c r="AE279" i="12" s="1"/>
  <c r="AD281" i="12"/>
  <c r="AE281" i="12" s="1"/>
  <c r="AD285" i="12"/>
  <c r="AE285" i="12" s="1"/>
  <c r="AD289" i="12"/>
  <c r="AE289" i="12" s="1"/>
  <c r="AD18" i="12"/>
  <c r="AE18" i="12" s="1"/>
  <c r="AD228" i="12"/>
  <c r="AE228" i="12" s="1"/>
  <c r="AD130" i="12"/>
  <c r="AE130" i="12" s="1"/>
  <c r="AD132" i="12"/>
  <c r="AE132" i="12" s="1"/>
  <c r="AD138" i="12"/>
  <c r="AE138" i="12" s="1"/>
  <c r="AD140" i="12"/>
  <c r="AE140" i="12" s="1"/>
  <c r="AD146" i="12"/>
  <c r="AE146" i="12" s="1"/>
  <c r="AD148" i="12"/>
  <c r="AE148" i="12" s="1"/>
  <c r="AD154" i="12"/>
  <c r="AE154" i="12" s="1"/>
  <c r="AD156" i="12"/>
  <c r="AE156" i="12" s="1"/>
  <c r="AD165" i="12"/>
  <c r="AE165" i="12" s="1"/>
  <c r="AD167" i="12"/>
  <c r="AE167" i="12" s="1"/>
  <c r="AD168" i="12"/>
  <c r="AE168" i="12" s="1"/>
  <c r="AD173" i="12"/>
  <c r="AE173" i="12" s="1"/>
  <c r="AD175" i="12"/>
  <c r="AE175" i="12" s="1"/>
  <c r="AD176" i="12"/>
  <c r="AE176" i="12" s="1"/>
  <c r="AD181" i="12"/>
  <c r="AE181" i="12" s="1"/>
  <c r="AD183" i="12"/>
  <c r="AE183" i="12" s="1"/>
  <c r="AD184" i="12"/>
  <c r="AE184" i="12" s="1"/>
  <c r="AD189" i="12"/>
  <c r="AE189" i="12" s="1"/>
  <c r="AD190" i="12"/>
  <c r="AE190" i="12" s="1"/>
  <c r="AD191" i="12"/>
  <c r="AE191" i="12" s="1"/>
  <c r="AD292" i="12"/>
  <c r="AE292" i="12" s="1"/>
  <c r="AD296" i="12"/>
  <c r="AE296" i="12" s="1"/>
  <c r="AD299" i="12"/>
  <c r="AE299" i="12" s="1"/>
  <c r="AD300" i="12"/>
  <c r="AE300" i="12" s="1"/>
  <c r="AD302" i="12"/>
  <c r="AE302" i="12" s="1"/>
  <c r="AD28" i="12"/>
  <c r="AE28" i="12" s="1"/>
  <c r="AD196" i="12"/>
  <c r="AE196" i="12" s="1"/>
  <c r="AD204" i="12"/>
  <c r="AE204" i="12" s="1"/>
  <c r="AD212" i="12"/>
  <c r="AE212" i="12" s="1"/>
  <c r="AD221" i="12"/>
  <c r="AE221" i="12" s="1"/>
  <c r="AD223" i="12"/>
  <c r="AE223" i="12" s="1"/>
  <c r="AD11" i="12"/>
  <c r="AE11" i="12" s="1"/>
  <c r="AD38" i="12"/>
  <c r="AE38" i="12" s="1"/>
  <c r="AD41" i="12"/>
  <c r="AE41" i="12" s="1"/>
  <c r="AD43" i="12"/>
  <c r="AE43" i="12" s="1"/>
  <c r="AD70" i="12"/>
  <c r="AE70" i="12" s="1"/>
  <c r="AD73" i="12"/>
  <c r="AE73" i="12" s="1"/>
  <c r="AD75" i="12"/>
  <c r="AE75" i="12" s="1"/>
  <c r="AD102" i="12"/>
  <c r="AE102" i="12" s="1"/>
  <c r="AD105" i="12"/>
  <c r="AE105" i="12" s="1"/>
  <c r="AD107" i="12"/>
  <c r="AE107" i="12" s="1"/>
  <c r="AD134" i="12"/>
  <c r="AE134" i="12" s="1"/>
  <c r="AD137" i="12"/>
  <c r="AE137" i="12" s="1"/>
  <c r="AD139" i="12"/>
  <c r="AE139" i="12" s="1"/>
  <c r="AD166" i="12"/>
  <c r="AE166" i="12" s="1"/>
  <c r="AD169" i="12"/>
  <c r="AE169" i="12" s="1"/>
  <c r="AD171" i="12"/>
  <c r="AE171" i="12" s="1"/>
  <c r="AD201" i="12"/>
  <c r="AE201" i="12" s="1"/>
  <c r="AD202" i="12"/>
  <c r="AE202" i="12" s="1"/>
  <c r="AD203" i="12"/>
  <c r="AE203" i="12" s="1"/>
  <c r="AD233" i="12"/>
  <c r="AE233" i="12" s="1"/>
  <c r="AD234" i="12"/>
  <c r="AE234" i="12" s="1"/>
  <c r="AD235" i="12"/>
  <c r="AE235" i="12" s="1"/>
  <c r="AD262" i="12"/>
  <c r="AE262" i="12" s="1"/>
  <c r="AD278" i="12"/>
  <c r="AE278" i="12" s="1"/>
  <c r="AD294" i="12"/>
  <c r="AE294" i="12" s="1"/>
  <c r="AD14" i="12"/>
  <c r="AE14" i="12" s="1"/>
  <c r="AD17" i="12"/>
  <c r="AE17" i="12" s="1"/>
  <c r="AD19" i="12"/>
  <c r="AE19" i="12" s="1"/>
  <c r="AD46" i="12"/>
  <c r="AE46" i="12" s="1"/>
  <c r="AD49" i="12"/>
  <c r="AE49" i="12" s="1"/>
  <c r="AD51" i="12"/>
  <c r="AE51" i="12" s="1"/>
  <c r="AD78" i="12"/>
  <c r="AE78" i="12" s="1"/>
  <c r="AD81" i="12"/>
  <c r="AE81" i="12" s="1"/>
  <c r="AD83" i="12"/>
  <c r="AE83" i="12" s="1"/>
  <c r="AD110" i="12"/>
  <c r="AE110" i="12" s="1"/>
  <c r="AD113" i="12"/>
  <c r="AE113" i="12" s="1"/>
  <c r="AD115" i="12"/>
  <c r="AE115" i="12" s="1"/>
  <c r="AD142" i="12"/>
  <c r="AE142" i="12" s="1"/>
  <c r="AD145" i="12"/>
  <c r="AE145" i="12" s="1"/>
  <c r="AD147" i="12"/>
  <c r="AE147" i="12" s="1"/>
  <c r="AD174" i="12"/>
  <c r="AE174" i="12" s="1"/>
  <c r="AD177" i="12"/>
  <c r="AE177" i="12" s="1"/>
  <c r="AD179" i="12"/>
  <c r="AE179" i="12" s="1"/>
  <c r="AD209" i="12"/>
  <c r="AE209" i="12" s="1"/>
  <c r="AD210" i="12"/>
  <c r="AE210" i="12" s="1"/>
  <c r="AD211" i="12"/>
  <c r="AE211" i="12" s="1"/>
  <c r="AD266" i="12"/>
  <c r="AE266" i="12" s="1"/>
  <c r="AD282" i="12"/>
  <c r="AE282" i="12" s="1"/>
  <c r="AD298" i="12"/>
  <c r="AE298" i="12" s="1"/>
  <c r="AD242" i="12"/>
  <c r="AE242" i="12" s="1"/>
  <c r="AD301" i="12"/>
  <c r="AE301" i="12" s="1"/>
  <c r="AD22" i="12"/>
  <c r="AE22" i="12" s="1"/>
  <c r="AD54" i="12"/>
  <c r="AE54" i="12" s="1"/>
  <c r="AD57" i="12"/>
  <c r="AE57" i="12" s="1"/>
  <c r="AD59" i="12"/>
  <c r="AE59" i="12" s="1"/>
  <c r="AD86" i="12"/>
  <c r="AE86" i="12" s="1"/>
  <c r="AD89" i="12"/>
  <c r="AE89" i="12" s="1"/>
  <c r="AD91" i="12"/>
  <c r="AE91" i="12" s="1"/>
  <c r="AD118" i="12"/>
  <c r="AE118" i="12" s="1"/>
  <c r="AD121" i="12"/>
  <c r="AE121" i="12" s="1"/>
  <c r="AD123" i="12"/>
  <c r="AE123" i="12" s="1"/>
  <c r="AD150" i="12"/>
  <c r="AE150" i="12" s="1"/>
  <c r="AD153" i="12"/>
  <c r="AE153" i="12" s="1"/>
  <c r="AD155" i="12"/>
  <c r="AE155" i="12" s="1"/>
  <c r="AD182" i="12"/>
  <c r="AE182" i="12" s="1"/>
  <c r="AD185" i="12"/>
  <c r="AE185" i="12" s="1"/>
  <c r="AD186" i="12"/>
  <c r="AE186" i="12" s="1"/>
  <c r="AD187" i="12"/>
  <c r="AE187" i="12" s="1"/>
  <c r="AD217" i="12"/>
  <c r="AE217" i="12" s="1"/>
  <c r="AD218" i="12"/>
  <c r="AE218" i="12" s="1"/>
  <c r="AD219" i="12"/>
  <c r="AE219" i="12" s="1"/>
  <c r="AD249" i="12"/>
  <c r="AE249" i="12" s="1"/>
  <c r="AD250" i="12"/>
  <c r="AE250" i="12" s="1"/>
  <c r="AD251" i="12"/>
  <c r="AE251" i="12" s="1"/>
  <c r="AD270" i="12"/>
  <c r="AE270" i="12" s="1"/>
  <c r="AD286" i="12"/>
  <c r="AE286" i="12" s="1"/>
  <c r="AD303" i="12"/>
  <c r="AE303" i="12" s="1"/>
  <c r="AD30" i="12"/>
  <c r="AE30" i="12" s="1"/>
  <c r="AD33" i="12"/>
  <c r="AE33" i="12" s="1"/>
  <c r="AD35" i="12"/>
  <c r="AE35" i="12" s="1"/>
  <c r="AD62" i="12"/>
  <c r="AE62" i="12" s="1"/>
  <c r="AD65" i="12"/>
  <c r="AE65" i="12" s="1"/>
  <c r="AD67" i="12"/>
  <c r="AE67" i="12" s="1"/>
  <c r="AD94" i="12"/>
  <c r="AE94" i="12" s="1"/>
  <c r="AD97" i="12"/>
  <c r="AE97" i="12" s="1"/>
  <c r="AD99" i="12"/>
  <c r="AE99" i="12" s="1"/>
  <c r="AD126" i="12"/>
  <c r="AE126" i="12" s="1"/>
  <c r="AD129" i="12"/>
  <c r="AE129" i="12" s="1"/>
  <c r="AD131" i="12"/>
  <c r="AE131" i="12" s="1"/>
  <c r="AD158" i="12"/>
  <c r="AE158" i="12" s="1"/>
  <c r="AD161" i="12"/>
  <c r="AE161" i="12" s="1"/>
  <c r="AD163" i="12"/>
  <c r="AE163" i="12" s="1"/>
  <c r="AD193" i="12"/>
  <c r="AE193" i="12" s="1"/>
  <c r="AD194" i="12"/>
  <c r="AE194" i="12" s="1"/>
  <c r="AD195" i="12"/>
  <c r="AE195" i="12" s="1"/>
  <c r="AD222" i="12"/>
  <c r="AE222" i="12" s="1"/>
  <c r="AD225" i="12"/>
  <c r="AE225" i="12" s="1"/>
  <c r="AD226" i="12"/>
  <c r="AE226" i="12" s="1"/>
  <c r="AD227" i="12"/>
  <c r="AE227" i="12" s="1"/>
  <c r="AD254" i="12"/>
  <c r="AE254" i="12" s="1"/>
  <c r="AD257" i="12"/>
  <c r="AE257" i="12" s="1"/>
  <c r="AD259" i="12"/>
  <c r="AE259" i="12" s="1"/>
  <c r="AD274" i="12"/>
  <c r="AE274" i="12" s="1"/>
  <c r="AD290" i="12"/>
  <c r="AE290" i="12" s="1"/>
  <c r="Q15" i="10" l="1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Q127" i="10"/>
  <c r="Q128" i="10"/>
  <c r="Q129" i="10"/>
  <c r="Q130" i="10"/>
  <c r="Q131" i="10"/>
  <c r="Q132" i="10"/>
  <c r="Q133" i="10"/>
  <c r="Q134" i="10"/>
  <c r="Q135" i="10"/>
  <c r="Q136" i="10"/>
  <c r="Q137" i="10"/>
  <c r="Q138" i="10"/>
  <c r="Q139" i="10"/>
  <c r="Q140" i="10"/>
  <c r="Q141" i="10"/>
  <c r="Q142" i="10"/>
  <c r="Q143" i="10"/>
  <c r="Q144" i="10"/>
  <c r="Q145" i="10"/>
  <c r="Q146" i="10"/>
  <c r="Q147" i="10"/>
  <c r="Q148" i="10"/>
  <c r="Q149" i="10"/>
  <c r="Q150" i="10"/>
  <c r="Q151" i="10"/>
  <c r="Q152" i="10"/>
  <c r="Q153" i="10"/>
  <c r="Q154" i="10"/>
  <c r="Q155" i="10"/>
  <c r="Q156" i="10"/>
  <c r="Q157" i="10"/>
  <c r="Q158" i="10"/>
  <c r="Q159" i="10"/>
  <c r="Q160" i="10"/>
  <c r="Q161" i="10"/>
  <c r="Q162" i="10"/>
  <c r="Q163" i="10"/>
  <c r="Q164" i="10"/>
  <c r="Q165" i="10"/>
  <c r="Q166" i="10"/>
  <c r="Q167" i="10"/>
  <c r="Q168" i="10"/>
  <c r="Q169" i="10"/>
  <c r="Q170" i="10"/>
  <c r="Q171" i="10"/>
  <c r="Q172" i="10"/>
  <c r="Q173" i="10"/>
  <c r="Q174" i="10"/>
  <c r="Q175" i="10"/>
  <c r="Q176" i="10"/>
  <c r="Q177" i="10"/>
  <c r="Q178" i="10"/>
  <c r="Q179" i="10"/>
  <c r="Q180" i="10"/>
  <c r="Q181" i="10"/>
  <c r="Q182" i="10"/>
  <c r="Q183" i="10"/>
  <c r="Q184" i="10"/>
  <c r="Q185" i="10"/>
  <c r="Q186" i="10"/>
  <c r="Q187" i="10"/>
  <c r="Q188" i="10"/>
  <c r="Q189" i="10"/>
  <c r="Q190" i="10"/>
  <c r="Q191" i="10"/>
  <c r="Q192" i="10"/>
  <c r="Q193" i="10"/>
  <c r="Q194" i="10"/>
  <c r="Q195" i="10"/>
  <c r="Q196" i="10"/>
  <c r="Q197" i="10"/>
  <c r="Q198" i="10"/>
  <c r="Q199" i="10"/>
  <c r="Q200" i="10"/>
  <c r="Q201" i="10"/>
  <c r="Q202" i="10"/>
  <c r="Q203" i="10"/>
  <c r="Q204" i="10"/>
  <c r="Q205" i="10"/>
  <c r="Q206" i="10"/>
  <c r="Q207" i="10"/>
  <c r="Q208" i="10"/>
  <c r="Q209" i="10"/>
  <c r="Q210" i="10"/>
  <c r="Q211" i="10"/>
  <c r="Q212" i="10"/>
  <c r="Q213" i="10"/>
  <c r="Q214" i="10"/>
  <c r="Q215" i="10"/>
  <c r="Q216" i="10"/>
  <c r="Q217" i="10"/>
  <c r="Q218" i="10"/>
  <c r="Q219" i="10"/>
  <c r="Q220" i="10"/>
  <c r="Q221" i="10"/>
  <c r="Q222" i="10"/>
  <c r="Q223" i="10"/>
  <c r="Q224" i="10"/>
  <c r="Q225" i="10"/>
  <c r="Q226" i="10"/>
  <c r="Q227" i="10"/>
  <c r="Q228" i="10"/>
  <c r="Q229" i="10"/>
  <c r="Q230" i="10"/>
  <c r="Q231" i="10"/>
  <c r="Q232" i="10"/>
  <c r="Q233" i="10"/>
  <c r="Q234" i="10"/>
  <c r="Q235" i="10"/>
  <c r="Q236" i="10"/>
  <c r="Q237" i="10"/>
  <c r="Q238" i="10"/>
  <c r="Q239" i="10"/>
  <c r="Q240" i="10"/>
  <c r="Q241" i="10"/>
  <c r="Q242" i="10"/>
  <c r="Q243" i="10"/>
  <c r="Q244" i="10"/>
  <c r="Q245" i="10"/>
  <c r="Q246" i="10"/>
  <c r="Q247" i="10"/>
  <c r="Q248" i="10"/>
  <c r="Q249" i="10"/>
  <c r="Q250" i="10"/>
  <c r="Q251" i="10"/>
  <c r="Q252" i="10"/>
  <c r="Q253" i="10"/>
  <c r="Q254" i="10"/>
  <c r="Q255" i="10"/>
  <c r="Q256" i="10"/>
  <c r="Q257" i="10"/>
  <c r="Q258" i="10"/>
  <c r="Q259" i="10"/>
  <c r="Q260" i="10"/>
  <c r="Q261" i="10"/>
  <c r="Q262" i="10"/>
  <c r="Q263" i="10"/>
  <c r="Q264" i="10"/>
  <c r="Q265" i="10"/>
  <c r="Q266" i="10"/>
  <c r="Q267" i="10"/>
  <c r="Q268" i="10"/>
  <c r="Q269" i="10"/>
  <c r="Q270" i="10"/>
  <c r="Q271" i="10"/>
  <c r="Q272" i="10"/>
  <c r="Q273" i="10"/>
  <c r="Q274" i="10"/>
  <c r="Q275" i="10"/>
  <c r="Q276" i="10"/>
  <c r="Q277" i="10"/>
  <c r="Q278" i="10"/>
  <c r="Q279" i="10"/>
  <c r="Q280" i="10"/>
  <c r="Q281" i="10"/>
  <c r="Q282" i="10"/>
  <c r="Q283" i="10"/>
  <c r="Q284" i="10"/>
  <c r="Q285" i="10"/>
  <c r="Q286" i="10"/>
  <c r="Q287" i="10"/>
  <c r="Q288" i="10"/>
  <c r="Q289" i="10"/>
  <c r="Q290" i="10"/>
  <c r="Q291" i="10"/>
  <c r="Q292" i="10"/>
  <c r="Q293" i="10"/>
  <c r="Q294" i="10"/>
  <c r="Q295" i="10"/>
  <c r="Q296" i="10"/>
  <c r="Q297" i="10"/>
  <c r="Q298" i="10"/>
  <c r="Q299" i="10"/>
  <c r="Q300" i="10"/>
  <c r="Q301" i="10"/>
  <c r="Q302" i="10"/>
  <c r="Q303" i="10"/>
  <c r="Q304" i="10"/>
  <c r="Q305" i="10"/>
  <c r="Q306" i="10"/>
  <c r="Q307" i="10"/>
  <c r="M16" i="10" l="1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M106" i="10"/>
  <c r="M107" i="10"/>
  <c r="M108" i="10"/>
  <c r="M109" i="10"/>
  <c r="M110" i="10"/>
  <c r="M111" i="10"/>
  <c r="M112" i="10"/>
  <c r="M113" i="10"/>
  <c r="M114" i="10"/>
  <c r="M115" i="10"/>
  <c r="M116" i="10"/>
  <c r="M117" i="10"/>
  <c r="M118" i="10"/>
  <c r="M119" i="10"/>
  <c r="M120" i="10"/>
  <c r="M121" i="10"/>
  <c r="M122" i="10"/>
  <c r="M123" i="10"/>
  <c r="M124" i="10"/>
  <c r="M125" i="10"/>
  <c r="M126" i="10"/>
  <c r="M127" i="10"/>
  <c r="M128" i="10"/>
  <c r="M129" i="10"/>
  <c r="M130" i="10"/>
  <c r="M131" i="10"/>
  <c r="M132" i="10"/>
  <c r="M133" i="10"/>
  <c r="M134" i="10"/>
  <c r="M135" i="10"/>
  <c r="M136" i="10"/>
  <c r="M137" i="10"/>
  <c r="M138" i="10"/>
  <c r="M139" i="10"/>
  <c r="M140" i="10"/>
  <c r="M141" i="10"/>
  <c r="M142" i="10"/>
  <c r="M143" i="10"/>
  <c r="M144" i="10"/>
  <c r="M145" i="10"/>
  <c r="M146" i="10"/>
  <c r="M147" i="10"/>
  <c r="M148" i="10"/>
  <c r="M149" i="10"/>
  <c r="M150" i="10"/>
  <c r="M151" i="10"/>
  <c r="M152" i="10"/>
  <c r="M153" i="10"/>
  <c r="M154" i="10"/>
  <c r="M155" i="10"/>
  <c r="M156" i="10"/>
  <c r="M157" i="10"/>
  <c r="M158" i="10"/>
  <c r="M159" i="10"/>
  <c r="M160" i="10"/>
  <c r="M161" i="10"/>
  <c r="M162" i="10"/>
  <c r="M163" i="10"/>
  <c r="M164" i="10"/>
  <c r="M165" i="10"/>
  <c r="M166" i="10"/>
  <c r="M167" i="10"/>
  <c r="M168" i="10"/>
  <c r="M169" i="10"/>
  <c r="M170" i="10"/>
  <c r="M171" i="10"/>
  <c r="M172" i="10"/>
  <c r="M173" i="10"/>
  <c r="M174" i="10"/>
  <c r="M175" i="10"/>
  <c r="M176" i="10"/>
  <c r="M177" i="10"/>
  <c r="M178" i="10"/>
  <c r="M179" i="10"/>
  <c r="M180" i="10"/>
  <c r="M181" i="10"/>
  <c r="M182" i="10"/>
  <c r="M183" i="10"/>
  <c r="M184" i="10"/>
  <c r="M185" i="10"/>
  <c r="M186" i="10"/>
  <c r="M187" i="10"/>
  <c r="M188" i="10"/>
  <c r="M189" i="10"/>
  <c r="M190" i="10"/>
  <c r="M191" i="10"/>
  <c r="M192" i="10"/>
  <c r="M193" i="10"/>
  <c r="M194" i="10"/>
  <c r="M195" i="10"/>
  <c r="M196" i="10"/>
  <c r="M197" i="10"/>
  <c r="M198" i="10"/>
  <c r="M199" i="10"/>
  <c r="M200" i="10"/>
  <c r="M201" i="10"/>
  <c r="M202" i="10"/>
  <c r="M203" i="10"/>
  <c r="M204" i="10"/>
  <c r="M205" i="10"/>
  <c r="M206" i="10"/>
  <c r="M207" i="10"/>
  <c r="M208" i="10"/>
  <c r="M209" i="10"/>
  <c r="M210" i="10"/>
  <c r="M211" i="10"/>
  <c r="M212" i="10"/>
  <c r="M213" i="10"/>
  <c r="M214" i="10"/>
  <c r="M215" i="10"/>
  <c r="M216" i="10"/>
  <c r="M217" i="10"/>
  <c r="M218" i="10"/>
  <c r="M219" i="10"/>
  <c r="M220" i="10"/>
  <c r="M221" i="10"/>
  <c r="M222" i="10"/>
  <c r="M223" i="10"/>
  <c r="M224" i="10"/>
  <c r="M225" i="10"/>
  <c r="M226" i="10"/>
  <c r="M227" i="10"/>
  <c r="M228" i="10"/>
  <c r="M229" i="10"/>
  <c r="M230" i="10"/>
  <c r="M231" i="10"/>
  <c r="M232" i="10"/>
  <c r="M233" i="10"/>
  <c r="M234" i="10"/>
  <c r="M235" i="10"/>
  <c r="M236" i="10"/>
  <c r="M237" i="10"/>
  <c r="M238" i="10"/>
  <c r="M239" i="10"/>
  <c r="M240" i="10"/>
  <c r="M241" i="10"/>
  <c r="M242" i="10"/>
  <c r="M243" i="10"/>
  <c r="M244" i="10"/>
  <c r="M245" i="10"/>
  <c r="M246" i="10"/>
  <c r="M247" i="10"/>
  <c r="M248" i="10"/>
  <c r="M249" i="10"/>
  <c r="M250" i="10"/>
  <c r="M251" i="10"/>
  <c r="M252" i="10"/>
  <c r="M253" i="10"/>
  <c r="M254" i="10"/>
  <c r="M255" i="10"/>
  <c r="M256" i="10"/>
  <c r="M257" i="10"/>
  <c r="M258" i="10"/>
  <c r="M259" i="10"/>
  <c r="M260" i="10"/>
  <c r="M261" i="10"/>
  <c r="M262" i="10"/>
  <c r="M263" i="10"/>
  <c r="M264" i="10"/>
  <c r="M265" i="10"/>
  <c r="M266" i="10"/>
  <c r="M267" i="10"/>
  <c r="M268" i="10"/>
  <c r="M269" i="10"/>
  <c r="M270" i="10"/>
  <c r="M271" i="10"/>
  <c r="M272" i="10"/>
  <c r="M273" i="10"/>
  <c r="M274" i="10"/>
  <c r="M275" i="10"/>
  <c r="M276" i="10"/>
  <c r="M277" i="10"/>
  <c r="M278" i="10"/>
  <c r="M279" i="10"/>
  <c r="M280" i="10"/>
  <c r="M281" i="10"/>
  <c r="M282" i="10"/>
  <c r="M283" i="10"/>
  <c r="M284" i="10"/>
  <c r="M285" i="10"/>
  <c r="M286" i="10"/>
  <c r="M287" i="10"/>
  <c r="M288" i="10"/>
  <c r="M289" i="10"/>
  <c r="M290" i="10"/>
  <c r="M291" i="10"/>
  <c r="M292" i="10"/>
  <c r="M293" i="10"/>
  <c r="M294" i="10"/>
  <c r="M295" i="10"/>
  <c r="M296" i="10"/>
  <c r="M297" i="10"/>
  <c r="M298" i="10"/>
  <c r="M299" i="10"/>
  <c r="M300" i="10"/>
  <c r="M301" i="10"/>
  <c r="M302" i="10"/>
  <c r="M303" i="10"/>
  <c r="M304" i="10"/>
  <c r="M305" i="10"/>
  <c r="M306" i="10"/>
  <c r="M307" i="10"/>
  <c r="M15" i="10"/>
  <c r="H16" i="10"/>
  <c r="H50" i="10"/>
  <c r="H82" i="10"/>
  <c r="H114" i="10"/>
  <c r="H146" i="10"/>
  <c r="H178" i="10"/>
  <c r="H210" i="10"/>
  <c r="H242" i="10"/>
  <c r="H274" i="10"/>
  <c r="H306" i="10"/>
  <c r="G16" i="10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5" i="10"/>
  <c r="H25" i="10" s="1"/>
  <c r="G26" i="10"/>
  <c r="H26" i="10" s="1"/>
  <c r="G27" i="10"/>
  <c r="H27" i="10" s="1"/>
  <c r="G28" i="10"/>
  <c r="H28" i="10" s="1"/>
  <c r="G29" i="10"/>
  <c r="H29" i="10" s="1"/>
  <c r="G30" i="10"/>
  <c r="H30" i="10" s="1"/>
  <c r="G31" i="10"/>
  <c r="H31" i="10" s="1"/>
  <c r="G32" i="10"/>
  <c r="H32" i="10" s="1"/>
  <c r="G33" i="10"/>
  <c r="H33" i="10" s="1"/>
  <c r="G34" i="10"/>
  <c r="H34" i="10" s="1"/>
  <c r="G35" i="10"/>
  <c r="H35" i="10" s="1"/>
  <c r="G36" i="10"/>
  <c r="H36" i="10" s="1"/>
  <c r="G37" i="10"/>
  <c r="H37" i="10" s="1"/>
  <c r="G38" i="10"/>
  <c r="H38" i="10" s="1"/>
  <c r="G39" i="10"/>
  <c r="H39" i="10" s="1"/>
  <c r="G40" i="10"/>
  <c r="H40" i="10" s="1"/>
  <c r="G41" i="10"/>
  <c r="H41" i="10" s="1"/>
  <c r="G42" i="10"/>
  <c r="H42" i="10" s="1"/>
  <c r="G43" i="10"/>
  <c r="H43" i="10" s="1"/>
  <c r="G44" i="10"/>
  <c r="H44" i="10" s="1"/>
  <c r="G45" i="10"/>
  <c r="H45" i="10" s="1"/>
  <c r="G46" i="10"/>
  <c r="H46" i="10" s="1"/>
  <c r="G47" i="10"/>
  <c r="H47" i="10" s="1"/>
  <c r="G48" i="10"/>
  <c r="H48" i="10" s="1"/>
  <c r="G49" i="10"/>
  <c r="H49" i="10" s="1"/>
  <c r="G50" i="10"/>
  <c r="G51" i="10"/>
  <c r="H51" i="10" s="1"/>
  <c r="G52" i="10"/>
  <c r="H52" i="10" s="1"/>
  <c r="G53" i="10"/>
  <c r="H53" i="10" s="1"/>
  <c r="G54" i="10"/>
  <c r="H54" i="10" s="1"/>
  <c r="G55" i="10"/>
  <c r="H55" i="10" s="1"/>
  <c r="G56" i="10"/>
  <c r="H56" i="10" s="1"/>
  <c r="G57" i="10"/>
  <c r="H57" i="10" s="1"/>
  <c r="G58" i="10"/>
  <c r="H58" i="10" s="1"/>
  <c r="G59" i="10"/>
  <c r="H59" i="10" s="1"/>
  <c r="G60" i="10"/>
  <c r="H60" i="10" s="1"/>
  <c r="G61" i="10"/>
  <c r="H61" i="10" s="1"/>
  <c r="G62" i="10"/>
  <c r="H62" i="10" s="1"/>
  <c r="G63" i="10"/>
  <c r="H63" i="10" s="1"/>
  <c r="G64" i="10"/>
  <c r="H64" i="10" s="1"/>
  <c r="G65" i="10"/>
  <c r="H65" i="10" s="1"/>
  <c r="G66" i="10"/>
  <c r="H66" i="10" s="1"/>
  <c r="G67" i="10"/>
  <c r="H67" i="10" s="1"/>
  <c r="G68" i="10"/>
  <c r="H68" i="10" s="1"/>
  <c r="G69" i="10"/>
  <c r="H69" i="10" s="1"/>
  <c r="G70" i="10"/>
  <c r="H70" i="10" s="1"/>
  <c r="G71" i="10"/>
  <c r="H71" i="10" s="1"/>
  <c r="G72" i="10"/>
  <c r="H72" i="10" s="1"/>
  <c r="G73" i="10"/>
  <c r="H73" i="10" s="1"/>
  <c r="G74" i="10"/>
  <c r="H74" i="10" s="1"/>
  <c r="G75" i="10"/>
  <c r="H75" i="10" s="1"/>
  <c r="G76" i="10"/>
  <c r="H76" i="10" s="1"/>
  <c r="G77" i="10"/>
  <c r="H77" i="10" s="1"/>
  <c r="G78" i="10"/>
  <c r="H78" i="10" s="1"/>
  <c r="G79" i="10"/>
  <c r="H79" i="10" s="1"/>
  <c r="G80" i="10"/>
  <c r="H80" i="10" s="1"/>
  <c r="G81" i="10"/>
  <c r="H81" i="10" s="1"/>
  <c r="G82" i="10"/>
  <c r="G83" i="10"/>
  <c r="H83" i="10" s="1"/>
  <c r="G84" i="10"/>
  <c r="H84" i="10" s="1"/>
  <c r="G85" i="10"/>
  <c r="H85" i="10" s="1"/>
  <c r="G86" i="10"/>
  <c r="H86" i="10" s="1"/>
  <c r="G87" i="10"/>
  <c r="H87" i="10" s="1"/>
  <c r="G88" i="10"/>
  <c r="H88" i="10" s="1"/>
  <c r="G89" i="10"/>
  <c r="H89" i="10" s="1"/>
  <c r="G90" i="10"/>
  <c r="H90" i="10" s="1"/>
  <c r="G91" i="10"/>
  <c r="H91" i="10" s="1"/>
  <c r="G92" i="10"/>
  <c r="H92" i="10" s="1"/>
  <c r="G93" i="10"/>
  <c r="H93" i="10" s="1"/>
  <c r="G94" i="10"/>
  <c r="H94" i="10" s="1"/>
  <c r="G95" i="10"/>
  <c r="H95" i="10" s="1"/>
  <c r="G96" i="10"/>
  <c r="H96" i="10" s="1"/>
  <c r="G97" i="10"/>
  <c r="H97" i="10" s="1"/>
  <c r="G98" i="10"/>
  <c r="H98" i="10" s="1"/>
  <c r="G99" i="10"/>
  <c r="H99" i="10" s="1"/>
  <c r="G100" i="10"/>
  <c r="H100" i="10" s="1"/>
  <c r="G101" i="10"/>
  <c r="H101" i="10" s="1"/>
  <c r="G102" i="10"/>
  <c r="H102" i="10" s="1"/>
  <c r="G103" i="10"/>
  <c r="H103" i="10" s="1"/>
  <c r="G104" i="10"/>
  <c r="H104" i="10" s="1"/>
  <c r="G105" i="10"/>
  <c r="H105" i="10" s="1"/>
  <c r="G106" i="10"/>
  <c r="H106" i="10" s="1"/>
  <c r="G107" i="10"/>
  <c r="H107" i="10" s="1"/>
  <c r="G108" i="10"/>
  <c r="H108" i="10" s="1"/>
  <c r="G109" i="10"/>
  <c r="H109" i="10" s="1"/>
  <c r="G110" i="10"/>
  <c r="H110" i="10" s="1"/>
  <c r="G111" i="10"/>
  <c r="H111" i="10" s="1"/>
  <c r="G112" i="10"/>
  <c r="H112" i="10" s="1"/>
  <c r="G113" i="10"/>
  <c r="H113" i="10" s="1"/>
  <c r="G114" i="10"/>
  <c r="G115" i="10"/>
  <c r="H115" i="10" s="1"/>
  <c r="G116" i="10"/>
  <c r="H116" i="10" s="1"/>
  <c r="G117" i="10"/>
  <c r="H117" i="10" s="1"/>
  <c r="G118" i="10"/>
  <c r="H118" i="10" s="1"/>
  <c r="G119" i="10"/>
  <c r="H119" i="10" s="1"/>
  <c r="G120" i="10"/>
  <c r="H120" i="10" s="1"/>
  <c r="G121" i="10"/>
  <c r="H121" i="10" s="1"/>
  <c r="G122" i="10"/>
  <c r="H122" i="10" s="1"/>
  <c r="G123" i="10"/>
  <c r="H123" i="10" s="1"/>
  <c r="G124" i="10"/>
  <c r="H124" i="10" s="1"/>
  <c r="G125" i="10"/>
  <c r="H125" i="10" s="1"/>
  <c r="G126" i="10"/>
  <c r="H126" i="10" s="1"/>
  <c r="G127" i="10"/>
  <c r="H127" i="10" s="1"/>
  <c r="G128" i="10"/>
  <c r="H128" i="10" s="1"/>
  <c r="G129" i="10"/>
  <c r="H129" i="10" s="1"/>
  <c r="G130" i="10"/>
  <c r="H130" i="10" s="1"/>
  <c r="G131" i="10"/>
  <c r="H131" i="10" s="1"/>
  <c r="G132" i="10"/>
  <c r="H132" i="10" s="1"/>
  <c r="G133" i="10"/>
  <c r="H133" i="10" s="1"/>
  <c r="G134" i="10"/>
  <c r="H134" i="10" s="1"/>
  <c r="G135" i="10"/>
  <c r="H135" i="10" s="1"/>
  <c r="G136" i="10"/>
  <c r="H136" i="10" s="1"/>
  <c r="G137" i="10"/>
  <c r="H137" i="10" s="1"/>
  <c r="G138" i="10"/>
  <c r="H138" i="10" s="1"/>
  <c r="G139" i="10"/>
  <c r="H139" i="10" s="1"/>
  <c r="G140" i="10"/>
  <c r="H140" i="10" s="1"/>
  <c r="G141" i="10"/>
  <c r="H141" i="10" s="1"/>
  <c r="G142" i="10"/>
  <c r="H142" i="10" s="1"/>
  <c r="G143" i="10"/>
  <c r="H143" i="10" s="1"/>
  <c r="G144" i="10"/>
  <c r="H144" i="10" s="1"/>
  <c r="G145" i="10"/>
  <c r="H145" i="10" s="1"/>
  <c r="G146" i="10"/>
  <c r="G147" i="10"/>
  <c r="H147" i="10" s="1"/>
  <c r="G148" i="10"/>
  <c r="H148" i="10" s="1"/>
  <c r="G149" i="10"/>
  <c r="H149" i="10" s="1"/>
  <c r="G150" i="10"/>
  <c r="H150" i="10" s="1"/>
  <c r="G151" i="10"/>
  <c r="H151" i="10" s="1"/>
  <c r="G152" i="10"/>
  <c r="H152" i="10" s="1"/>
  <c r="G153" i="10"/>
  <c r="H153" i="10" s="1"/>
  <c r="G154" i="10"/>
  <c r="H154" i="10" s="1"/>
  <c r="G155" i="10"/>
  <c r="H155" i="10" s="1"/>
  <c r="G156" i="10"/>
  <c r="H156" i="10" s="1"/>
  <c r="G157" i="10"/>
  <c r="H157" i="10" s="1"/>
  <c r="G158" i="10"/>
  <c r="H158" i="10" s="1"/>
  <c r="G159" i="10"/>
  <c r="H159" i="10" s="1"/>
  <c r="G160" i="10"/>
  <c r="H160" i="10" s="1"/>
  <c r="G161" i="10"/>
  <c r="H161" i="10" s="1"/>
  <c r="G162" i="10"/>
  <c r="H162" i="10" s="1"/>
  <c r="G163" i="10"/>
  <c r="H163" i="10" s="1"/>
  <c r="G164" i="10"/>
  <c r="H164" i="10" s="1"/>
  <c r="G165" i="10"/>
  <c r="H165" i="10" s="1"/>
  <c r="G166" i="10"/>
  <c r="H166" i="10" s="1"/>
  <c r="G167" i="10"/>
  <c r="H167" i="10" s="1"/>
  <c r="G168" i="10"/>
  <c r="H168" i="10" s="1"/>
  <c r="G169" i="10"/>
  <c r="H169" i="10" s="1"/>
  <c r="G170" i="10"/>
  <c r="H170" i="10" s="1"/>
  <c r="G171" i="10"/>
  <c r="H171" i="10" s="1"/>
  <c r="G172" i="10"/>
  <c r="H172" i="10" s="1"/>
  <c r="G173" i="10"/>
  <c r="H173" i="10" s="1"/>
  <c r="G174" i="10"/>
  <c r="H174" i="10" s="1"/>
  <c r="G175" i="10"/>
  <c r="H175" i="10" s="1"/>
  <c r="G176" i="10"/>
  <c r="H176" i="10" s="1"/>
  <c r="G177" i="10"/>
  <c r="H177" i="10" s="1"/>
  <c r="G178" i="10"/>
  <c r="G179" i="10"/>
  <c r="H179" i="10" s="1"/>
  <c r="G180" i="10"/>
  <c r="H180" i="10" s="1"/>
  <c r="G181" i="10"/>
  <c r="H181" i="10" s="1"/>
  <c r="G182" i="10"/>
  <c r="H182" i="10" s="1"/>
  <c r="G183" i="10"/>
  <c r="H183" i="10" s="1"/>
  <c r="G184" i="10"/>
  <c r="H184" i="10" s="1"/>
  <c r="G185" i="10"/>
  <c r="H185" i="10" s="1"/>
  <c r="G186" i="10"/>
  <c r="H186" i="10" s="1"/>
  <c r="G187" i="10"/>
  <c r="H187" i="10" s="1"/>
  <c r="G188" i="10"/>
  <c r="H188" i="10" s="1"/>
  <c r="G189" i="10"/>
  <c r="H189" i="10" s="1"/>
  <c r="G190" i="10"/>
  <c r="H190" i="10" s="1"/>
  <c r="G191" i="10"/>
  <c r="H191" i="10" s="1"/>
  <c r="G192" i="10"/>
  <c r="H192" i="10" s="1"/>
  <c r="G193" i="10"/>
  <c r="H193" i="10" s="1"/>
  <c r="G194" i="10"/>
  <c r="H194" i="10" s="1"/>
  <c r="G195" i="10"/>
  <c r="H195" i="10" s="1"/>
  <c r="G196" i="10"/>
  <c r="H196" i="10" s="1"/>
  <c r="G197" i="10"/>
  <c r="H197" i="10" s="1"/>
  <c r="G198" i="10"/>
  <c r="H198" i="10" s="1"/>
  <c r="G199" i="10"/>
  <c r="H199" i="10" s="1"/>
  <c r="G200" i="10"/>
  <c r="H200" i="10" s="1"/>
  <c r="G201" i="10"/>
  <c r="H201" i="10" s="1"/>
  <c r="G202" i="10"/>
  <c r="H202" i="10" s="1"/>
  <c r="G203" i="10"/>
  <c r="H203" i="10" s="1"/>
  <c r="G204" i="10"/>
  <c r="H204" i="10" s="1"/>
  <c r="G205" i="10"/>
  <c r="H205" i="10" s="1"/>
  <c r="G206" i="10"/>
  <c r="H206" i="10" s="1"/>
  <c r="G207" i="10"/>
  <c r="H207" i="10" s="1"/>
  <c r="G208" i="10"/>
  <c r="H208" i="10" s="1"/>
  <c r="G209" i="10"/>
  <c r="H209" i="10" s="1"/>
  <c r="G210" i="10"/>
  <c r="G211" i="10"/>
  <c r="H211" i="10" s="1"/>
  <c r="G212" i="10"/>
  <c r="H212" i="10" s="1"/>
  <c r="G213" i="10"/>
  <c r="H213" i="10" s="1"/>
  <c r="G214" i="10"/>
  <c r="H214" i="10" s="1"/>
  <c r="G215" i="10"/>
  <c r="H215" i="10" s="1"/>
  <c r="G216" i="10"/>
  <c r="H216" i="10" s="1"/>
  <c r="G217" i="10"/>
  <c r="H217" i="10" s="1"/>
  <c r="G218" i="10"/>
  <c r="H218" i="10" s="1"/>
  <c r="G219" i="10"/>
  <c r="H219" i="10" s="1"/>
  <c r="G220" i="10"/>
  <c r="H220" i="10" s="1"/>
  <c r="G221" i="10"/>
  <c r="H221" i="10" s="1"/>
  <c r="G222" i="10"/>
  <c r="H222" i="10" s="1"/>
  <c r="G223" i="10"/>
  <c r="H223" i="10" s="1"/>
  <c r="G224" i="10"/>
  <c r="H224" i="10" s="1"/>
  <c r="G225" i="10"/>
  <c r="H225" i="10" s="1"/>
  <c r="G226" i="10"/>
  <c r="H226" i="10" s="1"/>
  <c r="G227" i="10"/>
  <c r="H227" i="10" s="1"/>
  <c r="G228" i="10"/>
  <c r="H228" i="10" s="1"/>
  <c r="G229" i="10"/>
  <c r="H229" i="10" s="1"/>
  <c r="G230" i="10"/>
  <c r="H230" i="10" s="1"/>
  <c r="G231" i="10"/>
  <c r="H231" i="10" s="1"/>
  <c r="G232" i="10"/>
  <c r="H232" i="10" s="1"/>
  <c r="G233" i="10"/>
  <c r="H233" i="10" s="1"/>
  <c r="G234" i="10"/>
  <c r="H234" i="10" s="1"/>
  <c r="G235" i="10"/>
  <c r="H235" i="10" s="1"/>
  <c r="G236" i="10"/>
  <c r="H236" i="10" s="1"/>
  <c r="G237" i="10"/>
  <c r="H237" i="10" s="1"/>
  <c r="G238" i="10"/>
  <c r="H238" i="10" s="1"/>
  <c r="G239" i="10"/>
  <c r="H239" i="10" s="1"/>
  <c r="G240" i="10"/>
  <c r="H240" i="10" s="1"/>
  <c r="G241" i="10"/>
  <c r="H241" i="10" s="1"/>
  <c r="G242" i="10"/>
  <c r="G243" i="10"/>
  <c r="H243" i="10" s="1"/>
  <c r="G244" i="10"/>
  <c r="H244" i="10" s="1"/>
  <c r="G245" i="10"/>
  <c r="H245" i="10" s="1"/>
  <c r="G246" i="10"/>
  <c r="H246" i="10" s="1"/>
  <c r="G247" i="10"/>
  <c r="H247" i="10" s="1"/>
  <c r="G248" i="10"/>
  <c r="H248" i="10" s="1"/>
  <c r="G249" i="10"/>
  <c r="H249" i="10" s="1"/>
  <c r="G250" i="10"/>
  <c r="H250" i="10" s="1"/>
  <c r="G251" i="10"/>
  <c r="H251" i="10" s="1"/>
  <c r="G252" i="10"/>
  <c r="H252" i="10" s="1"/>
  <c r="G253" i="10"/>
  <c r="H253" i="10" s="1"/>
  <c r="G254" i="10"/>
  <c r="H254" i="10" s="1"/>
  <c r="G255" i="10"/>
  <c r="H255" i="10" s="1"/>
  <c r="G256" i="10"/>
  <c r="H256" i="10" s="1"/>
  <c r="G257" i="10"/>
  <c r="H257" i="10" s="1"/>
  <c r="G258" i="10"/>
  <c r="H258" i="10" s="1"/>
  <c r="G259" i="10"/>
  <c r="H259" i="10" s="1"/>
  <c r="G260" i="10"/>
  <c r="H260" i="10" s="1"/>
  <c r="G261" i="10"/>
  <c r="H261" i="10" s="1"/>
  <c r="G262" i="10"/>
  <c r="H262" i="10" s="1"/>
  <c r="G263" i="10"/>
  <c r="H263" i="10" s="1"/>
  <c r="G264" i="10"/>
  <c r="H264" i="10" s="1"/>
  <c r="G265" i="10"/>
  <c r="H265" i="10" s="1"/>
  <c r="G266" i="10"/>
  <c r="H266" i="10" s="1"/>
  <c r="G267" i="10"/>
  <c r="H267" i="10" s="1"/>
  <c r="G268" i="10"/>
  <c r="H268" i="10" s="1"/>
  <c r="G269" i="10"/>
  <c r="H269" i="10" s="1"/>
  <c r="G270" i="10"/>
  <c r="H270" i="10" s="1"/>
  <c r="G271" i="10"/>
  <c r="H271" i="10" s="1"/>
  <c r="G272" i="10"/>
  <c r="H272" i="10" s="1"/>
  <c r="G273" i="10"/>
  <c r="H273" i="10" s="1"/>
  <c r="G274" i="10"/>
  <c r="G275" i="10"/>
  <c r="H275" i="10" s="1"/>
  <c r="G276" i="10"/>
  <c r="H276" i="10" s="1"/>
  <c r="G277" i="10"/>
  <c r="H277" i="10" s="1"/>
  <c r="G278" i="10"/>
  <c r="H278" i="10" s="1"/>
  <c r="G279" i="10"/>
  <c r="H279" i="10" s="1"/>
  <c r="G280" i="10"/>
  <c r="H280" i="10" s="1"/>
  <c r="G281" i="10"/>
  <c r="H281" i="10" s="1"/>
  <c r="G282" i="10"/>
  <c r="H282" i="10" s="1"/>
  <c r="G283" i="10"/>
  <c r="H283" i="10" s="1"/>
  <c r="G284" i="10"/>
  <c r="H284" i="10" s="1"/>
  <c r="G285" i="10"/>
  <c r="H285" i="10" s="1"/>
  <c r="G286" i="10"/>
  <c r="H286" i="10" s="1"/>
  <c r="G287" i="10"/>
  <c r="H287" i="10" s="1"/>
  <c r="G288" i="10"/>
  <c r="H288" i="10" s="1"/>
  <c r="G289" i="10"/>
  <c r="H289" i="10" s="1"/>
  <c r="G290" i="10"/>
  <c r="H290" i="10" s="1"/>
  <c r="G291" i="10"/>
  <c r="H291" i="10" s="1"/>
  <c r="G292" i="10"/>
  <c r="H292" i="10" s="1"/>
  <c r="G293" i="10"/>
  <c r="H293" i="10" s="1"/>
  <c r="G294" i="10"/>
  <c r="H294" i="10" s="1"/>
  <c r="G295" i="10"/>
  <c r="H295" i="10" s="1"/>
  <c r="G296" i="10"/>
  <c r="H296" i="10" s="1"/>
  <c r="G297" i="10"/>
  <c r="H297" i="10" s="1"/>
  <c r="G298" i="10"/>
  <c r="H298" i="10" s="1"/>
  <c r="G299" i="10"/>
  <c r="H299" i="10" s="1"/>
  <c r="G300" i="10"/>
  <c r="H300" i="10" s="1"/>
  <c r="G301" i="10"/>
  <c r="H301" i="10" s="1"/>
  <c r="G302" i="10"/>
  <c r="H302" i="10" s="1"/>
  <c r="G303" i="10"/>
  <c r="H303" i="10" s="1"/>
  <c r="G304" i="10"/>
  <c r="H304" i="10" s="1"/>
  <c r="G305" i="10"/>
  <c r="H305" i="10" s="1"/>
  <c r="G306" i="10"/>
  <c r="G307" i="10"/>
  <c r="H307" i="10" s="1"/>
  <c r="G15" i="10"/>
  <c r="H15" i="10" s="1"/>
  <c r="C14" i="10" l="1"/>
  <c r="Q14" i="10" s="1"/>
  <c r="K10" i="5"/>
  <c r="E9" i="10"/>
  <c r="E8" i="10"/>
  <c r="G8" i="10" l="1"/>
  <c r="D10" i="10"/>
  <c r="E10" i="10"/>
  <c r="C10" i="10"/>
  <c r="I307" i="10" l="1"/>
  <c r="I306" i="10"/>
  <c r="I303" i="10"/>
  <c r="I302" i="10"/>
  <c r="I301" i="10"/>
  <c r="I300" i="10"/>
  <c r="I299" i="10"/>
  <c r="I295" i="10"/>
  <c r="I294" i="10"/>
  <c r="I293" i="10"/>
  <c r="I292" i="10"/>
  <c r="I291" i="10"/>
  <c r="I290" i="10"/>
  <c r="I288" i="10"/>
  <c r="I287" i="10"/>
  <c r="I286" i="10"/>
  <c r="I285" i="10"/>
  <c r="I284" i="10"/>
  <c r="I283" i="10"/>
  <c r="I282" i="10"/>
  <c r="I281" i="10"/>
  <c r="I280" i="10"/>
  <c r="I279" i="10"/>
  <c r="I278" i="10"/>
  <c r="I277" i="10"/>
  <c r="I276" i="10"/>
  <c r="I275" i="10"/>
  <c r="I273" i="10"/>
  <c r="I272" i="10"/>
  <c r="I271" i="10"/>
  <c r="I269" i="10"/>
  <c r="I268" i="10"/>
  <c r="I266" i="10"/>
  <c r="I265" i="10"/>
  <c r="I264" i="10"/>
  <c r="I263" i="10"/>
  <c r="I262" i="10"/>
  <c r="I260" i="10"/>
  <c r="I257" i="10"/>
  <c r="I256" i="10"/>
  <c r="I255" i="10"/>
  <c r="I254" i="10"/>
  <c r="I253" i="10"/>
  <c r="I252" i="10"/>
  <c r="I251" i="10"/>
  <c r="I250" i="10"/>
  <c r="I248" i="10"/>
  <c r="I247" i="10"/>
  <c r="I246" i="10"/>
  <c r="I245" i="10"/>
  <c r="I244" i="10"/>
  <c r="I243" i="10"/>
  <c r="I241" i="10"/>
  <c r="I240" i="10"/>
  <c r="I239" i="10"/>
  <c r="I238" i="10"/>
  <c r="I236" i="10"/>
  <c r="I235" i="10"/>
  <c r="I232" i="10"/>
  <c r="I231" i="10"/>
  <c r="I230" i="10"/>
  <c r="I229" i="10"/>
  <c r="I228" i="10"/>
  <c r="I227" i="10"/>
  <c r="I225" i="10"/>
  <c r="I224" i="10"/>
  <c r="I223" i="10"/>
  <c r="I222" i="10"/>
  <c r="I220" i="10"/>
  <c r="I219" i="10"/>
  <c r="I215" i="10"/>
  <c r="I214" i="10"/>
  <c r="I213" i="10"/>
  <c r="I212" i="10"/>
  <c r="I211" i="10"/>
  <c r="I210" i="10"/>
  <c r="I209" i="10"/>
  <c r="I207" i="10"/>
  <c r="I206" i="10"/>
  <c r="I205" i="10"/>
  <c r="I204" i="10"/>
  <c r="I203" i="10"/>
  <c r="I201" i="10"/>
  <c r="I199" i="10"/>
  <c r="I198" i="10"/>
  <c r="I196" i="10"/>
  <c r="I195" i="10"/>
  <c r="I193" i="10"/>
  <c r="I191" i="10"/>
  <c r="I189" i="10"/>
  <c r="I188" i="10"/>
  <c r="I185" i="10"/>
  <c r="I183" i="10"/>
  <c r="I182" i="10"/>
  <c r="I181" i="10"/>
  <c r="I180" i="10"/>
  <c r="I179" i="10"/>
  <c r="I175" i="10"/>
  <c r="I174" i="10"/>
  <c r="I173" i="10"/>
  <c r="I172" i="10"/>
  <c r="I169" i="10"/>
  <c r="I167" i="10"/>
  <c r="I165" i="10"/>
  <c r="I164" i="10"/>
  <c r="I161" i="10"/>
  <c r="I159" i="10"/>
  <c r="I158" i="10"/>
  <c r="I157" i="10"/>
  <c r="I156" i="10"/>
  <c r="I155" i="10"/>
  <c r="I153" i="10"/>
  <c r="I151" i="10"/>
  <c r="I150" i="10"/>
  <c r="I149" i="10"/>
  <c r="I148" i="10"/>
  <c r="I147" i="10"/>
  <c r="I145" i="10"/>
  <c r="I143" i="10"/>
  <c r="I142" i="10"/>
  <c r="I141" i="10"/>
  <c r="I140" i="10"/>
  <c r="I139" i="10"/>
  <c r="I135" i="10"/>
  <c r="I133" i="10"/>
  <c r="I132" i="10"/>
  <c r="I131" i="10"/>
  <c r="I129" i="10"/>
  <c r="I127" i="10"/>
  <c r="I126" i="10"/>
  <c r="I125" i="10"/>
  <c r="I124" i="10"/>
  <c r="I123" i="10"/>
  <c r="I119" i="10"/>
  <c r="I118" i="10"/>
  <c r="I117" i="10"/>
  <c r="I116" i="10"/>
  <c r="I115" i="10"/>
  <c r="I113" i="10"/>
  <c r="I111" i="10"/>
  <c r="I110" i="10"/>
  <c r="I109" i="10"/>
  <c r="I108" i="10"/>
  <c r="I107" i="10"/>
  <c r="I105" i="10"/>
  <c r="I103" i="10"/>
  <c r="I102" i="10"/>
  <c r="I101" i="10"/>
  <c r="I100" i="10"/>
  <c r="I99" i="10"/>
  <c r="I97" i="10"/>
  <c r="I95" i="10"/>
  <c r="I92" i="10"/>
  <c r="I91" i="10"/>
  <c r="I89" i="10"/>
  <c r="I87" i="10"/>
  <c r="I86" i="10"/>
  <c r="I85" i="10"/>
  <c r="I84" i="10"/>
  <c r="I83" i="10"/>
  <c r="I81" i="10"/>
  <c r="I79" i="10"/>
  <c r="I78" i="10"/>
  <c r="I76" i="10"/>
  <c r="I75" i="10"/>
  <c r="I73" i="10"/>
  <c r="I71" i="10"/>
  <c r="I70" i="10"/>
  <c r="I69" i="10"/>
  <c r="I68" i="10"/>
  <c r="I67" i="10"/>
  <c r="I65" i="10"/>
  <c r="I63" i="10"/>
  <c r="I62" i="10"/>
  <c r="I61" i="10"/>
  <c r="I60" i="10"/>
  <c r="I59" i="10"/>
  <c r="I55" i="10"/>
  <c r="I54" i="10"/>
  <c r="I53" i="10"/>
  <c r="I52" i="10"/>
  <c r="I51" i="10"/>
  <c r="I47" i="10"/>
  <c r="I46" i="10"/>
  <c r="I45" i="10"/>
  <c r="I44" i="10"/>
  <c r="I43" i="10"/>
  <c r="I41" i="10"/>
  <c r="I39" i="10"/>
  <c r="I38" i="10"/>
  <c r="I37" i="10"/>
  <c r="I36" i="10"/>
  <c r="I35" i="10"/>
  <c r="I33" i="10"/>
  <c r="I32" i="10"/>
  <c r="I31" i="10"/>
  <c r="I28" i="10"/>
  <c r="I25" i="10"/>
  <c r="I23" i="10"/>
  <c r="I21" i="10"/>
  <c r="I20" i="10"/>
  <c r="I15" i="10"/>
  <c r="D14" i="10"/>
  <c r="G14" i="10" s="1"/>
  <c r="I29" i="10" l="1"/>
  <c r="I237" i="10"/>
  <c r="I19" i="10"/>
  <c r="I94" i="10"/>
  <c r="I259" i="10"/>
  <c r="M14" i="10"/>
  <c r="I66" i="10"/>
  <c r="I74" i="10"/>
  <c r="I154" i="10"/>
  <c r="I289" i="10"/>
  <c r="I121" i="10"/>
  <c r="I128" i="10"/>
  <c r="I134" i="10"/>
  <c r="I226" i="10"/>
  <c r="I163" i="10"/>
  <c r="I57" i="10"/>
  <c r="I171" i="10"/>
  <c r="I178" i="10"/>
  <c r="I24" i="10"/>
  <c r="I166" i="10"/>
  <c r="I298" i="10"/>
  <c r="I200" i="10"/>
  <c r="I274" i="10"/>
  <c r="I138" i="10"/>
  <c r="I144" i="10"/>
  <c r="I30" i="10"/>
  <c r="I106" i="10"/>
  <c r="I218" i="10"/>
  <c r="I16" i="10"/>
  <c r="I26" i="10"/>
  <c r="I49" i="10"/>
  <c r="I96" i="10"/>
  <c r="I168" i="10"/>
  <c r="I296" i="10"/>
  <c r="I17" i="10"/>
  <c r="I22" i="10"/>
  <c r="I27" i="10"/>
  <c r="I64" i="10"/>
  <c r="I77" i="10"/>
  <c r="I146" i="10"/>
  <c r="I234" i="10"/>
  <c r="I297" i="10"/>
  <c r="I305" i="10"/>
  <c r="I56" i="10"/>
  <c r="I88" i="10"/>
  <c r="I98" i="10"/>
  <c r="I221" i="10"/>
  <c r="I34" i="10"/>
  <c r="I208" i="10"/>
  <c r="I242" i="10"/>
  <c r="I14" i="10"/>
  <c r="H14" i="10"/>
  <c r="I80" i="10"/>
  <c r="I90" i="10"/>
  <c r="I93" i="10"/>
  <c r="I137" i="10"/>
  <c r="I177" i="10"/>
  <c r="I184" i="10"/>
  <c r="I187" i="10"/>
  <c r="I190" i="10"/>
  <c r="I194" i="10"/>
  <c r="I197" i="10"/>
  <c r="I217" i="10"/>
  <c r="I233" i="10"/>
  <c r="I249" i="10"/>
  <c r="I258" i="10"/>
  <c r="I261" i="10"/>
  <c r="I267" i="10"/>
  <c r="I270" i="10"/>
  <c r="I40" i="10"/>
  <c r="I50" i="10"/>
  <c r="I104" i="10"/>
  <c r="I114" i="10"/>
  <c r="I192" i="10"/>
  <c r="I202" i="10"/>
  <c r="I18" i="10"/>
  <c r="I48" i="10"/>
  <c r="I58" i="10"/>
  <c r="I112" i="10"/>
  <c r="I122" i="10"/>
  <c r="I152" i="10"/>
  <c r="I162" i="10"/>
  <c r="I72" i="10"/>
  <c r="I82" i="10"/>
  <c r="I136" i="10"/>
  <c r="I176" i="10"/>
  <c r="I186" i="10"/>
  <c r="I216" i="10"/>
  <c r="I42" i="10"/>
  <c r="I120" i="10"/>
  <c r="I130" i="10"/>
  <c r="I160" i="10"/>
  <c r="I170" i="10"/>
  <c r="I304" i="10"/>
  <c r="L10" i="5" l="1"/>
  <c r="M10" i="5"/>
  <c r="W10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W210" i="9"/>
  <c r="W211" i="9"/>
  <c r="W212" i="9"/>
  <c r="W213" i="9"/>
  <c r="W214" i="9"/>
  <c r="W215" i="9"/>
  <c r="W216" i="9"/>
  <c r="W217" i="9"/>
  <c r="W218" i="9"/>
  <c r="W219" i="9"/>
  <c r="W220" i="9"/>
  <c r="W221" i="9"/>
  <c r="W222" i="9"/>
  <c r="W223" i="9"/>
  <c r="W224" i="9"/>
  <c r="W225" i="9"/>
  <c r="W226" i="9"/>
  <c r="W227" i="9"/>
  <c r="W228" i="9"/>
  <c r="W229" i="9"/>
  <c r="W230" i="9"/>
  <c r="W231" i="9"/>
  <c r="W232" i="9"/>
  <c r="W233" i="9"/>
  <c r="W234" i="9"/>
  <c r="W235" i="9"/>
  <c r="W236" i="9"/>
  <c r="W237" i="9"/>
  <c r="W238" i="9"/>
  <c r="W239" i="9"/>
  <c r="W240" i="9"/>
  <c r="W241" i="9"/>
  <c r="W242" i="9"/>
  <c r="W243" i="9"/>
  <c r="W244" i="9"/>
  <c r="W245" i="9"/>
  <c r="W246" i="9"/>
  <c r="W247" i="9"/>
  <c r="W248" i="9"/>
  <c r="W249" i="9"/>
  <c r="W250" i="9"/>
  <c r="W251" i="9"/>
  <c r="W252" i="9"/>
  <c r="W253" i="9"/>
  <c r="W254" i="9"/>
  <c r="W255" i="9"/>
  <c r="W256" i="9"/>
  <c r="W257" i="9"/>
  <c r="W258" i="9"/>
  <c r="W259" i="9"/>
  <c r="W260" i="9"/>
  <c r="W261" i="9"/>
  <c r="W262" i="9"/>
  <c r="W263" i="9"/>
  <c r="W264" i="9"/>
  <c r="W265" i="9"/>
  <c r="W266" i="9"/>
  <c r="W267" i="9"/>
  <c r="W268" i="9"/>
  <c r="W269" i="9"/>
  <c r="W270" i="9"/>
  <c r="W271" i="9"/>
  <c r="W272" i="9"/>
  <c r="W273" i="9"/>
  <c r="W274" i="9"/>
  <c r="W275" i="9"/>
  <c r="W276" i="9"/>
  <c r="W277" i="9"/>
  <c r="W278" i="9"/>
  <c r="W279" i="9"/>
  <c r="W280" i="9"/>
  <c r="W281" i="9"/>
  <c r="W282" i="9"/>
  <c r="W283" i="9"/>
  <c r="W284" i="9"/>
  <c r="W285" i="9"/>
  <c r="W286" i="9"/>
  <c r="W287" i="9"/>
  <c r="W288" i="9"/>
  <c r="W289" i="9"/>
  <c r="W290" i="9"/>
  <c r="W291" i="9"/>
  <c r="W292" i="9"/>
  <c r="W293" i="9"/>
  <c r="W294" i="9"/>
  <c r="W295" i="9"/>
  <c r="W296" i="9"/>
  <c r="W297" i="9"/>
  <c r="W298" i="9"/>
  <c r="W299" i="9"/>
  <c r="W300" i="9"/>
  <c r="W301" i="9"/>
  <c r="W302" i="9"/>
  <c r="W303" i="9"/>
  <c r="W11" i="9"/>
  <c r="V10" i="9"/>
  <c r="U10" i="9"/>
  <c r="T10" i="9"/>
  <c r="S10" i="9"/>
  <c r="C10" i="9"/>
  <c r="D10" i="9"/>
  <c r="E10" i="9"/>
  <c r="P10" i="9" l="1"/>
  <c r="L10" i="9"/>
  <c r="M10" i="9"/>
  <c r="N10" i="9"/>
  <c r="O10" i="9"/>
  <c r="K10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11" i="9"/>
  <c r="H10" i="9"/>
  <c r="I10" i="9"/>
  <c r="J10" i="9" s="1"/>
  <c r="F10" i="9"/>
  <c r="E239" i="5" l="1"/>
  <c r="E89" i="5"/>
  <c r="E76" i="5"/>
  <c r="E282" i="5"/>
  <c r="E271" i="5"/>
  <c r="E114" i="5"/>
  <c r="E198" i="5"/>
  <c r="E200" i="5"/>
  <c r="E110" i="5"/>
  <c r="E14" i="5"/>
  <c r="E205" i="5"/>
  <c r="E268" i="5"/>
  <c r="E134" i="5"/>
  <c r="E108" i="5"/>
  <c r="E107" i="5"/>
  <c r="E100" i="5"/>
  <c r="E48" i="5"/>
  <c r="E130" i="5"/>
  <c r="E208" i="5"/>
  <c r="E294" i="5"/>
  <c r="E178" i="5"/>
  <c r="E219" i="5"/>
  <c r="E186" i="5"/>
  <c r="E123" i="5"/>
  <c r="E172" i="5"/>
  <c r="E104" i="5"/>
  <c r="E201" i="5"/>
  <c r="E238" i="5"/>
  <c r="E285" i="5"/>
  <c r="E45" i="5"/>
  <c r="E79" i="5"/>
  <c r="E298" i="5"/>
  <c r="E236" i="5"/>
  <c r="E99" i="5"/>
  <c r="E164" i="5"/>
  <c r="E157" i="5"/>
  <c r="E182" i="5"/>
  <c r="E121" i="5"/>
  <c r="E30" i="5"/>
  <c r="E297" i="5"/>
  <c r="E128" i="5"/>
  <c r="E65" i="5"/>
  <c r="E214" i="5"/>
  <c r="E73" i="5"/>
  <c r="E194" i="5"/>
  <c r="E263" i="5"/>
  <c r="E174" i="5"/>
  <c r="E84" i="5"/>
  <c r="E116" i="5"/>
  <c r="E171" i="5"/>
  <c r="E203" i="5"/>
  <c r="E109" i="5"/>
  <c r="E187" i="5"/>
  <c r="E146" i="5"/>
  <c r="E204" i="5"/>
  <c r="E97" i="5"/>
  <c r="E169" i="5"/>
  <c r="E137" i="5"/>
  <c r="E278" i="5"/>
  <c r="E112" i="5"/>
  <c r="E241" i="5"/>
  <c r="E190" i="5"/>
  <c r="E59" i="5"/>
  <c r="E197" i="5"/>
  <c r="E291" i="5"/>
  <c r="E53" i="5"/>
  <c r="E175" i="5"/>
  <c r="E145" i="5"/>
  <c r="E61" i="5"/>
  <c r="E280" i="5"/>
  <c r="E141" i="5"/>
  <c r="E184" i="5"/>
  <c r="E269" i="5"/>
  <c r="E37" i="5"/>
  <c r="E170" i="5"/>
  <c r="E85" i="5"/>
  <c r="E42" i="5"/>
  <c r="E138" i="5"/>
  <c r="E38" i="5"/>
  <c r="E213" i="5"/>
  <c r="E155" i="5"/>
  <c r="E70" i="5"/>
  <c r="E67" i="5"/>
  <c r="E72" i="5"/>
  <c r="E237" i="5"/>
  <c r="E210" i="5"/>
  <c r="E98" i="5"/>
  <c r="E249" i="5"/>
  <c r="E276" i="5"/>
  <c r="E296" i="5"/>
  <c r="E229" i="5"/>
  <c r="E124" i="5"/>
  <c r="E43" i="5"/>
  <c r="E101" i="5"/>
  <c r="E117" i="5"/>
  <c r="E156" i="5"/>
  <c r="E140" i="5"/>
  <c r="E52" i="5"/>
  <c r="E135" i="5"/>
  <c r="E118" i="5"/>
  <c r="E26" i="5"/>
  <c r="E258" i="5"/>
  <c r="E131" i="5"/>
  <c r="E133" i="5"/>
  <c r="E244" i="5"/>
  <c r="E71" i="5"/>
  <c r="E94" i="5"/>
  <c r="E255" i="5"/>
  <c r="E163" i="5"/>
  <c r="E254" i="5"/>
  <c r="E177" i="5"/>
  <c r="E176" i="5"/>
  <c r="E80" i="5"/>
  <c r="E127" i="5"/>
  <c r="E20" i="5"/>
  <c r="E167" i="5"/>
  <c r="E34" i="5"/>
  <c r="E139" i="5"/>
  <c r="E75" i="5"/>
  <c r="E96" i="5"/>
  <c r="E223" i="5"/>
  <c r="E77" i="5"/>
  <c r="E300" i="5"/>
  <c r="E195" i="5"/>
  <c r="E160" i="5"/>
  <c r="E55" i="5"/>
  <c r="E243" i="5"/>
  <c r="E266" i="5"/>
  <c r="E292" i="5"/>
  <c r="E234" i="5"/>
  <c r="E168" i="5"/>
  <c r="E270" i="5"/>
  <c r="E259" i="5"/>
  <c r="E54" i="5"/>
  <c r="E216" i="5"/>
  <c r="E58" i="5"/>
  <c r="E40" i="5"/>
  <c r="E251" i="5"/>
  <c r="E23" i="5"/>
  <c r="E158" i="5"/>
  <c r="E245" i="5"/>
  <c r="E277" i="5"/>
  <c r="E122" i="5"/>
  <c r="E36" i="5"/>
  <c r="E227" i="5"/>
  <c r="E207" i="5"/>
  <c r="E32" i="5"/>
  <c r="E91" i="5"/>
  <c r="E64" i="5"/>
  <c r="E162" i="5"/>
  <c r="E47" i="5"/>
  <c r="E191" i="5"/>
  <c r="E209" i="5"/>
  <c r="E290" i="5"/>
  <c r="E39" i="5"/>
  <c r="E233" i="5"/>
  <c r="E115" i="5"/>
  <c r="E31" i="5"/>
  <c r="E224" i="5"/>
  <c r="E173" i="5"/>
  <c r="E215" i="5"/>
  <c r="E192" i="5"/>
  <c r="E273" i="5"/>
  <c r="E262" i="5"/>
  <c r="E183" i="5"/>
  <c r="E29" i="5"/>
  <c r="E44" i="5"/>
  <c r="E272" i="5"/>
  <c r="E69" i="5"/>
  <c r="E265" i="5"/>
  <c r="E248" i="5"/>
  <c r="E62" i="5"/>
  <c r="E281" i="5"/>
  <c r="E102" i="5"/>
  <c r="E166" i="5"/>
  <c r="E242" i="5"/>
  <c r="E152" i="5"/>
  <c r="E299" i="5"/>
  <c r="E218" i="5"/>
  <c r="E181" i="5"/>
  <c r="E159" i="5"/>
  <c r="E41" i="5"/>
  <c r="E35" i="5"/>
  <c r="E105" i="5"/>
  <c r="E260" i="5"/>
  <c r="E21" i="5"/>
  <c r="E221" i="5"/>
  <c r="E188" i="5"/>
  <c r="E286" i="5"/>
  <c r="E93" i="5"/>
  <c r="E199" i="5"/>
  <c r="E185" i="5"/>
  <c r="E196" i="5"/>
  <c r="E17" i="5"/>
  <c r="E144" i="5"/>
  <c r="E149" i="5"/>
  <c r="E82" i="5"/>
  <c r="E267" i="5"/>
  <c r="E106" i="5"/>
  <c r="E153" i="5"/>
  <c r="E288" i="5"/>
  <c r="E111" i="5"/>
  <c r="E66" i="5"/>
  <c r="E211" i="5"/>
  <c r="E235" i="5"/>
  <c r="E240" i="5"/>
  <c r="E293" i="5"/>
  <c r="E83" i="5"/>
  <c r="E50" i="5"/>
  <c r="E179" i="5"/>
  <c r="E246" i="5"/>
  <c r="E279" i="5"/>
  <c r="E86" i="5"/>
  <c r="E18" i="5"/>
  <c r="E51" i="5"/>
  <c r="E165" i="5"/>
  <c r="E284" i="5"/>
  <c r="E257" i="5"/>
  <c r="E220" i="5"/>
  <c r="E15" i="5"/>
  <c r="E78" i="5"/>
  <c r="E132" i="5"/>
  <c r="E193" i="5"/>
  <c r="E33" i="5"/>
  <c r="E154" i="5"/>
  <c r="E46" i="5"/>
  <c r="E212" i="5"/>
  <c r="E56" i="5"/>
  <c r="E274" i="5"/>
  <c r="E256" i="5"/>
  <c r="E295" i="5"/>
  <c r="E16" i="5"/>
  <c r="E283" i="5"/>
  <c r="E231" i="5"/>
  <c r="E90" i="5"/>
  <c r="E68" i="5"/>
  <c r="E287" i="5"/>
  <c r="E119" i="5"/>
  <c r="E63" i="5"/>
  <c r="E87" i="5"/>
  <c r="E74" i="5"/>
  <c r="E81" i="5"/>
  <c r="E95" i="5"/>
  <c r="E289" i="5"/>
  <c r="E232" i="5"/>
  <c r="E261" i="5"/>
  <c r="E147" i="5"/>
  <c r="E27" i="5"/>
  <c r="E22" i="5"/>
  <c r="E230" i="5"/>
  <c r="E129" i="5"/>
  <c r="E253" i="5"/>
  <c r="E120" i="5"/>
  <c r="E148" i="5"/>
  <c r="E275" i="5"/>
  <c r="E250" i="5"/>
  <c r="E225" i="5"/>
  <c r="E151" i="5"/>
  <c r="E206" i="5"/>
  <c r="E247" i="5"/>
  <c r="E103" i="5"/>
  <c r="E57" i="5"/>
  <c r="E202" i="5"/>
  <c r="E264" i="5"/>
  <c r="E25" i="5"/>
  <c r="E301" i="5"/>
  <c r="E302" i="5"/>
  <c r="E24" i="5"/>
  <c r="E143" i="5"/>
  <c r="E150" i="5"/>
  <c r="E28" i="5"/>
  <c r="E13" i="5"/>
  <c r="E19" i="5"/>
  <c r="E142" i="5"/>
  <c r="E12" i="5"/>
  <c r="E49" i="5"/>
  <c r="E60" i="5"/>
  <c r="E222" i="5"/>
  <c r="E189" i="5"/>
  <c r="E226" i="5"/>
  <c r="E126" i="5"/>
  <c r="E11" i="5"/>
  <c r="E161" i="5"/>
  <c r="E303" i="5"/>
  <c r="E113" i="5"/>
  <c r="E88" i="5"/>
  <c r="E180" i="5"/>
  <c r="E92" i="5"/>
  <c r="E136" i="5"/>
  <c r="E217" i="5"/>
  <c r="E228" i="5"/>
  <c r="E125" i="5"/>
  <c r="E252" i="5"/>
  <c r="E10" i="5" l="1"/>
  <c r="G9" i="10" l="1"/>
  <c r="F10" i="10"/>
  <c r="G10" i="10" s="1"/>
  <c r="K10" i="3" l="1"/>
  <c r="P10" i="3" s="1"/>
  <c r="N10" i="3"/>
  <c r="O1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tc={6729543A-8FC5-48A4-8D69-B3842F339D54}</author>
    <author>tc={619A3BB0-018E-44BE-AFF4-AA171A28A41D}</author>
    <author>tc={5AF0BB02-3619-4052-A292-7C0100668D3D}</author>
  </authors>
  <commentList>
    <comment ref="D9" authorId="0" shapeId="0" xr:uid="{6729543A-8FC5-48A4-8D69-B3842F339D54}">
      <text>
        <t>[Kommenttiketju]
Excel-versiosi avulla voit lukea tämän kommenttiketjun, mutta siihen tehdyt muutokset poistetaan, jos tiedosto avataan uudemmassa Excel-versiossa. Lisätietoja: https://go.microsoft.com/fwlink/?linkid=870924
Kommentti:
    Katso sote-erien vaikutusta Vert2 -välilehdeltä.</t>
      </text>
    </comment>
    <comment ref="I9" authorId="1" shapeId="0" xr:uid="{619A3BB0-018E-44BE-AFF4-AA171A28A41D}">
      <text>
        <t>[Kommenttiketju]
Excel-versiosi avulla voit lukea tämän kommenttiketjun, mutta siihen tehdyt muutokset poistetaan, jos tiedosto avataan uudemmassa Excel-versiossa. Lisätietoja: https://go.microsoft.com/fwlink/?linkid=870924
Kommentti:
    Vuoden 2023 päätöksen mukaiset tiedot.</t>
      </text>
    </comment>
    <comment ref="U9" authorId="2" shapeId="0" xr:uid="{5AF0BB02-3619-4052-A292-7C0100668D3D}">
      <text>
        <t>[Kommenttiketju]
Excel-versiosi avulla voit lukea tämän kommenttiketjun, mutta siihen tehdyt muutokset poistetaan, jos tiedosto avataan uudemmassa Excel-versiossa. Lisätietoja: https://go.microsoft.com/fwlink/?linkid=870924
Kommentti:
    Katso sote-erien vaikutus Vert2-välilehdeltä.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tc={A45F0824-9513-464B-BC82-3B56286810B5}</author>
    <author>tc={6607B12B-52C8-4513-9248-9D17E94B5BCC}</author>
  </authors>
  <commentList>
    <comment ref="F3" authorId="0" shapeId="0" xr:uid="{A45F0824-9513-464B-BC82-3B56286810B5}">
      <text>
        <t>[Kommenttiketju]
Excel-versiosi avulla voit lukea tämän kommenttiketjun, mutta siihen tehdyt muutokset poistetaan, jos tiedosto avataan uudemmassa Excel-versiossa. Lisätietoja: https://go.microsoft.com/fwlink/?linkid=870924
Kommentti:
    Jakajana väkiluku 31.12.2021</t>
      </text>
    </comment>
    <comment ref="G3" authorId="1" shapeId="0" xr:uid="{6607B12B-52C8-4513-9248-9D17E94B5BCC}">
      <text>
        <t>[Kommenttiketju]
Excel-versiosi avulla voit lukea tämän kommenttiketjun, mutta siihen tehdyt muutokset poistetaan, jos tiedosto avataan uudemmassa Excel-versiossa. Lisätietoja: https://go.microsoft.com/fwlink/?linkid=870924
Kommentti:
    Jakajana väkiluku 31.12.2022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tc={7CC3DABA-76E9-4331-A48B-FE39ED1AFD32}</author>
    <author>tc={4CE8F91E-EA9D-4D09-8344-1DCE060E297C}</author>
    <author>tc={6EF0FD0A-4E0B-4F5A-BCA3-712ADF3C537F}</author>
  </authors>
  <commentList>
    <comment ref="E9" authorId="0" shapeId="0" xr:uid="{7CC3DABA-76E9-4331-A48B-FE39ED1AFD32}">
      <text>
        <t>[Kommenttiketju]
Excel-versiosi avulla voit lukea tämän kommenttiketjun, mutta siihen tehdyt muutokset poistetaan, jos tiedosto avataan uudemmassa Excel-versiossa. Lisätietoja: https://go.microsoft.com/fwlink/?linkid=870924
Kommentti:
    Sarake D = E+F+G. Siis sarake E näyttää, mikä on kunnan peruspalvelujen puhdas valtionosuus ilman sote-uudistuksen vaikutusta.</t>
      </text>
    </comment>
    <comment ref="F9" authorId="1" shapeId="0" xr:uid="{4CE8F91E-EA9D-4D09-8344-1DCE060E297C}">
      <text>
        <t>[Kommenttiketju]
Excel-versiosi avulla voit lukea tämän kommenttiketjun, mutta siihen tehdyt muutokset poistetaan, jos tiedosto avataan uudemmassa Excel-versiossa. Lisätietoja: https://go.microsoft.com/fwlink/?linkid=870924
Kommentti:
    Muutosrajoitin on plussalla, jos kunnasta siirtyy hyvinvointialueelle enemmän tuloja kuin menoja ja miinuksella, jos tilanne on päinvastoin. 60 % erotuksesta huomioidaan muutosrajoittimen summassa ja 40 % jää kunnan omalle vastuulle.</t>
      </text>
    </comment>
    <comment ref="G9" authorId="2" shapeId="0" xr:uid="{6EF0FD0A-4E0B-4F5A-BCA3-712ADF3C537F}">
      <text>
        <t>[Kommenttiketju]
Excel-versiosi avulla voit lukea tämän kommenttiketjun, mutta siihen tehdyt muutokset poistetaan, jos tiedosto avataan uudemmassa Excel-versiossa. Lisätietoja: https://go.microsoft.com/fwlink/?linkid=870924
Kommentti:
    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tc={E0DCA46B-90B0-4A03-B440-BD3FAC49C6BF}</author>
    <author>tc={CE591543-FD1B-4F1B-8814-082113120EE9}</author>
  </authors>
  <commentList>
    <comment ref="H2" authorId="0" shapeId="0" xr:uid="{E0DCA46B-90B0-4A03-B440-BD3FAC49C6BF}">
      <text>
        <t>[Kommenttiketju]
Excel-versiosi avulla voit lukea tämän kommenttiketjun, mutta siihen tehdyt muutokset poistetaan, jos tiedosto avataan uudemmassa Excel-versiossa. Lisätietoja: https://go.microsoft.com/fwlink/?linkid=870924
Kommentti:
    Sote-erät = muutosrajoitin (K) ja järjestelmämuutoksen tasaus (M).</t>
      </text>
    </comment>
    <comment ref="I2" authorId="1" shapeId="0" xr:uid="{CE591543-FD1B-4F1B-8814-082113120EE9}">
      <text>
        <t>[Kommenttiketju]
Excel-versiosi avulla voit lukea tämän kommenttiketjun, mutta siihen tehdyt muutokset poistetaan, jos tiedosto avataan uudemmassa Excel-versiossa. Lisätietoja: https://go.microsoft.com/fwlink/?linkid=870924
Kommentti:
    Sote-erät = muutosrajoitin (L), järjestelmämuutoksen tasaus (N) sekä jälkikäteistarkistuksen lisäsiirtotarve (O) ja takautuva leikkaus (P).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tc={C1F214E9-18E6-401E-80D8-F11113B43225}</author>
    <author>tc={48659573-5518-4842-94B6-02DF86328DB4}</author>
    <author>tc={EF9DC11A-1427-463A-9AE6-705DFC2689B8}</author>
    <author>tc={78E48372-7917-49C4-9232-258E1288D8B1}</author>
    <author>tc={B9C9E4B2-E21E-4AED-AF11-8ABDB7D31DE2}</author>
    <author>tc={5A7E5D9F-03C6-4B48-8BF9-95565ACE3D82}</author>
    <author>tc={0A8B92B5-CED5-4127-A468-858156EE2DD5}</author>
  </authors>
  <commentList>
    <comment ref="J9" authorId="0" shapeId="0" xr:uid="{C1F214E9-18E6-401E-80D8-F11113B43225}">
      <text>
        <t>[Kommenttiketju]
Excel-versiosi avulla voit lukea tämän kommenttiketjun, mutta siihen tehdyt muutokset poistetaan, jos tiedosto avataan uudemmassa Excel-versiossa. Lisätietoja: https://go.microsoft.com/fwlink/?linkid=870924
Kommentti:
    Valtionosuusprosentti = Viereisen I-sarakkeen summa suhteessa laskennallisiin kustannuksiin (F-sarake).</t>
      </text>
    </comment>
    <comment ref="K9" authorId="1" shapeId="0" xr:uid="{48659573-5518-4842-94B6-02DF86328DB4}">
      <text>
        <t>[Kommenttiketju]
Excel-versiosi avulla voit lukea tämän kommenttiketjun, mutta siihen tehdyt muutokset poistetaan, jos tiedosto avataan uudemmassa Excel-versiossa. Lisätietoja: https://go.microsoft.com/fwlink/?linkid=870924
Kommentti:
    Syrjäisyyden laskentatapa uudistunut ja jaettava rahamäärä pienentynyt.</t>
      </text>
    </comment>
    <comment ref="N9" authorId="2" shapeId="0" xr:uid="{EF9DC11A-1427-463A-9AE6-705DFC2689B8}">
      <text>
        <t>[Kommenttiketju]
Excel-versiosi avulla voit lukea tämän kommenttiketjun, mutta siihen tehdyt muutokset poistetaan, jos tiedosto avataan uudemmassa Excel-versiossa. Lisätietoja: https://go.microsoft.com/fwlink/?linkid=870924
Kommentti:
    HYTE-kerroin on uusi, vuonna 2023 ensimmäistä kertaa käytössä oleva valtionosuuskriteeri. Euroja määrittävä kerroin löytyy VM:n alkuperäistaulukosta. Lisätietoja myös THL:n ja Kuntaliiton verkkosivuilla.</t>
      </text>
    </comment>
    <comment ref="O9" authorId="3" shapeId="0" xr:uid="{78E48372-7917-49C4-9232-258E1288D8B1}">
      <text>
        <t>[Kommenttiketju]
Excel-versiosi avulla voit lukea tämän kommenttiketjun, mutta siihen tehdyt muutokset poistetaan, jos tiedosto avataan uudemmassa Excel-versiossa. Lisätietoja: https://go.microsoft.com/fwlink/?linkid=870924
Kommentti:
    Myös väestön kasvu on uusi vos-kriteeri vuonna 2023. Ks. tarkemmat laskentaperusteet VM:n sivuilta.</t>
      </text>
    </comment>
    <comment ref="P9" authorId="4" shapeId="0" xr:uid="{B9C9E4B2-E21E-4AED-AF11-8ABDB7D31DE2}">
      <text>
        <t>[Kommenttiketju]
Excel-versiosi avulla voit lukea tämän kommenttiketjun, mutta siihen tehdyt muutokset poistetaan, jos tiedosto avataan uudemmassa Excel-versiossa. Lisätietoja: https://go.microsoft.com/fwlink/?linkid=870924
Kommentti:
    Sisältää lukuisia laskentatekijöitä, joilla tasapainotetaan kunta-valtio -suhdetta. Perustoimeentulotuen rahoitusosuus muodostaa vähennyksistä noin puolet. Kaikki osatekijät VM:n taulukossa.</t>
      </text>
    </comment>
    <comment ref="Q9" authorId="5" shapeId="0" xr:uid="{5A7E5D9F-03C6-4B48-8BF9-95565ACE3D82}">
      <text>
        <t>[Kommenttiketju]
Excel-versiosi avulla voit lukea tämän kommenttiketjun, mutta siihen tehdyt muutokset poistetaan, jos tiedosto avataan uudemmassa Excel-versiossa. Lisätietoja: https://go.microsoft.com/fwlink/?linkid=870924
Kommentti:
    Muutosrajoitin on plussalla, jos kunnasta siirtyy hyvinvointialueelle enemmän tuloja kuin menoja ja miinuksella, jos tilanne on päinvastoin. 60 % erotuksesta huomioidaan muutosrajoittimen summassa ja 40 % jää kunnan omalle vastuulle.</t>
      </text>
    </comment>
    <comment ref="R9" authorId="6" shapeId="0" xr:uid="{0A8B92B5-CED5-4127-A468-858156EE2DD5}">
      <text>
        <t>[Kommenttiketju]
Excel-versiosi avulla voit lukea tämän kommenttiketjun, mutta siihen tehdyt muutokset poistetaan, jos tiedosto avataan uudemmassa Excel-versiossa. Lisätietoja: https://go.microsoft.com/fwlink/?linkid=870924
Kommentti:
    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tc={DF317702-F0BE-42D3-BC85-95D088C886A2}</author>
    <author>tc={C9F3134C-E8B0-40C8-AD53-6581476F39FB}</author>
    <author>tc={43F797BD-1DEA-455D-8D13-B2346C9B1802}</author>
    <author>tc={65924A47-D127-4D38-B158-EE3CDD51657F}</author>
    <author>tc={43F35437-4329-4DAA-9A37-5CF151379D83}</author>
    <author>tc={0A90569D-6001-4CA7-BAD3-AE0D41E37202}</author>
  </authors>
  <commentList>
    <comment ref="D13" authorId="0" shapeId="0" xr:uid="{DF317702-F0BE-42D3-BC85-95D088C886A2}">
      <text>
        <t>[Kommenttiketju]
Excel-versiosi avulla voit lukea tämän kommenttiketjun, mutta siihen tehdyt muutokset poistetaan, jos tiedosto avataan uudemmassa Excel-versiossa. Lisätietoja: https://go.microsoft.com/fwlink/?linkid=870924
Kommentti:
    Tiedot huhtikuun rahoituslaskelman välilehdeltä "Siirtyvät erät" D-sarakkeesta.</t>
      </text>
    </comment>
    <comment ref="E13" authorId="1" shapeId="0" xr:uid="{C9F3134C-E8B0-40C8-AD53-6581476F39FB}">
      <text>
        <t>[Kommenttiketju]
Excel-versiosi avulla voit lukea tämän kommenttiketjun, mutta siihen tehdyt muutokset poistetaan, jos tiedosto avataan uudemmassa Excel-versiossa. Lisätietoja: https://go.microsoft.com/fwlink/?linkid=870924
Kommentti:
    Tiedot syyskuun rahoituslaskelmasta välilehdeltä "Siirtyvät kustannukset".</t>
      </text>
    </comment>
    <comment ref="J13" authorId="2" shapeId="0" xr:uid="{43F797BD-1DEA-455D-8D13-B2346C9B1802}">
      <text>
        <t>[Kommenttiketju]
Excel-versiosi avulla voit lukea tämän kommenttiketjun, mutta siihen tehdyt muutokset poistetaan, jos tiedosto avataan uudemmassa Excel-versiossa. Lisätietoja: https://go.microsoft.com/fwlink/?linkid=870924
Kommentti:
    Tiedot huhtikuun rahoituslaskelman välilehdeltä "Siirtyvät erät" O-sarakkeesta.</t>
      </text>
    </comment>
    <comment ref="K13" authorId="3" shapeId="0" xr:uid="{65924A47-D127-4D38-B158-EE3CDD51657F}">
      <text>
        <t>[Kommenttiketju]
Excel-versiosi avulla voit lukea tämän kommenttiketjun, mutta siihen tehdyt muutokset poistetaan, jos tiedosto avataan uudemmassa Excel-versiossa. Lisätietoja: https://go.microsoft.com/fwlink/?linkid=870924
Kommentti:
    Lähde: VM:n valtionosuuslaskelma 20.9.2022</t>
      </text>
    </comment>
    <comment ref="N13" authorId="4" shapeId="0" xr:uid="{43F35437-4329-4DAA-9A37-5CF151379D83}">
      <text>
        <t>[Kommenttiketju]
Excel-versiosi avulla voit lukea tämän kommenttiketjun, mutta siihen tehdyt muutokset poistetaan, jos tiedosto avataan uudemmassa Excel-versiossa. Lisätietoja: https://go.microsoft.com/fwlink/?linkid=870924
Kommentti:
    Tiedot huhtikuun 2022 rahoituslaskelman välilehdeltä "Valtionosuudet_VM" R-sarakkeesta.</t>
      </text>
    </comment>
    <comment ref="O13" authorId="5" shapeId="0" xr:uid="{0A90569D-6001-4CA7-BAD3-AE0D41E37202}">
      <text>
        <t>[Kommenttiketju]
Excel-versiosi avulla voit lukea tämän kommenttiketjun, mutta siihen tehdyt muutokset poistetaan, jos tiedosto avataan uudemmassa Excel-versiossa. Lisätietoja: https://go.microsoft.com/fwlink/?linkid=870924
Kommentti:
    Lähde: VM:n valtionosuuslaskelma 20.9.2022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tc={15360133-170C-4896-A168-6E8698A5840E}</author>
  </authors>
  <commentList>
    <comment ref="I9" authorId="0" shapeId="0" xr:uid="{15360133-170C-4896-A168-6E8698A5840E}">
      <text>
        <t>[Kommenttiketju]
Excel-versiosi avulla voit lukea tämän kommenttiketjun, mutta siihen tehdyt muutokset poistetaan, jos tiedosto avataan uudemmassa Excel-versiossa. Lisätietoja: https://go.microsoft.com/fwlink/?linkid=870924
Kommentti:
    Talousarviotietoja ei tarkistettu.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tc={C21F089F-33F8-46B2-9788-5AA45C4BE43E}</author>
    <author>tc={A1021397-EB96-4BB1-A0AD-BDE440AAAF0B}</author>
    <author>tc={37286053-76B4-4DE5-950E-97A885EB0258}</author>
    <author>tc={DF0160D6-637D-4C4F-BB9E-E94320BCAB4B}</author>
    <author>tc={C6A9B3AB-5A31-463F-BE27-C7CDFF256E10}</author>
    <author>tc={9E5E1A05-3B3A-4FA7-A3C7-264DF2293D85}</author>
    <author>tc={0C63CC0D-3BFD-4D21-B5AA-739F12A6DA2A}</author>
  </authors>
  <commentList>
    <comment ref="J9" authorId="0" shapeId="0" xr:uid="{C21F089F-33F8-46B2-9788-5AA45C4BE43E}">
      <text>
        <t>[Kommenttiketju]
Excel-versiosi avulla voit lukea tämän kommenttiketjun, mutta siihen tehdyt muutokset poistetaan, jos tiedosto avataan uudemmassa Excel-versiossa. Lisätietoja: https://go.microsoft.com/fwlink/?linkid=870924
Kommentti:
    Valtionosuusprosentti = Viereisen I-sarakkeen summa suhteessa laskennallisiin kustannuksiin (F-sarake).</t>
      </text>
    </comment>
    <comment ref="K9" authorId="1" shapeId="0" xr:uid="{A1021397-EB96-4BB1-A0AD-BDE440AAAF0B}">
      <text>
        <t>[Kommenttiketju]
Excel-versiosi avulla voit lukea tämän kommenttiketjun, mutta siihen tehdyt muutokset poistetaan, jos tiedosto avataan uudemmassa Excel-versiossa. Lisätietoja: https://go.microsoft.com/fwlink/?linkid=870924
Kommentti:
    Syrjäisyyden laskentatapa uudistunut ja jaettava rahamäärä pienentynyt.</t>
      </text>
    </comment>
    <comment ref="N9" authorId="2" shapeId="0" xr:uid="{37286053-76B4-4DE5-950E-97A885EB0258}">
      <text>
        <t>[Kommenttiketju]
Excel-versiosi avulla voit lukea tämän kommenttiketjun, mutta siihen tehdyt muutokset poistetaan, jos tiedosto avataan uudemmassa Excel-versiossa. Lisätietoja: https://go.microsoft.com/fwlink/?linkid=870924
Kommentti:
    HYTE-kerroin on uusi, vuonna 2023 ensimmäistä kertaa käytössä oleva valtionosuuskriteeri. Euroja määrittävä kerroin löytyy VM:n alkuperäistaulukosta. Lisätietoja myös THL:n ja Kuntaliiton verkkosivuilla.</t>
      </text>
    </comment>
    <comment ref="O9" authorId="3" shapeId="0" xr:uid="{DF0160D6-637D-4C4F-BB9E-E94320BCAB4B}">
      <text>
        <t>[Kommenttiketju]
Excel-versiosi avulla voit lukea tämän kommenttiketjun, mutta siihen tehdyt muutokset poistetaan, jos tiedosto avataan uudemmassa Excel-versiossa. Lisätietoja: https://go.microsoft.com/fwlink/?linkid=870924
Kommentti:
    Myös väestön kasvu on uusi vos-kriteeri vuonna 2023. Ks. tarkemmat laskentaperusteet VM:n sivuilta.</t>
      </text>
    </comment>
    <comment ref="P9" authorId="4" shapeId="0" xr:uid="{C6A9B3AB-5A31-463F-BE27-C7CDFF256E10}">
      <text>
        <t>[Kommenttiketju]
Excel-versiosi avulla voit lukea tämän kommenttiketjun, mutta siihen tehdyt muutokset poistetaan, jos tiedosto avataan uudemmassa Excel-versiossa. Lisätietoja: https://go.microsoft.com/fwlink/?linkid=870924
Kommentti:
    Sisältää lukuisia laskentatekijöitä, joilla tasapainotetaan kunta-valtio -suhdetta. Perustoimeentulotuen rahoitusosuus muodostaa vähennyksistä noin puolet. Kaikki osatekijät Kuntaliiton valtionosuuslaskurissa ja VM:n yksityiskohtaisessa laskelmassa.</t>
      </text>
    </comment>
    <comment ref="Q9" authorId="5" shapeId="0" xr:uid="{9E5E1A05-3B3A-4FA7-A3C7-264DF2293D85}">
      <text>
        <t>[Kommenttiketju]
Excel-versiosi avulla voit lukea tämän kommenttiketjun, mutta siihen tehdyt muutokset poistetaan, jos tiedosto avataan uudemmassa Excel-versiossa. Lisätietoja: https://go.microsoft.com/fwlink/?linkid=870924
Kommentti:
    Muutosrajoitin on plussalla, jos kunnasta siirtyy hyvinvointialueelle enemmän tuloja kuin menoja ja miinuksella, jos tilanne on päinvastoin. 60 % erotuksesta huomioidaan muutosrajoittimen summassa ja 40 % jää kunnan omalle vastuulle.</t>
      </text>
    </comment>
    <comment ref="R9" authorId="6" shapeId="0" xr:uid="{0C63CC0D-3BFD-4D21-B5AA-739F12A6DA2A}">
      <text>
        <t>[Kommenttiketju]
Excel-versiosi avulla voit lukea tämän kommenttiketjun, mutta siihen tehdyt muutokset poistetaan, jos tiedosto avataan uudemmassa Excel-versiossa. Lisätietoja: https://go.microsoft.com/fwlink/?linkid=870924
Kommentti:
    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Riikonen Olli</author>
  </authors>
  <commentList>
    <comment ref="B39" authorId="0" shapeId="0" xr:uid="{F70B0307-2771-4F73-BC1F-DB328BA806B8}">
      <text>
        <r>
          <rPr>
            <b/>
            <sz val="9"/>
            <color indexed="81"/>
            <rFont val="Tahoma"/>
            <family val="2"/>
          </rPr>
          <t>Riikonen Olli:</t>
        </r>
        <r>
          <rPr>
            <sz val="9"/>
            <color indexed="81"/>
            <rFont val="Tahoma"/>
            <family val="2"/>
          </rPr>
          <t xml:space="preserve">
Lähde: Kuntaliiton valtionosuuslaskuri
</t>
        </r>
      </text>
    </comment>
  </commentList>
</comments>
</file>

<file path=xl/sharedStrings.xml><?xml version="1.0" encoding="utf-8"?>
<sst xmlns="http://schemas.openxmlformats.org/spreadsheetml/2006/main" count="3931" uniqueCount="571">
  <si>
    <t>missä tahansa tarkoituksessa, myös kaupallisesti.</t>
  </si>
  <si>
    <t>Jakaa </t>
  </si>
  <si>
    <t>kopioida aineistoa ja levittää sitä edelleen missä tahansa välineessä ja muodossa</t>
  </si>
  <si>
    <t>Muunnella</t>
  </si>
  <si>
    <t>remiksata ja muokata aineistoa sekä luoda sen pohjalta uusia aineistoja</t>
  </si>
  <si>
    <t>Voit</t>
  </si>
  <si>
    <t xml:space="preserve">Käyttöehdot: </t>
  </si>
  <si>
    <t>Kunta</t>
  </si>
  <si>
    <t>YHTEENSÄ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</si>
  <si>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</si>
  <si>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</si>
  <si>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</si>
  <si>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</si>
  <si>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</si>
  <si>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</si>
  <si>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</si>
  <si>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</si>
  <si>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</si>
  <si>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</si>
  <si>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</si>
  <si>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</si>
  <si>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</si>
  <si>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</si>
  <si>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</si>
  <si>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</si>
  <si>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</si>
  <si>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</si>
  <si>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</si>
  <si>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</si>
  <si>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</si>
  <si>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</si>
  <si>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</si>
  <si>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</si>
  <si>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</si>
  <si>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</si>
  <si>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</si>
  <si>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</si>
  <si>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</si>
  <si>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</si>
  <si>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</si>
  <si>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</si>
  <si>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</si>
  <si>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</si>
  <si>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</si>
  <si>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</si>
  <si>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</si>
  <si>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</si>
  <si>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</si>
  <si>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</si>
  <si>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</si>
  <si>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</si>
  <si>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</si>
  <si>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</si>
  <si>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</si>
  <si>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</si>
  <si>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</si>
  <si>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</si>
  <si>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</si>
  <si>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</si>
  <si>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</si>
  <si>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</si>
  <si>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</si>
  <si>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</si>
  <si>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</si>
  <si>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</si>
  <si>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</si>
  <si>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</si>
  <si>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</si>
  <si>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</si>
  <si>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</si>
  <si>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</si>
  <si>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</si>
  <si>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</si>
  <si>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</si>
  <si>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</si>
  <si>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</si>
  <si>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</si>
  <si>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</si>
  <si>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</si>
  <si>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</si>
  <si>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</si>
  <si>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</si>
  <si>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</si>
  <si>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</si>
  <si>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</si>
  <si>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</si>
  <si>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</si>
  <si>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</si>
  <si>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</si>
  <si>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</si>
  <si>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</si>
  <si>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</si>
  <si>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</si>
  <si>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</si>
  <si>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</si>
  <si>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</si>
  <si>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</si>
  <si>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</si>
  <si>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</si>
  <si>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</si>
  <si>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</si>
  <si>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</si>
  <si>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</si>
  <si>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</si>
  <si>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</si>
  <si>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</si>
  <si>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</si>
  <si>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</si>
  <si>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</si>
  <si>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</si>
  <si>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</si>
  <si>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</si>
  <si>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</si>
  <si>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</si>
  <si>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</si>
  <si>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</si>
  <si>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</si>
  <si>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</si>
  <si>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</si>
  <si>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</si>
  <si>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</si>
  <si>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</si>
  <si>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</si>
  <si>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</si>
  <si>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</si>
  <si>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</si>
  <si>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</si>
  <si>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</si>
  <si>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</si>
  <si>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</si>
  <si>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</si>
  <si>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</si>
  <si>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</si>
  <si>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</si>
  <si>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</si>
  <si>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</si>
  <si>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</si>
  <si>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</si>
  <si>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</si>
  <si>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</si>
  <si>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</si>
  <si>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</si>
  <si>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</si>
  <si>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</si>
  <si>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</si>
  <si>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</si>
  <si>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</si>
  <si>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</si>
  <si>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</si>
  <si>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</si>
  <si>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</si>
  <si>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</si>
  <si>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</si>
  <si>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</si>
  <si>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</si>
  <si>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</si>
  <si>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</si>
  <si>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</si>
  <si>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</si>
  <si>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</si>
  <si>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</si>
  <si>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</si>
  <si>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</si>
  <si>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</si>
  <si>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</si>
  <si>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</si>
  <si>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</si>
  <si>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</si>
  <si>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</si>
  <si>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</si>
  <si>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</si>
  <si>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</si>
  <si>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</si>
  <si>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</si>
  <si>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</si>
  <si>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</si>
  <si>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</si>
  <si>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</si>
  <si>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</si>
  <si>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</si>
  <si>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</si>
  <si>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</si>
  <si>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</si>
  <si>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</si>
  <si>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</si>
  <si>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</si>
  <si>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</si>
  <si>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</si>
  <si>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</si>
  <si>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</si>
  <si>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</si>
  <si>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</si>
  <si>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</si>
  <si>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</si>
  <si>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</si>
  <si>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</si>
  <si>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</si>
  <si>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</si>
  <si>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</si>
  <si>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</si>
  <si>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</si>
  <si>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</si>
  <si>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</si>
  <si>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</si>
  <si>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</si>
  <si>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</si>
  <si>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</si>
  <si>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</si>
  <si>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</si>
  <si>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</si>
  <si>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</si>
  <si>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</si>
  <si>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</si>
  <si>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</si>
  <si>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</si>
  <si>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</si>
  <si>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</si>
  <si>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</si>
  <si>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</si>
  <si>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</si>
  <si>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</si>
  <si>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</si>
  <si>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</si>
  <si>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</si>
  <si>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</si>
  <si>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</si>
  <si>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</si>
  <si>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</si>
  <si>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</si>
  <si>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</si>
  <si>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</si>
  <si>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</si>
  <si>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</si>
  <si>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</si>
  <si>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</si>
  <si>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</si>
  <si>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</si>
  <si>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</si>
  <si>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</si>
  <si>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</si>
  <si>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</si>
  <si>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</si>
  <si>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</si>
  <si>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</si>
  <si>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</si>
  <si>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</si>
  <si>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</si>
  <si>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</si>
  <si>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</si>
  <si>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</si>
  <si>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</si>
  <si>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</si>
  <si>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</si>
  <si>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</si>
  <si>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</si>
  <si>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</si>
  <si>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</si>
  <si>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</si>
  <si>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</si>
  <si>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</si>
  <si>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</si>
  <si>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</si>
  <si>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</si>
  <si>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</si>
  <si>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</si>
  <si>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</si>
  <si>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</si>
  <si>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</si>
  <si>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</si>
  <si>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</si>
  <si>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</si>
  <si>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</si>
  <si>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</si>
  <si>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</si>
  <si>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</si>
  <si>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</si>
  <si>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</si>
  <si>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</si>
  <si>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</si>
  <si>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</si>
  <si>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</si>
  <si>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</si>
  <si>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</si>
  <si>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</si>
  <si>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</si>
  <si>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</si>
  <si>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</si>
  <si>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</si>
  <si>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</si>
  <si>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</si>
  <si>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</si>
  <si>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</si>
  <si>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</si>
  <si>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</si>
  <si>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</si>
  <si>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</si>
  <si>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</si>
  <si>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</si>
  <si>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</si>
  <si>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</si>
  <si>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</si>
  <si>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</si>
  <si>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Kuntanro</t>
  </si>
  <si>
    <t>Asukasluku 31.12.2020</t>
  </si>
  <si>
    <t>Kunnan  peruspalvelujen valtionosuus yhteensä (D+E)</t>
  </si>
  <si>
    <t>Valtionosuudet yhteensä</t>
  </si>
  <si>
    <t>Lähteet:</t>
  </si>
  <si>
    <t>Kotikunta-korvaukset, tulot</t>
  </si>
  <si>
    <t>Kotikunta-korvaukset, menot</t>
  </si>
  <si>
    <t>Kotikunta-korvaukset, netto</t>
  </si>
  <si>
    <t>Yhteyshenkilö: Olli Riikonen, puh. 050 477 5619, olli.riikonen@kuntaliitto.fi Twitter: @RiikosenOlli</t>
  </si>
  <si>
    <t>Muutoslaskelmat KL/OR</t>
  </si>
  <si>
    <t>Huom! Kotikuntakorvaukset erillisellä välilehdellä</t>
  </si>
  <si>
    <t>Perus-palveluiden valtion-osuuden muutos, %</t>
  </si>
  <si>
    <t>Muutos yhteensä €/as.</t>
  </si>
  <si>
    <t>Muutos yhteensä %</t>
  </si>
  <si>
    <t>5502 Verotuloihin perustuva valtionosuuksien tasaus</t>
  </si>
  <si>
    <t>Sarakeotsikossa oleva numero viittaa kirjanpidon tiliin, johon ko. erä kirjataan.</t>
  </si>
  <si>
    <t xml:space="preserve">Kuntien valtionosuusmaksatuksen yhteydessä maksettavat esi- ja perusopetuksen kotikuntakorvaukset </t>
  </si>
  <si>
    <t>kotikuntakorvausmenot asiakaspalvelujen ostoihin.</t>
  </si>
  <si>
    <t xml:space="preserve">erotetaan valtionosuustilityksistä. Kotikuntakorvaustulot kirjataan myyntituottoihin ja </t>
  </si>
  <si>
    <t>Veromenetysten korvauksen muutos (ml. verolykkäysten takaisinperintä), %</t>
  </si>
  <si>
    <t>Kuntien valtionosuudet ja veromenetysten korvaukset 2022, yhteenveto</t>
  </si>
  <si>
    <t>5501 Peruspalvelujen valtionosuus ilman tasausta</t>
  </si>
  <si>
    <t>Asukasluku 31.12.2021</t>
  </si>
  <si>
    <t>Sote-uudistuksen järjestelmä-muutoksen tasaus vuodelle 2023</t>
  </si>
  <si>
    <t>Kunta-nro</t>
  </si>
  <si>
    <t>Sote-uudistuksen muutosrajoitin</t>
  </si>
  <si>
    <t>Kunnan peruspalvelujen valtionosuus vuonna 2023</t>
  </si>
  <si>
    <t>Valtionosuuspäätöksiä ja niihin liittyviä laskentatietoja - Valtiovarainministeriö (vm.fi)</t>
  </si>
  <si>
    <t>Eri laskentatekijöiden vaikutuksesta saa hyvän käsityksen Kuntaliiton valtionosuuslaskuria käyttämällä.</t>
  </si>
  <si>
    <t>Huom! 1) Taulukossa on piilotettuja sarakkeita</t>
  </si>
  <si>
    <t>Huom! 2) Taulukossa EI ole mukana opetus- ja kulttuuritoimen valtionosuutta, ainoastaan VM:n valtionosuusrahoitus</t>
  </si>
  <si>
    <t>LISÄOSAT</t>
  </si>
  <si>
    <t>MUUT LISÄYKSET JA VÄHENNYKSET</t>
  </si>
  <si>
    <t>Asukasmäärä 31.12.2021</t>
  </si>
  <si>
    <t>Ikärakenne, laskennallinen kustannus</t>
  </si>
  <si>
    <t xml:space="preserve">Muut laskennalliset kustannukset </t>
  </si>
  <si>
    <t>Laskennalliset kustannukset yhteensä</t>
  </si>
  <si>
    <t>Omarahoitus-osuus, €/as</t>
  </si>
  <si>
    <t>Omarahoitusosuus, €</t>
  </si>
  <si>
    <t>Valtionosuus omarahoitusosuuden jälkeen (välisumma)</t>
  </si>
  <si>
    <t>Kunnan oma vos-%</t>
  </si>
  <si>
    <t>Syrjäisyys</t>
  </si>
  <si>
    <t>Saamen kotiseutu</t>
  </si>
  <si>
    <t xml:space="preserve">Työpaikka-omavaraisuus </t>
  </si>
  <si>
    <t xml:space="preserve">HYTE-kerroin </t>
  </si>
  <si>
    <t>Väestön kasvu</t>
  </si>
  <si>
    <t xml:space="preserve">Vähennykset yhteensä </t>
  </si>
  <si>
    <t>Valtionosuus ennen verotuloihin perustuvaa valtionosuuksien tasausta</t>
  </si>
  <si>
    <t>Verotuloihin perustuva valtionosuuksien tasaus</t>
  </si>
  <si>
    <t xml:space="preserve">Kunnan  peruspalvelujen valtionosuus </t>
  </si>
  <si>
    <t>Veroperuste-muutoksista johtuvien veromenetysten korvaus</t>
  </si>
  <si>
    <t>VM vos yhteensä</t>
  </si>
  <si>
    <t>Huom! Jos katsot tietoja OPH:n palvelusta, vieritä sivua riittävästi alaspäin löytääksesi kuntien tiedot</t>
  </si>
  <si>
    <t>Peruspalvelujen valtionosuuksien laskentatiedot vuodelle 2022, VM/KAO 8.7.2022</t>
  </si>
  <si>
    <t>VM:n sivuilla laskelma sisältää yksityiskohtaisen peruspalveluiden valtionosuuksien erittelyn</t>
  </si>
  <si>
    <t>Lähde: VM/KAO 8.7.2022</t>
  </si>
  <si>
    <t>Kotikuntakorvaustulot ja -menot vuonna 2023</t>
  </si>
  <si>
    <t>Valtionosuudet yhteensä (I+J+K)</t>
  </si>
  <si>
    <t>Valtionosuudet yhteensä €/as.</t>
  </si>
  <si>
    <t xml:space="preserve">Muutosrajoittimen ja järjestelmämuutoksen tasauksen sarakejärjestys VM:n esitystavasta poiketen: ensin (vasemmalta oikealle) muutosrajoitin ja sitten järjestelmämuutoksen tasaus </t>
  </si>
  <si>
    <t>Taulukossa näytetään valikoituja laskentatekijöitä, jotka vaikuttavat peruspalvelujen valtionosuuden määrään. Kattava erittely kaikista laskentatekijöistä VM:n verkkosivuilla.</t>
  </si>
  <si>
    <t>Kunnan  peruspalvelujen valtionosuus yhteensä (D+H)</t>
  </si>
  <si>
    <r>
      <t xml:space="preserve">Peruspalvelujen valtionosuus </t>
    </r>
    <r>
      <rPr>
        <i/>
        <u/>
        <sz val="9"/>
        <rFont val="Arial Narrow"/>
        <family val="2"/>
      </rPr>
      <t>ilman tasausta</t>
    </r>
    <r>
      <rPr>
        <i/>
        <u/>
        <sz val="9"/>
        <color rgb="FFFF0000"/>
        <rFont val="Arial Narrow"/>
        <family val="2"/>
      </rPr>
      <t xml:space="preserve"> ja sote-eriä</t>
    </r>
    <r>
      <rPr>
        <i/>
        <sz val="9"/>
        <rFont val="Arial Narrow"/>
        <family val="2"/>
      </rPr>
      <t xml:space="preserve"> eli muutosrajoitinta ja siirtymätasausta</t>
    </r>
  </si>
  <si>
    <t>5501 Peruspalvelujen valtionosuus ilman tasausta (sis. sote-erät eli muutosrajoitin ja siirtymätasaus)</t>
  </si>
  <si>
    <t xml:space="preserve">5890 Veromenetysten korvaus        </t>
  </si>
  <si>
    <t>Huhtikuu 2022</t>
  </si>
  <si>
    <t>nro</t>
  </si>
  <si>
    <t>Kunnat</t>
  </si>
  <si>
    <t>Siirtyvät kustannukset (TPA21+TA22)</t>
  </si>
  <si>
    <t>Siirtyvät kustannukset (TP21+TA22)</t>
  </si>
  <si>
    <t>Muutos, %</t>
  </si>
  <si>
    <t>Koko maa</t>
  </si>
  <si>
    <t>Koski tl</t>
  </si>
  <si>
    <t>Kristiinankaup.</t>
  </si>
  <si>
    <t>Pedersören k.</t>
  </si>
  <si>
    <t>Huhtikuu</t>
  </si>
  <si>
    <t>Sote</t>
  </si>
  <si>
    <t>Pela</t>
  </si>
  <si>
    <t>TP 2021</t>
  </si>
  <si>
    <t>TA 2022</t>
  </si>
  <si>
    <t>Keskiarvo TP21+TA22</t>
  </si>
  <si>
    <t>Keskiarvon nosto TA22 tasolle</t>
  </si>
  <si>
    <t>Yhteensä</t>
  </si>
  <si>
    <t>Nosto-%</t>
  </si>
  <si>
    <t>Näillä prosenteilla korotettu kaikkien kuntien keskiarvokustannuksia</t>
  </si>
  <si>
    <t xml:space="preserve">Kunnilta siirtyvät sote- ja pelastustoimen kustannukset perustuvat kuntakohtaisiin kuntien ilmoittamiin kustannustietoihin. Tässä laskelmassa kustannustieto perustuu vuoden 2021 tilinpäätöstietoon </t>
  </si>
  <si>
    <t>Järjestelmä-muutoksen tasaus (siirtymätasaus) vuodelle 2023</t>
  </si>
  <si>
    <t>ja vuoden 2022 talousarviotietoon. Näiden vuosien kustannusten keskiarvo on skaalattu koko maan arvioituun vuoden 2022 siirtyvien kustannusten tasoon, minkä vuoksi kuntakohtainen luku ei täysin vastaa kunnan omaa TA22:n lukua.</t>
  </si>
  <si>
    <t>Syyskuu 2022</t>
  </si>
  <si>
    <t>Syyskuu</t>
  </si>
  <si>
    <t>Muutoslaskelmat Kuntaliitto / Olli Riikonen</t>
  </si>
  <si>
    <t>Maakuntanro</t>
  </si>
  <si>
    <t>Maakunta-nro</t>
  </si>
  <si>
    <t>Lähde: soteuudistus.fi/rahoituslaskelmat -&gt; Kuntien rahoituslaskelmat, huhtikuun, syyskuun ja marraskuun 2022 excel-tiedostot</t>
  </si>
  <si>
    <t>Vertailulaskelmat KL/OR 18.11.2022</t>
  </si>
  <si>
    <t>Siirtyvät kustannukset (TarkTP21+TA22)</t>
  </si>
  <si>
    <t>Marraskuu 2022</t>
  </si>
  <si>
    <t>Laskelmien erotus (marraskuu-syyskuu)</t>
  </si>
  <si>
    <t>Siirtyvien kustannusten muutos €/as. (marraskuu-syyskuu)</t>
  </si>
  <si>
    <t>Taulukossa näytetään valikoituja laskentatekijöitä, jotka vaikuttavat peruspalvelujen valtionosuuden määrään. Kattava erittely kaikista laskentatekijöistä VM:n verkkosivuilla olevassa alkuperäislähteessä.</t>
  </si>
  <si>
    <t>Muutosrajoittimen ja järjestelmämuutoksen tasauksen sarakejärjestys vaihdettu vastaamaan laskentajärjestystä (19.5.2022)</t>
  </si>
  <si>
    <t>Siirtyvien kustannusten muodostuminen syyskuu-marraskuu 2022</t>
  </si>
  <si>
    <t xml:space="preserve">Muutoksia on tullut TP2021-lukuihin sekä sote- että pela-kustannusten osalta. Koska kustannukset yhteensä ovat hieman kasvaneet, laskee prosentti, jolla korotus vuoden 2022 tasoon tehdään. </t>
  </si>
  <si>
    <t>Ko. prosentilla korotetaan jokaisen kunnan keskiarvoa, joten niidenkin kuntien, joilla ei omiin tietoihin ole tullut muutosta, siirtyvät kustannukset tästä johtuen vähän laskevat.</t>
  </si>
  <si>
    <t>Marraskuu</t>
  </si>
  <si>
    <t>AS.LUKU</t>
  </si>
  <si>
    <t>SOTE siirtyvät kustannukset, TP2021 (hyte eliminoitu)</t>
  </si>
  <si>
    <t>SOTE siirtyvät kustannukset, TP2021 (kunnan hyte eliminoitu)</t>
  </si>
  <si>
    <t>SOTE TP2021 siirtyvien muutos marraskuu-syyskuu</t>
  </si>
  <si>
    <t>SOTE siirtyvät kustannukset, TA2022 (hyte eliminoitu)</t>
  </si>
  <si>
    <t>Sote TA22 siirtyvien muutos marraskuu-syyskuu</t>
  </si>
  <si>
    <t>Keskiarvo 2021-2022</t>
  </si>
  <si>
    <t>Keskiarvon muutos marraskuu-syyskuu</t>
  </si>
  <si>
    <t>SOTE siirtyvät kustannukset 2022 tasossa</t>
  </si>
  <si>
    <t>SOTE siirtyvät kustannukset 2022 tason muutos marraskuu-syyskuu</t>
  </si>
  <si>
    <t>PELA siirtyvät kustannukset, TP2021</t>
  </si>
  <si>
    <t>PELA TP2021 muutos marraskuu-syyskuu</t>
  </si>
  <si>
    <t xml:space="preserve">PELA siirtyvät kustannukset, TA2022 </t>
  </si>
  <si>
    <t>Keskiarvo 2021-20222</t>
  </si>
  <si>
    <t>PELA siirtyvät kustannukset 2022 tasossa</t>
  </si>
  <si>
    <t>Siirtyvät kustannukset yht. €/as.</t>
  </si>
  <si>
    <t>Siirtyvien kustannusten muutos €/as.</t>
  </si>
  <si>
    <t>Siirtyvien kustannusten muutos %</t>
  </si>
  <si>
    <t>Muutos-rajoittimen muutos €/as. (marraskuu-syyskuu)</t>
  </si>
  <si>
    <t>Tasauksen muutos €/as. (marraskuu-syyskuu)</t>
  </si>
  <si>
    <t>Lähde: VM/KAO 17.11.</t>
  </si>
  <si>
    <t>Sote-uudistuksen järjestelmämuutoksen tasaus vuodelle 2023</t>
  </si>
  <si>
    <t>Aikaisempien vuosien digikannustinraha, kertaluonteinen vuodelle 2023</t>
  </si>
  <si>
    <t>Kuntien ja hyvinvointialueiden rahoituslaskelmat | Soteuudistus</t>
  </si>
  <si>
    <t>Lähde:</t>
  </si>
  <si>
    <t xml:space="preserve">Syyskuun ja marraskuun siirtyvien kustannusten yksityiskohtaisempi vertailu </t>
  </si>
  <si>
    <t>Koska TP2021 kulut ovat nousseet, nosto-% on pienentynyt (aiemmin 2,15 %)</t>
  </si>
  <si>
    <t>Sote-uudistuksen yhteydessä kunnilta siirtyvät kustannukset, muutosrajoitin ja järjestelmämuutoksen tasaus</t>
  </si>
  <si>
    <t>Siirtyvät kustannukset SOTE+PELA yhteensä</t>
  </si>
  <si>
    <t>Siirtyvät kustannukset yhteensä, muutos marras-syyskuu €/as.</t>
  </si>
  <si>
    <t>Valtionosuus omarahoitus-osuuden jälkeen (välisumma)</t>
  </si>
  <si>
    <t>VM vos yhteensä €/as.</t>
  </si>
  <si>
    <t>Hyvinvoinnin ja terveyden edistäminen (HYTE)</t>
  </si>
  <si>
    <t>Opetus- ja kulttuuritoimen valtionosuudet vuodelle 2022, OPH 20.12.2022</t>
  </si>
  <si>
    <t>Opetus- ja kulttuuritoimen valtionosuudet vuodelle 2023, OPH 20.12.2023</t>
  </si>
  <si>
    <r>
      <t xml:space="preserve">Kuntien valtionosuudet ja veromenetysten korvaukset 2023, yhteenveto </t>
    </r>
    <r>
      <rPr>
        <b/>
        <i/>
        <u/>
        <sz val="18"/>
        <color rgb="FFFF0000"/>
        <rFont val="Work Sans"/>
        <scheme val="minor"/>
      </rPr>
      <t>€/asukas</t>
    </r>
  </si>
  <si>
    <t>Valtionosuuksien muutos yhteensä 2022-23</t>
  </si>
  <si>
    <t>VM:n valtionosuuslaskelma 29.12.2022</t>
  </si>
  <si>
    <t>Päivitys 10.1.2023</t>
  </si>
  <si>
    <t>5701 Opetus- ja kulttuuritoimen valtionosuus</t>
  </si>
  <si>
    <t xml:space="preserve">5701 Opetus- ja kulttuuritoimen valtionosuus </t>
  </si>
  <si>
    <t>5890 Veromenetysten korvaus (ml. verolykkäysten takaisinperintä)</t>
  </si>
  <si>
    <t>Kunnan peruspalvelujen valtionosuuden perushinnat</t>
  </si>
  <si>
    <t>Lähde: VM / KL</t>
  </si>
  <si>
    <t xml:space="preserve">Valtionosuusprosentti </t>
  </si>
  <si>
    <t>euroa</t>
  </si>
  <si>
    <t>Ikärakenne</t>
  </si>
  <si>
    <t>ikä 0-5</t>
  </si>
  <si>
    <t>ikä 6</t>
  </si>
  <si>
    <t>ikä 7-12</t>
  </si>
  <si>
    <t>ikä 13-15</t>
  </si>
  <si>
    <t>ikä 16-18</t>
  </si>
  <si>
    <t>ikä 19-64</t>
  </si>
  <si>
    <t>ikä 65-74</t>
  </si>
  <si>
    <t>ikä 75-84</t>
  </si>
  <si>
    <t>ikä 85+</t>
  </si>
  <si>
    <t>Sairastavuus</t>
  </si>
  <si>
    <t>Muut laskennalliset kustannukset</t>
  </si>
  <si>
    <t>Työttömyys</t>
  </si>
  <si>
    <t>Kaksikielisyys</t>
  </si>
  <si>
    <t>Vieraskielisyys</t>
  </si>
  <si>
    <t>Asukastiheys</t>
  </si>
  <si>
    <t>Saaristoisuus</t>
  </si>
  <si>
    <t>Saaristo-osakunnat</t>
  </si>
  <si>
    <t>Koulutustausta</t>
  </si>
  <si>
    <t>Lisäosat</t>
  </si>
  <si>
    <t>Saamelaisten kotiseutualueen kunta</t>
  </si>
  <si>
    <t>Työpaikkaomavaraisuus</t>
  </si>
  <si>
    <t>Hyvinvoinnin ja terveyden edistäminen (hyte)</t>
  </si>
  <si>
    <t>Asukasmäärän kasvu</t>
  </si>
  <si>
    <t>Kotikuntakorvaus</t>
  </si>
  <si>
    <t>Perusosa</t>
  </si>
  <si>
    <t>Yksikköhinta perusosaan tehtävän vähennyksen jälkeen</t>
  </si>
  <si>
    <t>Kunnan omarahoitusosuus, €/asukas</t>
  </si>
  <si>
    <t>Lähde: VM/KAO 9.3.2023</t>
  </si>
  <si>
    <t>Aineiston nimi: Kuntien valtionosuudet 2024</t>
  </si>
  <si>
    <t>Aineiston tiedot: VM/valtionosuuslaskelma 6.4.2023 ja OPH 20.12.2022</t>
  </si>
  <si>
    <t>Kuntien valtionosuudet ja veromenetysten korvaukset 2024, yhteenveto</t>
  </si>
  <si>
    <t>VM:n valtionosuuslaskelma 6.4.2023</t>
  </si>
  <si>
    <t>Asukasluku 31.12.2022</t>
  </si>
  <si>
    <t>Valtionosuuksien muutos yhteensä € 2023-24</t>
  </si>
  <si>
    <t>Kunnan  peruspalvelujen valtionosuus yhteensä</t>
  </si>
  <si>
    <t>Vuoden 2023 valtionosuudet</t>
  </si>
  <si>
    <t>5501 Peruspalvelujen valtionosuus ilman tasausta (sis. sote-erät)</t>
  </si>
  <si>
    <t xml:space="preserve">Kunnan  peruspalvelujen valtionosuus yhteensä (D+E) </t>
  </si>
  <si>
    <t>Kotikuntakorvaustulot ja -menot vuonna 2024</t>
  </si>
  <si>
    <t>Lähde: VM/KAO 6.4.2023</t>
  </si>
  <si>
    <t>Valtionosuusmaksatus eli valtionosuudet ja kotikuntakorvaukset yhteensä</t>
  </si>
  <si>
    <t>Muutokset vain valtionosuusmaksatus-sarakkeessa (F)</t>
  </si>
  <si>
    <t>Huom! Tulot, menot ja netto vuoden 2023 tiedoilla.</t>
  </si>
  <si>
    <t>VM:n valtionosuudet ja veromenetysten korvaus yhteensä</t>
  </si>
  <si>
    <t>5701 Opetus- ja kulttuuritoimen valtionosuus (ns. OKM-vos)</t>
  </si>
  <si>
    <t>Ensimmäinen ennakollinen valtionosuuslaskelma vuodelle 2024, julkaistu 6.4.2023</t>
  </si>
  <si>
    <t>Kunnan valtionosuudet yhteensä (H+I)</t>
  </si>
  <si>
    <t>Sote-siirtolaskelmien muutos marraskuu 2022 -&gt; huhtikuu 2023</t>
  </si>
  <si>
    <t>Siirtyvät kustannukset (TP21+TPA22)</t>
  </si>
  <si>
    <t>Siirtyvien kustannusten muutos D-C</t>
  </si>
  <si>
    <t>Siirtyvät tulot aiemmin (TP21+TA22)</t>
  </si>
  <si>
    <t>Siirtyvät tulot nyt (TP21+TPA22)</t>
  </si>
  <si>
    <t>Siirtyvien tulojen muutos G-F</t>
  </si>
  <si>
    <t>Tulojen muutos - kustannusten muutos H-E</t>
  </si>
  <si>
    <t>Valtionosuudet yhteensä, muutos 2023-24</t>
  </si>
  <si>
    <t>Vuoden 2023 ja 2024 valtionosuuksien vertailu</t>
  </si>
  <si>
    <t>5501 Peruspalvelujen valtionosuus ilman tasausta (sis. sote-erät) 2023</t>
  </si>
  <si>
    <t>5501 Peruspalvelujen valtionosuus ilman tasausta (sis. sote-erät) 2024</t>
  </si>
  <si>
    <t>Peruspalvelujen vos-muutos 2023-24 F-E</t>
  </si>
  <si>
    <t>Sote-erien vaikutus yhteensä 2023 K+M</t>
  </si>
  <si>
    <t>Sote-erien vaikutus yhteensä 2024 L+N+O+P</t>
  </si>
  <si>
    <t>Sote-erien muutos 2023-24 I-H</t>
  </si>
  <si>
    <t>Sote-uudistuksen muutosrajoitin 2023</t>
  </si>
  <si>
    <t>Sote-uudistuksen muutosrajoitin 2024</t>
  </si>
  <si>
    <t>Sote-uudistuksen järjestelmä-muutoksen tasaus vuodelle 2024</t>
  </si>
  <si>
    <t>Jälkikäteis-tarkistuksesta johtuva valtionosuuden lisäsiirtotarve 2024</t>
  </si>
  <si>
    <t>Vos-lisäsiirron huomioiminen takautuvasti vuoden 2023 osalta (50 %) 2024</t>
  </si>
  <si>
    <t>5502 Verotuloihin perustuva valtionosuuksien tasaus 2023</t>
  </si>
  <si>
    <t>5502 Verotuloihin perustuva valtionosuuksien tasaus 2024</t>
  </si>
  <si>
    <t>5890 Veromenetysten korvaus 2023</t>
  </si>
  <si>
    <t>5890 Veromenetysten korvaus 2024</t>
  </si>
  <si>
    <t>Tasaus ja korvaus yhteensä, muutos 2023-24 (S+U)-(R+T)</t>
  </si>
  <si>
    <t>VM:n valtionosuudet ja veromenetysten korvaus yhteensä 2023</t>
  </si>
  <si>
    <t>VM:n valtionosuudet ja veromenetysten korvaus yhteensä 2024</t>
  </si>
  <si>
    <t>5700 Opetus- ja kulttuuritoimen valtionosuus (ns. OKM-vos) 2023</t>
  </si>
  <si>
    <t>5701 Opetus- ja kulttuuritoimen valtionosuus (ns. OKM-vos) 2023</t>
  </si>
  <si>
    <t>Kunnan valtionosuudet yhteensä 2023</t>
  </si>
  <si>
    <t>Kunnan valtionosuudet yhteensä 2024</t>
  </si>
  <si>
    <t>Valtionosuudet yhteensä, muutos 2023-24 AB-AA</t>
  </si>
  <si>
    <t>Valtionosuudet yhteensä €/as. 2023</t>
  </si>
  <si>
    <t>Valtionosuudet yhteensä €/as. 2024</t>
  </si>
  <si>
    <t>Vos-muutos €/as. AE-AD</t>
  </si>
  <si>
    <t>§</t>
  </si>
  <si>
    <t xml:space="preserve">Lähteet:  </t>
  </si>
  <si>
    <t>Sote-uudistus.fi/Kuntien rahoituslaskelmat, marraskuu 2022</t>
  </si>
  <si>
    <t>VM/valtionosuuslaskelmia, Kuntien ennakolliset sote-laskelmat, huhtikuu 2023</t>
  </si>
  <si>
    <t>Uusimaa</t>
  </si>
  <si>
    <t>Vos 2024</t>
  </si>
  <si>
    <t>Varsinais-Suomi</t>
  </si>
  <si>
    <t>Satakunta</t>
  </si>
  <si>
    <t>Kanta-Häme</t>
  </si>
  <si>
    <t>Pirkanmaa</t>
  </si>
  <si>
    <t>Pohjois-Karjala</t>
  </si>
  <si>
    <t>Lappi</t>
  </si>
  <si>
    <t>Kainuu</t>
  </si>
  <si>
    <t>Pohjois-Pohjanmaa</t>
  </si>
  <si>
    <t>Keski-Pohjanmaa</t>
  </si>
  <si>
    <t>Pohjanmaa</t>
  </si>
  <si>
    <t>Keski-Suomi</t>
  </si>
  <si>
    <t>Etelä-Pohjanmaa</t>
  </si>
  <si>
    <t>Päijät-Häme</t>
  </si>
  <si>
    <t>Kymenlaakso</t>
  </si>
  <si>
    <t>Etelä-Karjala</t>
  </si>
  <si>
    <t>Etelä-Savo</t>
  </si>
  <si>
    <t>Pohjois-Savo</t>
  </si>
  <si>
    <t>Vos 2023</t>
  </si>
  <si>
    <t>Vos 2023 €/as.</t>
  </si>
  <si>
    <t>Vos 2024 €/as.</t>
  </si>
  <si>
    <t xml:space="preserve">Muutos €/as. </t>
  </si>
  <si>
    <t>Manner-Suomi</t>
  </si>
  <si>
    <t>% vos:sta -24</t>
  </si>
  <si>
    <t>% väestöstä -22</t>
  </si>
  <si>
    <t>Kuntien valtionosuudet maakunnittain 2023-24</t>
  </si>
  <si>
    <t>Väestö 31.12.2021</t>
  </si>
  <si>
    <t>Väestö 31.12.2022</t>
  </si>
  <si>
    <t>Päivämäärä (milloin aineisto on tuotettu tai tarkistettu): 6.4.2023 ja vertailulaskelmavälilehdet (Vert1, Vert2) 12.4.2023, maakuntavertailu 18.4.2023</t>
  </si>
  <si>
    <t>Muutos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</si>
</sst>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_ ;[Red]\-#,##0\ "/>
    <numFmt numFmtId="167" formatCode="#,##0_ ;\-#,##0\ "/>
    <numFmt numFmtId="168" formatCode="0.0\ %"/>
    <numFmt numFmtId="169" formatCode="#,##0.00000"/>
    <numFmt numFmtId="170" formatCode="#,##0.00\ &quot;€&quot;"/>
    <numFmt numFmtId="171" formatCode="#,##0.00_ ;[Red]\-#,##0.00\ "/>
  </numFmts>
  <fonts count="177">
    <font>
      <sz val="9"/>
      <name val="Work Sans"/>
      <family val="2"/>
      <scheme val="minor"/>
    </font>
    <font>
      <sz val="9"/>
      <color theme="1"/>
      <name val="Work Sans"/>
      <family val="2"/>
    </font>
    <font>
      <sz val="11"/>
      <color theme="1"/>
      <name val="Work Sans"/>
      <family val="2"/>
      <scheme val="minor"/>
    </font>
    <font>
      <b/>
      <sz val="9"/>
      <color theme="0"/>
      <name val="Work Sans"/>
      <family val="2"/>
      <scheme val="minor"/>
    </font>
    <font>
      <i/>
      <sz val="9"/>
      <color rgb="FF7F7F7F"/>
      <name val="Work Sans"/>
      <family val="2"/>
      <scheme val="minor"/>
    </font>
    <font>
      <sz val="9"/>
      <color rgb="FFFA7D00"/>
      <name val="Work Sans"/>
      <family val="2"/>
      <scheme val="minor"/>
    </font>
    <font>
      <b/>
      <sz val="9"/>
      <color theme="9"/>
      <name val="Work Sans"/>
      <family val="2"/>
      <scheme val="minor"/>
    </font>
    <font>
      <b/>
      <sz val="10"/>
      <color theme="1"/>
      <name val="Work Sans"/>
      <family val="2"/>
      <scheme val="minor"/>
    </font>
    <font>
      <sz val="9"/>
      <name val="Work Sans"/>
      <family val="2"/>
      <scheme val="minor"/>
    </font>
    <font>
      <b/>
      <sz val="14"/>
      <color theme="4"/>
      <name val="Work Sans"/>
      <family val="2"/>
      <scheme val="minor"/>
    </font>
    <font>
      <sz val="9"/>
      <color theme="0"/>
      <name val="Work Sans"/>
      <family val="2"/>
      <scheme val="minor"/>
    </font>
    <font>
      <b/>
      <sz val="9"/>
      <name val="Work Sans"/>
      <family val="2"/>
      <scheme val="minor"/>
    </font>
    <font>
      <sz val="11"/>
      <name val="Work Sans"/>
      <family val="2"/>
      <scheme val="minor"/>
    </font>
    <font>
      <b/>
      <sz val="16"/>
      <color theme="4"/>
      <name val="Work Sans ExtraBold"/>
      <family val="2"/>
      <scheme val="major"/>
    </font>
    <font>
      <b/>
      <sz val="11"/>
      <color theme="4"/>
      <name val="Work Sans"/>
      <family val="2"/>
      <scheme val="minor"/>
    </font>
    <font>
      <b/>
      <sz val="10"/>
      <color theme="4"/>
      <name val="Work Sans"/>
      <family val="2"/>
      <scheme val="minor"/>
    </font>
    <font>
      <b/>
      <sz val="9"/>
      <color theme="4"/>
      <name val="Work Sans"/>
      <family val="2"/>
      <scheme val="minor"/>
    </font>
    <font>
      <b/>
      <sz val="16"/>
      <color theme="4"/>
      <name val="Work Sans"/>
      <family val="2"/>
      <scheme val="minor"/>
    </font>
    <font>
      <b/>
      <sz val="9"/>
      <color rgb="FFEF6079"/>
      <name val="Work Sans"/>
      <family val="2"/>
      <scheme val="minor"/>
    </font>
    <font>
      <b/>
      <sz val="9"/>
      <color theme="7"/>
      <name val="Work Sans"/>
      <family val="2"/>
      <scheme val="minor"/>
    </font>
    <font>
      <sz val="11"/>
      <color theme="4"/>
      <name val="Work Sans"/>
      <family val="2"/>
      <scheme val="minor"/>
    </font>
    <font>
      <b/>
      <sz val="9"/>
      <color theme="6"/>
      <name val="Work Sans"/>
      <family val="2"/>
      <scheme val="minor"/>
    </font>
    <font>
      <sz val="8"/>
      <name val="Work Sans ExtraBold"/>
      <family val="2"/>
      <scheme val="major"/>
    </font>
    <font>
      <b/>
      <sz val="8"/>
      <name val="Work Sans ExtraBold"/>
      <family val="2"/>
      <scheme val="major"/>
    </font>
    <font>
      <b/>
      <sz val="8"/>
      <color rgb="FF7030A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b/>
      <sz val="11"/>
      <color rgb="FFFFFFFF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11"/>
      <name val="Work Sans"/>
      <scheme val="minor"/>
    </font>
    <font>
      <b/>
      <sz val="11"/>
      <color rgb="FFFF0000"/>
      <name val="Work Sans ExtraBold"/>
      <family val="2"/>
      <scheme val="major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66CC"/>
      <name val="Arial Narrow"/>
      <family val="2"/>
    </font>
    <font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Work Sans ExtraBold"/>
      <family val="2"/>
      <scheme val="major"/>
    </font>
    <font>
      <u/>
      <sz val="9"/>
      <color theme="10"/>
      <name val="Work Sans"/>
      <family val="2"/>
      <scheme val="minor"/>
    </font>
    <font>
      <sz val="11"/>
      <color theme="1"/>
      <name val="Arial Narrow"/>
      <family val="2"/>
    </font>
    <font>
      <sz val="9"/>
      <name val="Arial Narrow"/>
      <family val="2"/>
    </font>
    <font>
      <sz val="10"/>
      <name val="Work Sans"/>
      <scheme val="minor"/>
    </font>
    <font>
      <b/>
      <sz val="18"/>
      <color theme="6"/>
      <name val="Work Sans"/>
      <scheme val="minor"/>
    </font>
    <font>
      <sz val="8"/>
      <name val="Work Sans"/>
      <family val="2"/>
      <scheme val="minor"/>
    </font>
    <font>
      <b/>
      <sz val="11"/>
      <color rgb="FFFFFFFF"/>
      <name val="Work Sans"/>
      <scheme val="minor"/>
    </font>
    <font>
      <sz val="11"/>
      <color rgb="FFFF0000"/>
      <name val="Work Sans"/>
      <scheme val="minor"/>
    </font>
    <font>
      <u/>
      <sz val="11"/>
      <name val="Work Sans"/>
      <scheme val="minor"/>
    </font>
    <font>
      <b/>
      <u/>
      <sz val="11"/>
      <name val="Work Sans"/>
      <scheme val="minor"/>
    </font>
    <font>
      <b/>
      <sz val="11"/>
      <color rgb="FFFF0000"/>
      <name val="Work Sans"/>
      <scheme val="minor"/>
    </font>
    <font>
      <b/>
      <sz val="11"/>
      <name val="Work Sans"/>
      <scheme val="minor"/>
    </font>
    <font>
      <u/>
      <sz val="11"/>
      <color theme="10"/>
      <name val="Work Sans"/>
      <scheme val="minor"/>
    </font>
    <font>
      <b/>
      <sz val="11"/>
      <color theme="1"/>
      <name val="Arial Narrow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  <font>
      <b/>
      <i/>
      <sz val="11"/>
      <name val="Arial"/>
      <family val="2"/>
    </font>
    <font>
      <b/>
      <sz val="11"/>
      <color rgb="FFFFFFFF"/>
      <name val="Arial"/>
      <family val="2"/>
    </font>
    <font>
      <sz val="11"/>
      <color rgb="FFFF0000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i/>
      <sz val="11"/>
      <color rgb="FFFF0000"/>
      <name val="Arial"/>
      <family val="2"/>
    </font>
    <font>
      <i/>
      <sz val="11"/>
      <name val="Arial Narrow"/>
      <family val="2"/>
    </font>
    <font>
      <b/>
      <i/>
      <sz val="11"/>
      <name val="Arial Narrow"/>
      <family val="2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rgb="FF0066CC"/>
      <name val="Arial"/>
      <family val="2"/>
    </font>
    <font>
      <b/>
      <sz val="24"/>
      <color theme="6"/>
      <name val="Work Sans"/>
      <scheme val="minor"/>
    </font>
    <font>
      <sz val="11"/>
      <color rgb="FF000000"/>
      <name val="Work Sans"/>
      <scheme val="minor"/>
    </font>
    <font>
      <sz val="11"/>
      <name val="Work Sans ExtraBold"/>
      <family val="2"/>
      <scheme val="major"/>
    </font>
    <font>
      <b/>
      <sz val="18"/>
      <color theme="6" tint="0.39997558519241921"/>
      <name val="Work Sans"/>
      <scheme val="minor"/>
    </font>
    <font>
      <b/>
      <sz val="12"/>
      <color theme="6" tint="0.59999389629810485"/>
      <name val="Work Sans"/>
      <scheme val="minor"/>
    </font>
    <font>
      <i/>
      <sz val="11"/>
      <name val="Work Sans"/>
      <scheme val="minor"/>
    </font>
    <font>
      <sz val="9"/>
      <color rgb="FF000000"/>
      <name val="Arial"/>
      <family val="2"/>
    </font>
    <font>
      <sz val="9"/>
      <name val="Work Sans"/>
      <scheme val="minor"/>
    </font>
    <font>
      <sz val="9"/>
      <color rgb="FF000000"/>
      <name val="Work Sans"/>
      <scheme val="minor"/>
    </font>
    <font>
      <b/>
      <sz val="9"/>
      <color rgb="FF000000"/>
      <name val="Arial"/>
      <family val="2"/>
    </font>
    <font>
      <b/>
      <sz val="9"/>
      <color rgb="FFFF0000"/>
      <name val="Work Sans"/>
      <scheme val="minor"/>
    </font>
    <font>
      <sz val="9"/>
      <color rgb="FFFF0000"/>
      <name val="Arial"/>
      <family val="2"/>
    </font>
    <font>
      <b/>
      <sz val="9"/>
      <name val="Arial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i/>
      <u/>
      <sz val="9"/>
      <name val="Arial Narrow"/>
      <family val="2"/>
    </font>
    <font>
      <i/>
      <u/>
      <sz val="9"/>
      <color rgb="FFFF0000"/>
      <name val="Arial Narrow"/>
      <family val="2"/>
    </font>
    <font>
      <sz val="18"/>
      <name val="Work Sans"/>
    </font>
    <font>
      <sz val="11"/>
      <color theme="1"/>
      <name val="Arial"/>
      <family val="2"/>
    </font>
    <font>
      <sz val="9"/>
      <color theme="1"/>
      <name val="Work Sans"/>
    </font>
    <font>
      <b/>
      <sz val="9"/>
      <color theme="1"/>
      <name val="Work Sans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9"/>
      <name val="Work Sans"/>
      <scheme val="minor"/>
    </font>
    <font>
      <b/>
      <sz val="10"/>
      <name val="Work Sans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9"/>
      <name val="Work Sans"/>
      <scheme val="minor"/>
    </font>
    <font>
      <b/>
      <i/>
      <sz val="9"/>
      <name val="Work Sans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Work Sans"/>
      <scheme val="minor"/>
    </font>
    <font>
      <sz val="9"/>
      <color theme="1"/>
      <name val="Work Sans"/>
      <scheme val="minor"/>
    </font>
    <font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1"/>
      <color theme="1"/>
      <name val="Work Sans"/>
      <scheme val="minor"/>
    </font>
    <font>
      <b/>
      <sz val="9"/>
      <color theme="1"/>
      <name val="Work Sans"/>
      <scheme val="minor"/>
    </font>
    <font>
      <b/>
      <i/>
      <sz val="9"/>
      <color theme="1"/>
      <name val="Work Sans"/>
      <scheme val="minor"/>
    </font>
    <font>
      <b/>
      <sz val="11"/>
      <color rgb="FF000000"/>
      <name val="Work Sans"/>
      <scheme val="minor"/>
    </font>
    <font>
      <b/>
      <sz val="12"/>
      <color theme="6"/>
      <name val="Work Sans"/>
      <scheme val="minor"/>
    </font>
    <font>
      <u/>
      <sz val="11"/>
      <color theme="10"/>
      <name val="Work Sans"/>
      <family val="2"/>
      <scheme val="minor"/>
    </font>
    <font>
      <sz val="10"/>
      <color theme="1"/>
      <name val="Verdana"/>
      <family val="2"/>
    </font>
    <font>
      <b/>
      <sz val="9"/>
      <color rgb="FFFF0000"/>
      <name val="Arial Narrow"/>
      <family val="2"/>
    </font>
    <font>
      <sz val="9"/>
      <name val="Calibri"/>
      <family val="2"/>
    </font>
    <font>
      <sz val="18"/>
      <color theme="3"/>
      <name val="Work Sans ExtraBold"/>
      <family val="2"/>
      <scheme val="major"/>
    </font>
    <font>
      <sz val="10"/>
      <name val="Arial"/>
      <family val="2"/>
    </font>
    <font>
      <sz val="10"/>
      <color theme="1"/>
      <name val="Roboto"/>
      <family val="2"/>
    </font>
    <font>
      <b/>
      <sz val="11"/>
      <color theme="1"/>
      <name val="Calibri"/>
      <family val="2"/>
    </font>
    <font>
      <sz val="14"/>
      <color rgb="FF000000"/>
      <name val="Work Sans"/>
      <scheme val="minor"/>
    </font>
    <font>
      <b/>
      <sz val="14"/>
      <name val="Work Sans"/>
      <scheme val="minor"/>
    </font>
    <font>
      <sz val="14"/>
      <name val="Work Sans"/>
      <scheme val="minor"/>
    </font>
    <font>
      <i/>
      <sz val="14"/>
      <name val="Work Sans"/>
      <scheme val="minor"/>
    </font>
    <font>
      <b/>
      <sz val="14"/>
      <color theme="1"/>
      <name val="Work Sans"/>
      <family val="2"/>
      <scheme val="minor"/>
    </font>
    <font>
      <sz val="12"/>
      <color theme="1"/>
      <name val="Work Sans"/>
      <family val="2"/>
      <scheme val="minor"/>
    </font>
    <font>
      <b/>
      <sz val="11"/>
      <color theme="1"/>
      <name val="Work Sans"/>
      <family val="2"/>
      <scheme val="minor"/>
    </font>
    <font>
      <b/>
      <sz val="20"/>
      <color theme="1"/>
      <name val="Work Sans"/>
      <family val="2"/>
      <scheme val="minor"/>
    </font>
    <font>
      <sz val="12"/>
      <color rgb="FF000000"/>
      <name val="Work Sans"/>
      <scheme val="minor"/>
    </font>
    <font>
      <b/>
      <sz val="12"/>
      <name val="Work Sans"/>
      <scheme val="minor"/>
    </font>
    <font>
      <sz val="12"/>
      <name val="Work Sans"/>
      <scheme val="minor"/>
    </font>
    <font>
      <u/>
      <sz val="12"/>
      <color theme="10"/>
      <name val="Work Sans"/>
      <scheme val="minor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2"/>
      <name val="Arial"/>
      <family val="2"/>
    </font>
    <font>
      <sz val="18"/>
      <color theme="1"/>
      <name val="Work Sans"/>
      <scheme val="minor"/>
    </font>
    <font>
      <sz val="18"/>
      <name val="Work Sans"/>
      <scheme val="minor"/>
    </font>
    <font>
      <b/>
      <sz val="14"/>
      <name val="Arial Narrow"/>
      <family val="2"/>
    </font>
    <font>
      <sz val="14"/>
      <name val="Arial Narrow"/>
      <family val="2"/>
    </font>
    <font>
      <b/>
      <i/>
      <u/>
      <sz val="18"/>
      <color rgb="FFFF0000"/>
      <name val="Work Sans"/>
      <scheme val="minor"/>
    </font>
    <font>
      <sz val="14"/>
      <color rgb="FF00000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name val="Verdana"/>
      <family val="2"/>
    </font>
    <font>
      <b/>
      <sz val="14"/>
      <name val="Arial"/>
      <family val="2"/>
    </font>
    <font>
      <i/>
      <sz val="8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FFFFFF"/>
      <name val="Arial Narrow"/>
      <family val="2"/>
    </font>
    <font>
      <b/>
      <sz val="20"/>
      <color theme="9"/>
      <name val="Work Sans"/>
      <scheme val="minor"/>
    </font>
    <font>
      <b/>
      <sz val="10"/>
      <color rgb="FFFFFFFF"/>
      <name val="Arial Narrow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  <font>
      <b/>
      <sz val="18"/>
      <color theme="5" tint="-9.9978637043366805E-2"/>
      <name val="Work Sans"/>
      <scheme val="minor"/>
    </font>
    <font>
      <sz val="20"/>
      <color theme="1"/>
      <name val="Work Sans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20"/>
      <name val="Work Sans"/>
      <scheme val="minor"/>
    </font>
    <font>
      <b/>
      <i/>
      <sz val="11"/>
      <name val="Work Sans"/>
      <family val="2"/>
      <scheme val="minor"/>
    </font>
    <font>
      <i/>
      <sz val="11"/>
      <name val="Work Sans"/>
      <family val="2"/>
      <scheme val="minor"/>
    </font>
    <font>
      <b/>
      <i/>
      <sz val="9"/>
      <name val="Work Sans"/>
      <family val="2"/>
      <scheme val="minor"/>
    </font>
    <font>
      <i/>
      <sz val="9"/>
      <name val="Work Sans"/>
      <family val="2"/>
      <scheme val="minor"/>
    </font>
    <font>
      <i/>
      <sz val="8"/>
      <name val="Arial Narrow"/>
      <family val="2"/>
    </font>
    <font>
      <sz val="10"/>
      <color theme="1"/>
      <name val="Work Sans"/>
      <family val="2"/>
    </font>
    <font>
      <sz val="10"/>
      <name val="Work Sans"/>
      <family val="2"/>
      <scheme val="minor"/>
    </font>
    <font>
      <sz val="36"/>
      <name val="Arial Narrow"/>
      <family val="2"/>
    </font>
  </fonts>
  <fills count="3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EF60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rgb="FF000000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9.9978637043366805E-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/>
        <bgColor rgb="FF000000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/>
      <right/>
      <top/>
      <bottom style="medium">
        <color theme="6"/>
      </bottom>
      <diagonal/>
    </border>
    <border>
      <left/>
      <right/>
      <top/>
      <bottom style="medium">
        <color theme="7"/>
      </bottom>
      <diagonal/>
    </border>
    <border>
      <left/>
      <right/>
      <top/>
      <bottom style="medium">
        <color rgb="FFEF6079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6"/>
      </top>
      <bottom style="thin">
        <color theme="0"/>
      </bottom>
      <diagonal/>
    </border>
    <border>
      <left/>
      <right/>
      <top style="hair">
        <color theme="6"/>
      </top>
      <bottom style="hair">
        <color theme="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3" fillId="0" borderId="0" applyNumberFormat="0" applyFill="0" applyBorder="0" applyAlignment="0" applyProtection="0"/>
    <xf numFmtId="0" fontId="9" fillId="0" borderId="0" applyNumberFormat="0" applyFill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5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1" applyNumberFormat="0" applyAlignment="0" applyProtection="0"/>
    <xf numFmtId="0" fontId="11" fillId="2" borderId="2" applyNumberFormat="0" applyAlignment="0" applyProtection="0"/>
    <xf numFmtId="0" fontId="6" fillId="6" borderId="1" applyNumberFormat="0" applyAlignment="0" applyProtection="0"/>
    <xf numFmtId="0" fontId="5" fillId="0" borderId="3" applyNumberFormat="0" applyFill="0" applyAlignment="0" applyProtection="0"/>
    <xf numFmtId="0" fontId="3" fillId="7" borderId="4" applyNumberFormat="0" applyBorder="0" applyAlignment="0" applyProtection="0"/>
    <xf numFmtId="0" fontId="8" fillId="3" borderId="5" applyNumberFormat="0" applyAlignment="0" applyProtection="0"/>
    <xf numFmtId="0" fontId="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" fillId="9" borderId="0" applyNumberFormat="0" applyBorder="0" applyAlignment="0" applyProtection="0"/>
    <xf numFmtId="0" fontId="20" fillId="10" borderId="0" applyNumberFormat="0" applyBorder="0" applyAlignment="0" applyProtection="0"/>
    <xf numFmtId="0" fontId="12" fillId="11" borderId="0" applyNumberFormat="0" applyBorder="0" applyAlignment="0" applyProtection="0"/>
    <xf numFmtId="0" fontId="16" fillId="0" borderId="13"/>
    <xf numFmtId="0" fontId="19" fillId="0" borderId="11"/>
    <xf numFmtId="2" fontId="16" fillId="0" borderId="7"/>
    <xf numFmtId="0" fontId="16" fillId="0" borderId="9"/>
    <xf numFmtId="0" fontId="8" fillId="0" borderId="8"/>
    <xf numFmtId="0" fontId="8" fillId="0" borderId="15"/>
    <xf numFmtId="0" fontId="18" fillId="0" borderId="12"/>
    <xf numFmtId="165" fontId="8" fillId="0" borderId="0" applyFill="0" applyBorder="0" applyAlignment="0" applyProtection="0"/>
    <xf numFmtId="164" fontId="8" fillId="0" borderId="0" applyFill="0" applyBorder="0" applyAlignment="0" applyProtection="0"/>
    <xf numFmtId="44" fontId="8" fillId="0" borderId="0" applyFill="0" applyBorder="0" applyAlignment="0" applyProtection="0"/>
    <xf numFmtId="42" fontId="8" fillId="0" borderId="0" applyFill="0" applyBorder="0" applyAlignment="0" applyProtection="0"/>
    <xf numFmtId="9" fontId="8" fillId="0" borderId="0" applyFill="0" applyBorder="0" applyAlignment="0" applyProtection="0"/>
    <xf numFmtId="0" fontId="12" fillId="12" borderId="0" applyNumberFormat="0" applyBorder="0" applyAlignment="0" applyProtection="0"/>
    <xf numFmtId="0" fontId="21" fillId="0" borderId="10"/>
    <xf numFmtId="0" fontId="21" fillId="0" borderId="14"/>
    <xf numFmtId="0" fontId="43" fillId="0" borderId="0" applyNumberFormat="0" applyFill="0" applyBorder="0" applyAlignment="0" applyProtection="0"/>
    <xf numFmtId="0" fontId="57" fillId="0" borderId="0"/>
    <xf numFmtId="44" fontId="8" fillId="0" borderId="0" applyFill="0" applyBorder="0" applyAlignment="0" applyProtection="0"/>
    <xf numFmtId="42" fontId="8" fillId="0" borderId="0" applyFill="0" applyBorder="0" applyAlignment="0" applyProtection="0"/>
    <xf numFmtId="0" fontId="123" fillId="0" borderId="0"/>
    <xf numFmtId="0" fontId="2" fillId="0" borderId="0"/>
    <xf numFmtId="165" fontId="2" fillId="0" borderId="0" applyFont="0" applyFill="0" applyBorder="0" applyAlignment="0" applyProtection="0"/>
    <xf numFmtId="0" fontId="12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7" fillId="0" borderId="0"/>
    <xf numFmtId="165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0" fontId="128" fillId="0" borderId="0"/>
    <xf numFmtId="0" fontId="1" fillId="0" borderId="0"/>
  </cellStyleXfs>
  <cellXfs count="520">
    <xf numFmtId="0" fontId="0" fillId="0" borderId="0" xfId="0"/>
    <xf numFmtId="0" fontId="8" fillId="0" borderId="0" xfId="0" applyFont="1"/>
    <xf numFmtId="0" fontId="16" fillId="0" borderId="13" xfId="20"/>
    <xf numFmtId="0" fontId="14" fillId="0" borderId="0" xfId="3" applyAlignment="1">
      <alignment vertical="top"/>
    </xf>
    <xf numFmtId="0" fontId="14" fillId="0" borderId="0" xfId="3"/>
    <xf numFmtId="0" fontId="17" fillId="0" borderId="13" xfId="20" applyFont="1"/>
    <xf numFmtId="0" fontId="24" fillId="0" borderId="0" xfId="0" applyFont="1"/>
    <xf numFmtId="3" fontId="25" fillId="0" borderId="0" xfId="0" applyNumberFormat="1" applyFont="1" applyAlignment="1">
      <alignment horizontal="right"/>
    </xf>
    <xf numFmtId="0" fontId="26" fillId="0" borderId="0" xfId="0" applyFont="1"/>
    <xf numFmtId="0" fontId="29" fillId="0" borderId="0" xfId="0" applyFont="1"/>
    <xf numFmtId="3" fontId="31" fillId="0" borderId="0" xfId="0" applyNumberFormat="1" applyFont="1"/>
    <xf numFmtId="1" fontId="32" fillId="0" borderId="0" xfId="0" applyNumberFormat="1" applyFont="1"/>
    <xf numFmtId="0" fontId="25" fillId="0" borderId="0" xfId="0" applyFont="1"/>
    <xf numFmtId="0" fontId="34" fillId="0" borderId="0" xfId="0" applyFont="1"/>
    <xf numFmtId="0" fontId="25" fillId="0" borderId="0" xfId="0" applyFont="1" applyAlignment="1">
      <alignment horizontal="right"/>
    </xf>
    <xf numFmtId="0" fontId="36" fillId="0" borderId="0" xfId="0" applyFont="1"/>
    <xf numFmtId="0" fontId="25" fillId="0" borderId="16" xfId="0" applyFont="1" applyBorder="1"/>
    <xf numFmtId="3" fontId="23" fillId="0" borderId="0" xfId="0" applyNumberFormat="1" applyFont="1" applyAlignment="1">
      <alignment horizontal="right"/>
    </xf>
    <xf numFmtId="0" fontId="27" fillId="0" borderId="0" xfId="0" applyFont="1"/>
    <xf numFmtId="166" fontId="27" fillId="0" borderId="0" xfId="0" applyNumberFormat="1" applyFont="1"/>
    <xf numFmtId="3" fontId="30" fillId="0" borderId="0" xfId="0" applyNumberFormat="1" applyFont="1"/>
    <xf numFmtId="3" fontId="29" fillId="0" borderId="0" xfId="0" applyNumberFormat="1" applyFont="1" applyAlignment="1">
      <alignment horizontal="right"/>
    </xf>
    <xf numFmtId="166" fontId="29" fillId="0" borderId="0" xfId="0" applyNumberFormat="1" applyFont="1"/>
    <xf numFmtId="1" fontId="29" fillId="0" borderId="0" xfId="0" applyNumberFormat="1" applyFont="1"/>
    <xf numFmtId="3" fontId="27" fillId="0" borderId="0" xfId="0" applyNumberFormat="1" applyFont="1"/>
    <xf numFmtId="167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right"/>
    </xf>
    <xf numFmtId="166" fontId="26" fillId="0" borderId="0" xfId="0" applyNumberFormat="1" applyFont="1"/>
    <xf numFmtId="1" fontId="30" fillId="0" borderId="0" xfId="0" applyNumberFormat="1" applyFont="1"/>
    <xf numFmtId="1" fontId="38" fillId="0" borderId="0" xfId="0" applyNumberFormat="1" applyFont="1"/>
    <xf numFmtId="1" fontId="39" fillId="0" borderId="0" xfId="0" applyNumberFormat="1" applyFont="1"/>
    <xf numFmtId="0" fontId="45" fillId="0" borderId="0" xfId="0" applyFont="1"/>
    <xf numFmtId="3" fontId="29" fillId="0" borderId="0" xfId="0" applyNumberFormat="1" applyFont="1"/>
    <xf numFmtId="168" fontId="11" fillId="0" borderId="0" xfId="0" applyNumberFormat="1" applyFont="1"/>
    <xf numFmtId="3" fontId="22" fillId="0" borderId="0" xfId="0" applyNumberFormat="1" applyFont="1" applyAlignment="1">
      <alignment horizontal="right"/>
    </xf>
    <xf numFmtId="0" fontId="42" fillId="0" borderId="0" xfId="0" applyFont="1"/>
    <xf numFmtId="0" fontId="37" fillId="15" borderId="0" xfId="0" applyFont="1" applyFill="1" applyAlignment="1">
      <alignment horizontal="center" vertical="center" wrapText="1"/>
    </xf>
    <xf numFmtId="166" fontId="22" fillId="0" borderId="0" xfId="0" applyNumberFormat="1" applyFont="1" applyAlignment="1">
      <alignment horizontal="right"/>
    </xf>
    <xf numFmtId="0" fontId="46" fillId="0" borderId="0" xfId="1" applyFont="1" applyFill="1" applyBorder="1" applyAlignment="1">
      <alignment horizontal="left"/>
    </xf>
    <xf numFmtId="0" fontId="47" fillId="0" borderId="0" xfId="1" applyFont="1" applyFill="1" applyBorder="1" applyAlignment="1">
      <alignment horizontal="left"/>
    </xf>
    <xf numFmtId="0" fontId="40" fillId="16" borderId="0" xfId="0" applyFont="1" applyFill="1" applyAlignment="1">
      <alignment horizontal="center" vertical="center" wrapText="1"/>
    </xf>
    <xf numFmtId="166" fontId="29" fillId="0" borderId="0" xfId="0" applyNumberFormat="1" applyFont="1" applyAlignment="1">
      <alignment horizontal="right"/>
    </xf>
    <xf numFmtId="3" fontId="35" fillId="0" borderId="0" xfId="0" applyNumberFormat="1" applyFont="1"/>
    <xf numFmtId="0" fontId="46" fillId="0" borderId="0" xfId="0" applyFont="1"/>
    <xf numFmtId="3" fontId="27" fillId="0" borderId="0" xfId="0" applyNumberFormat="1" applyFont="1" applyAlignment="1">
      <alignment horizontal="right"/>
    </xf>
    <xf numFmtId="168" fontId="29" fillId="0" borderId="0" xfId="0" applyNumberFormat="1" applyFont="1"/>
    <xf numFmtId="0" fontId="27" fillId="0" borderId="0" xfId="0" applyFont="1" applyAlignment="1">
      <alignment horizontal="right"/>
    </xf>
    <xf numFmtId="0" fontId="27" fillId="0" borderId="16" xfId="0" applyFont="1" applyBorder="1" applyAlignment="1">
      <alignment horizontal="right"/>
    </xf>
    <xf numFmtId="0" fontId="33" fillId="0" borderId="0" xfId="0" applyFont="1"/>
    <xf numFmtId="10" fontId="49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right"/>
    </xf>
    <xf numFmtId="3" fontId="50" fillId="0" borderId="0" xfId="0" applyNumberFormat="1" applyFont="1" applyAlignment="1">
      <alignment horizontal="right"/>
    </xf>
    <xf numFmtId="166" fontId="51" fillId="0" borderId="0" xfId="0" applyNumberFormat="1" applyFont="1"/>
    <xf numFmtId="0" fontId="52" fillId="0" borderId="0" xfId="0" applyFont="1" applyAlignment="1">
      <alignment horizontal="center"/>
    </xf>
    <xf numFmtId="0" fontId="53" fillId="0" borderId="0" xfId="0" applyFont="1"/>
    <xf numFmtId="0" fontId="50" fillId="0" borderId="0" xfId="0" applyFont="1"/>
    <xf numFmtId="0" fontId="33" fillId="0" borderId="0" xfId="1" applyFont="1" applyFill="1" applyBorder="1" applyAlignment="1">
      <alignment horizontal="left"/>
    </xf>
    <xf numFmtId="0" fontId="54" fillId="0" borderId="0" xfId="0" applyFont="1"/>
    <xf numFmtId="3" fontId="33" fillId="0" borderId="0" xfId="0" applyNumberFormat="1" applyFont="1" applyAlignment="1">
      <alignment horizontal="right"/>
    </xf>
    <xf numFmtId="0" fontId="55" fillId="0" borderId="0" xfId="35" applyFont="1" applyFill="1"/>
    <xf numFmtId="166" fontId="56" fillId="0" borderId="0" xfId="0" applyNumberFormat="1" applyFont="1"/>
    <xf numFmtId="0" fontId="11" fillId="0" borderId="17" xfId="0" applyFont="1" applyBorder="1" applyAlignment="1">
      <alignment vertical="top"/>
    </xf>
    <xf numFmtId="0" fontId="28" fillId="15" borderId="0" xfId="0" applyFont="1" applyFill="1" applyAlignment="1">
      <alignment horizontal="center" vertical="center" wrapText="1"/>
    </xf>
    <xf numFmtId="3" fontId="28" fillId="15" borderId="0" xfId="0" applyNumberFormat="1" applyFont="1" applyFill="1" applyAlignment="1">
      <alignment horizontal="center" vertical="center" wrapText="1"/>
    </xf>
    <xf numFmtId="3" fontId="41" fillId="16" borderId="0" xfId="0" applyNumberFormat="1" applyFont="1" applyFill="1" applyAlignment="1">
      <alignment horizontal="center" vertical="center" wrapText="1"/>
    </xf>
    <xf numFmtId="0" fontId="41" fillId="16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14" fontId="33" fillId="0" borderId="0" xfId="1" applyNumberFormat="1" applyFont="1" applyFill="1" applyBorder="1" applyAlignment="1">
      <alignment horizontal="left"/>
    </xf>
    <xf numFmtId="0" fontId="58" fillId="0" borderId="0" xfId="0" applyFont="1"/>
    <xf numFmtId="3" fontId="59" fillId="0" borderId="0" xfId="0" applyNumberFormat="1" applyFont="1" applyAlignment="1">
      <alignment horizontal="right"/>
    </xf>
    <xf numFmtId="3" fontId="60" fillId="0" borderId="0" xfId="0" applyNumberFormat="1" applyFont="1" applyAlignment="1">
      <alignment horizontal="right"/>
    </xf>
    <xf numFmtId="3" fontId="60" fillId="0" borderId="0" xfId="0" applyNumberFormat="1" applyFont="1"/>
    <xf numFmtId="169" fontId="59" fillId="0" borderId="0" xfId="0" applyNumberFormat="1" applyFont="1"/>
    <xf numFmtId="168" fontId="61" fillId="0" borderId="0" xfId="0" applyNumberFormat="1" applyFont="1"/>
    <xf numFmtId="0" fontId="62" fillId="0" borderId="0" xfId="0" applyFont="1" applyAlignment="1">
      <alignment horizontal="left"/>
    </xf>
    <xf numFmtId="0" fontId="63" fillId="0" borderId="0" xfId="0" applyFont="1"/>
    <xf numFmtId="0" fontId="59" fillId="0" borderId="0" xfId="0" applyFont="1" applyAlignment="1">
      <alignment horizontal="right"/>
    </xf>
    <xf numFmtId="0" fontId="59" fillId="0" borderId="0" xfId="0" applyFont="1"/>
    <xf numFmtId="3" fontId="58" fillId="0" borderId="0" xfId="0" applyNumberFormat="1" applyFont="1" applyAlignment="1">
      <alignment horizontal="right"/>
    </xf>
    <xf numFmtId="0" fontId="64" fillId="0" borderId="0" xfId="0" applyFont="1"/>
    <xf numFmtId="3" fontId="66" fillId="0" borderId="0" xfId="0" applyNumberFormat="1" applyFont="1" applyAlignment="1">
      <alignment horizontal="right"/>
    </xf>
    <xf numFmtId="3" fontId="66" fillId="0" borderId="0" xfId="0" applyNumberFormat="1" applyFont="1"/>
    <xf numFmtId="168" fontId="67" fillId="0" borderId="0" xfId="0" applyNumberFormat="1" applyFont="1"/>
    <xf numFmtId="0" fontId="66" fillId="0" borderId="0" xfId="0" applyFont="1" applyAlignment="1">
      <alignment horizontal="right"/>
    </xf>
    <xf numFmtId="166" fontId="65" fillId="0" borderId="0" xfId="0" applyNumberFormat="1" applyFont="1" applyAlignment="1">
      <alignment horizontal="right"/>
    </xf>
    <xf numFmtId="0" fontId="68" fillId="0" borderId="0" xfId="0" applyFont="1"/>
    <xf numFmtId="169" fontId="65" fillId="0" borderId="0" xfId="0" applyNumberFormat="1" applyFont="1" applyAlignment="1">
      <alignment horizontal="right"/>
    </xf>
    <xf numFmtId="168" fontId="69" fillId="0" borderId="0" xfId="0" applyNumberFormat="1" applyFont="1" applyAlignment="1">
      <alignment horizontal="right"/>
    </xf>
    <xf numFmtId="170" fontId="62" fillId="0" borderId="0" xfId="0" applyNumberFormat="1" applyFont="1"/>
    <xf numFmtId="170" fontId="63" fillId="0" borderId="0" xfId="0" applyNumberFormat="1" applyFont="1"/>
    <xf numFmtId="3" fontId="64" fillId="0" borderId="0" xfId="0" applyNumberFormat="1" applyFont="1"/>
    <xf numFmtId="10" fontId="70" fillId="0" borderId="0" xfId="0" applyNumberFormat="1" applyFont="1" applyAlignment="1">
      <alignment horizontal="center" vertical="center"/>
    </xf>
    <xf numFmtId="0" fontId="71" fillId="0" borderId="0" xfId="0" applyFont="1"/>
    <xf numFmtId="3" fontId="71" fillId="0" borderId="0" xfId="0" applyNumberFormat="1" applyFont="1" applyAlignment="1">
      <alignment horizontal="right"/>
    </xf>
    <xf numFmtId="166" fontId="72" fillId="0" borderId="0" xfId="0" applyNumberFormat="1" applyFont="1"/>
    <xf numFmtId="166" fontId="66" fillId="0" borderId="0" xfId="0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3" fontId="59" fillId="0" borderId="0" xfId="0" applyNumberFormat="1" applyFont="1"/>
    <xf numFmtId="0" fontId="58" fillId="0" borderId="0" xfId="0" applyFont="1" applyAlignment="1">
      <alignment horizontal="right"/>
    </xf>
    <xf numFmtId="0" fontId="73" fillId="0" borderId="0" xfId="0" applyFont="1" applyAlignment="1">
      <alignment horizontal="center"/>
    </xf>
    <xf numFmtId="168" fontId="74" fillId="0" borderId="0" xfId="0" applyNumberFormat="1" applyFont="1"/>
    <xf numFmtId="0" fontId="62" fillId="23" borderId="0" xfId="0" applyFont="1" applyFill="1"/>
    <xf numFmtId="170" fontId="62" fillId="23" borderId="0" xfId="0" applyNumberFormat="1" applyFont="1" applyFill="1"/>
    <xf numFmtId="170" fontId="65" fillId="24" borderId="0" xfId="0" applyNumberFormat="1" applyFont="1" applyFill="1"/>
    <xf numFmtId="0" fontId="29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3" fontId="29" fillId="0" borderId="0" xfId="0" applyNumberFormat="1" applyFont="1" applyAlignment="1">
      <alignment horizontal="left" vertical="center" wrapText="1"/>
    </xf>
    <xf numFmtId="4" fontId="29" fillId="0" borderId="0" xfId="0" applyNumberFormat="1" applyFont="1" applyAlignment="1">
      <alignment horizontal="left" vertical="center" wrapText="1"/>
    </xf>
    <xf numFmtId="168" fontId="75" fillId="0" borderId="0" xfId="0" applyNumberFormat="1" applyFont="1" applyAlignment="1">
      <alignment horizontal="left" vertical="center" wrapText="1"/>
    </xf>
    <xf numFmtId="4" fontId="29" fillId="22" borderId="0" xfId="0" applyNumberFormat="1" applyFont="1" applyFill="1" applyAlignment="1">
      <alignment horizontal="left" vertical="center" wrapText="1"/>
    </xf>
    <xf numFmtId="166" fontId="29" fillId="18" borderId="0" xfId="0" applyNumberFormat="1" applyFont="1" applyFill="1" applyAlignment="1">
      <alignment horizontal="left" vertical="center" wrapText="1"/>
    </xf>
    <xf numFmtId="166" fontId="27" fillId="18" borderId="0" xfId="0" applyNumberFormat="1" applyFont="1" applyFill="1" applyAlignment="1">
      <alignment horizontal="left" vertical="center" wrapText="1"/>
    </xf>
    <xf numFmtId="0" fontId="27" fillId="0" borderId="18" xfId="0" applyFont="1" applyBorder="1"/>
    <xf numFmtId="166" fontId="27" fillId="0" borderId="18" xfId="0" applyNumberFormat="1" applyFont="1" applyBorder="1"/>
    <xf numFmtId="168" fontId="76" fillId="0" borderId="18" xfId="0" applyNumberFormat="1" applyFont="1" applyBorder="1"/>
    <xf numFmtId="3" fontId="38" fillId="22" borderId="18" xfId="0" applyNumberFormat="1" applyFont="1" applyFill="1" applyBorder="1"/>
    <xf numFmtId="166" fontId="27" fillId="18" borderId="18" xfId="0" applyNumberFormat="1" applyFont="1" applyFill="1" applyBorder="1"/>
    <xf numFmtId="0" fontId="32" fillId="0" borderId="18" xfId="0" applyFont="1" applyBorder="1"/>
    <xf numFmtId="0" fontId="38" fillId="0" borderId="18" xfId="0" applyFont="1" applyBorder="1"/>
    <xf numFmtId="171" fontId="29" fillId="0" borderId="0" xfId="0" applyNumberFormat="1" applyFont="1"/>
    <xf numFmtId="168" fontId="75" fillId="0" borderId="0" xfId="0" applyNumberFormat="1" applyFont="1"/>
    <xf numFmtId="3" fontId="30" fillId="22" borderId="0" xfId="0" applyNumberFormat="1" applyFont="1" applyFill="1"/>
    <xf numFmtId="166" fontId="29" fillId="18" borderId="0" xfId="0" applyNumberFormat="1" applyFont="1" applyFill="1"/>
    <xf numFmtId="166" fontId="29" fillId="18" borderId="0" xfId="0" applyNumberFormat="1" applyFont="1" applyFill="1" applyAlignment="1">
      <alignment horizontal="right"/>
    </xf>
    <xf numFmtId="0" fontId="31" fillId="0" borderId="0" xfId="0" applyFont="1"/>
    <xf numFmtId="0" fontId="30" fillId="0" borderId="0" xfId="0" applyFont="1"/>
    <xf numFmtId="1" fontId="59" fillId="0" borderId="0" xfId="0" applyNumberFormat="1" applyFont="1"/>
    <xf numFmtId="3" fontId="58" fillId="0" borderId="0" xfId="0" applyNumberFormat="1" applyFont="1"/>
    <xf numFmtId="167" fontId="59" fillId="0" borderId="0" xfId="0" applyNumberFormat="1" applyFont="1" applyAlignment="1">
      <alignment horizontal="right"/>
    </xf>
    <xf numFmtId="166" fontId="58" fillId="0" borderId="0" xfId="0" applyNumberFormat="1" applyFont="1"/>
    <xf numFmtId="1" fontId="64" fillId="0" borderId="0" xfId="0" applyNumberFormat="1" applyFont="1"/>
    <xf numFmtId="1" fontId="77" fillId="0" borderId="0" xfId="0" applyNumberFormat="1" applyFont="1"/>
    <xf numFmtId="0" fontId="78" fillId="0" borderId="0" xfId="0" applyFont="1"/>
    <xf numFmtId="1" fontId="79" fillId="0" borderId="0" xfId="0" applyNumberFormat="1" applyFont="1"/>
    <xf numFmtId="3" fontId="29" fillId="0" borderId="17" xfId="0" applyNumberFormat="1" applyFont="1" applyBorder="1" applyAlignment="1">
      <alignment horizontal="left" vertical="center" wrapText="1"/>
    </xf>
    <xf numFmtId="0" fontId="80" fillId="0" borderId="0" xfId="1" applyFont="1" applyFill="1" applyBorder="1" applyAlignment="1">
      <alignment horizontal="left"/>
    </xf>
    <xf numFmtId="0" fontId="66" fillId="0" borderId="0" xfId="0" applyFont="1"/>
    <xf numFmtId="4" fontId="81" fillId="0" borderId="0" xfId="0" applyNumberFormat="1" applyFont="1" applyAlignment="1">
      <alignment wrapText="1"/>
    </xf>
    <xf numFmtId="0" fontId="27" fillId="24" borderId="0" xfId="0" applyFont="1" applyFill="1" applyAlignment="1">
      <alignment horizontal="center" vertical="center" wrapText="1"/>
    </xf>
    <xf numFmtId="3" fontId="29" fillId="24" borderId="0" xfId="0" applyNumberFormat="1" applyFont="1" applyFill="1"/>
    <xf numFmtId="168" fontId="29" fillId="24" borderId="0" xfId="0" applyNumberFormat="1" applyFont="1" applyFill="1"/>
    <xf numFmtId="3" fontId="0" fillId="0" borderId="0" xfId="0" applyNumberFormat="1"/>
    <xf numFmtId="166" fontId="82" fillId="0" borderId="0" xfId="0" applyNumberFormat="1" applyFont="1" applyAlignment="1">
      <alignment horizontal="right"/>
    </xf>
    <xf numFmtId="166" fontId="33" fillId="0" borderId="0" xfId="0" applyNumberFormat="1" applyFont="1"/>
    <xf numFmtId="0" fontId="23" fillId="0" borderId="0" xfId="0" applyFont="1" applyAlignment="1">
      <alignment horizontal="right"/>
    </xf>
    <xf numFmtId="0" fontId="28" fillId="20" borderId="0" xfId="0" applyFont="1" applyFill="1" applyAlignment="1">
      <alignment horizontal="center" vertical="center" wrapText="1"/>
    </xf>
    <xf numFmtId="3" fontId="28" fillId="20" borderId="0" xfId="0" applyNumberFormat="1" applyFont="1" applyFill="1" applyAlignment="1">
      <alignment horizontal="center" vertical="center" wrapText="1"/>
    </xf>
    <xf numFmtId="3" fontId="41" fillId="21" borderId="0" xfId="0" applyNumberFormat="1" applyFont="1" applyFill="1" applyAlignment="1">
      <alignment horizontal="center" vertical="center" wrapText="1"/>
    </xf>
    <xf numFmtId="0" fontId="41" fillId="21" borderId="0" xfId="0" applyFont="1" applyFill="1" applyAlignment="1">
      <alignment horizontal="center" vertical="center" wrapText="1"/>
    </xf>
    <xf numFmtId="3" fontId="38" fillId="18" borderId="18" xfId="0" applyNumberFormat="1" applyFont="1" applyFill="1" applyBorder="1"/>
    <xf numFmtId="171" fontId="27" fillId="0" borderId="18" xfId="0" applyNumberFormat="1" applyFont="1" applyBorder="1"/>
    <xf numFmtId="0" fontId="65" fillId="0" borderId="0" xfId="0" applyFont="1"/>
    <xf numFmtId="0" fontId="65" fillId="0" borderId="0" xfId="0" applyFont="1" applyAlignment="1">
      <alignment horizontal="right"/>
    </xf>
    <xf numFmtId="0" fontId="83" fillId="0" borderId="0" xfId="1" applyFont="1" applyFill="1" applyBorder="1" applyAlignment="1">
      <alignment horizontal="left"/>
    </xf>
    <xf numFmtId="0" fontId="84" fillId="0" borderId="0" xfId="1" applyFont="1" applyFill="1" applyBorder="1" applyAlignment="1">
      <alignment horizontal="left"/>
    </xf>
    <xf numFmtId="0" fontId="81" fillId="0" borderId="0" xfId="0" applyFont="1"/>
    <xf numFmtId="0" fontId="55" fillId="0" borderId="0" xfId="35" applyFont="1"/>
    <xf numFmtId="4" fontId="33" fillId="0" borderId="0" xfId="0" applyNumberFormat="1" applyFont="1" applyAlignment="1">
      <alignment horizontal="right"/>
    </xf>
    <xf numFmtId="3" fontId="33" fillId="0" borderId="0" xfId="0" applyNumberFormat="1" applyFont="1"/>
    <xf numFmtId="168" fontId="85" fillId="0" borderId="0" xfId="0" applyNumberFormat="1" applyFont="1"/>
    <xf numFmtId="166" fontId="54" fillId="0" borderId="0" xfId="0" applyNumberFormat="1" applyFont="1" applyAlignment="1">
      <alignment horizontal="right"/>
    </xf>
    <xf numFmtId="3" fontId="63" fillId="0" borderId="0" xfId="0" applyNumberFormat="1" applyFont="1"/>
    <xf numFmtId="4" fontId="66" fillId="0" borderId="0" xfId="0" applyNumberFormat="1" applyFont="1" applyAlignment="1">
      <alignment horizontal="right"/>
    </xf>
    <xf numFmtId="166" fontId="52" fillId="0" borderId="0" xfId="0" applyNumberFormat="1" applyFont="1"/>
    <xf numFmtId="166" fontId="27" fillId="17" borderId="0" xfId="0" applyNumberFormat="1" applyFont="1" applyFill="1"/>
    <xf numFmtId="0" fontId="26" fillId="0" borderId="16" xfId="0" applyFont="1" applyBorder="1"/>
    <xf numFmtId="0" fontId="45" fillId="0" borderId="0" xfId="0" applyFont="1" applyAlignment="1">
      <alignment horizontal="right"/>
    </xf>
    <xf numFmtId="0" fontId="86" fillId="0" borderId="0" xfId="0" applyFont="1"/>
    <xf numFmtId="0" fontId="87" fillId="0" borderId="0" xfId="0" applyFont="1" applyAlignment="1">
      <alignment horizontal="right"/>
    </xf>
    <xf numFmtId="4" fontId="88" fillId="0" borderId="0" xfId="0" applyNumberFormat="1" applyFont="1" applyAlignment="1">
      <alignment wrapText="1"/>
    </xf>
    <xf numFmtId="170" fontId="89" fillId="0" borderId="0" xfId="0" applyNumberFormat="1" applyFont="1"/>
    <xf numFmtId="0" fontId="90" fillId="0" borderId="0" xfId="0" applyFont="1"/>
    <xf numFmtId="0" fontId="91" fillId="0" borderId="0" xfId="0" applyFont="1"/>
    <xf numFmtId="170" fontId="92" fillId="0" borderId="0" xfId="0" applyNumberFormat="1" applyFont="1"/>
    <xf numFmtId="166" fontId="93" fillId="18" borderId="0" xfId="0" applyNumberFormat="1" applyFont="1" applyFill="1" applyAlignment="1">
      <alignment horizontal="center" wrapText="1"/>
    </xf>
    <xf numFmtId="0" fontId="27" fillId="19" borderId="0" xfId="0" applyFont="1" applyFill="1" applyAlignment="1">
      <alignment horizontal="center" vertical="center" wrapText="1"/>
    </xf>
    <xf numFmtId="0" fontId="97" fillId="0" borderId="0" xfId="1" applyFont="1"/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center" vertical="center" wrapText="1"/>
    </xf>
    <xf numFmtId="166" fontId="101" fillId="0" borderId="0" xfId="0" applyNumberFormat="1" applyFont="1"/>
    <xf numFmtId="168" fontId="101" fillId="0" borderId="0" xfId="0" applyNumberFormat="1" applyFont="1"/>
    <xf numFmtId="0" fontId="103" fillId="0" borderId="0" xfId="0" applyFont="1"/>
    <xf numFmtId="0" fontId="11" fillId="0" borderId="0" xfId="0" applyFont="1"/>
    <xf numFmtId="0" fontId="100" fillId="27" borderId="0" xfId="0" quotePrefix="1" applyFont="1" applyFill="1" applyAlignment="1">
      <alignment horizontal="center"/>
    </xf>
    <xf numFmtId="0" fontId="100" fillId="27" borderId="0" xfId="0" applyFont="1" applyFill="1" applyAlignment="1">
      <alignment horizontal="center" vertical="center" wrapText="1"/>
    </xf>
    <xf numFmtId="166" fontId="101" fillId="27" borderId="0" xfId="0" applyNumberFormat="1" applyFont="1" applyFill="1"/>
    <xf numFmtId="0" fontId="100" fillId="27" borderId="0" xfId="0" applyFont="1" applyFill="1" applyAlignment="1">
      <alignment horizontal="center"/>
    </xf>
    <xf numFmtId="17" fontId="100" fillId="28" borderId="0" xfId="0" quotePrefix="1" applyNumberFormat="1" applyFont="1" applyFill="1" applyAlignment="1">
      <alignment horizontal="center"/>
    </xf>
    <xf numFmtId="0" fontId="100" fillId="28" borderId="0" xfId="0" applyFont="1" applyFill="1" applyAlignment="1">
      <alignment horizontal="center" vertical="center" wrapText="1"/>
    </xf>
    <xf numFmtId="166" fontId="102" fillId="29" borderId="0" xfId="0" applyNumberFormat="1" applyFont="1" applyFill="1"/>
    <xf numFmtId="0" fontId="100" fillId="28" borderId="0" xfId="0" applyFont="1" applyFill="1" applyAlignment="1">
      <alignment horizontal="center"/>
    </xf>
    <xf numFmtId="166" fontId="106" fillId="27" borderId="0" xfId="0" applyNumberFormat="1" applyFont="1" applyFill="1"/>
    <xf numFmtId="166" fontId="106" fillId="28" borderId="0" xfId="0" applyNumberFormat="1" applyFont="1" applyFill="1"/>
    <xf numFmtId="166" fontId="105" fillId="0" borderId="0" xfId="0" applyNumberFormat="1" applyFont="1" applyAlignment="1">
      <alignment vertical="top"/>
    </xf>
    <xf numFmtId="166" fontId="106" fillId="27" borderId="0" xfId="0" applyNumberFormat="1" applyFont="1" applyFill="1" applyAlignment="1">
      <alignment horizontal="right"/>
    </xf>
    <xf numFmtId="166" fontId="106" fillId="28" borderId="0" xfId="0" applyNumberFormat="1" applyFont="1" applyFill="1" applyAlignment="1">
      <alignment horizontal="right"/>
    </xf>
    <xf numFmtId="166" fontId="107" fillId="27" borderId="0" xfId="0" applyNumberFormat="1" applyFont="1" applyFill="1" applyAlignment="1">
      <alignment horizontal="center" wrapText="1"/>
    </xf>
    <xf numFmtId="166" fontId="107" fillId="28" borderId="0" xfId="0" applyNumberFormat="1" applyFont="1" applyFill="1" applyAlignment="1">
      <alignment horizontal="center" wrapText="1"/>
    </xf>
    <xf numFmtId="166" fontId="108" fillId="0" borderId="0" xfId="0" applyNumberFormat="1" applyFont="1" applyAlignment="1">
      <alignment horizontal="center" wrapText="1"/>
    </xf>
    <xf numFmtId="0" fontId="87" fillId="0" borderId="0" xfId="0" applyFont="1"/>
    <xf numFmtId="0" fontId="109" fillId="0" borderId="0" xfId="0" applyFont="1"/>
    <xf numFmtId="0" fontId="109" fillId="0" borderId="0" xfId="1" applyFont="1" applyFill="1"/>
    <xf numFmtId="0" fontId="111" fillId="0" borderId="0" xfId="0" applyFont="1" applyAlignment="1">
      <alignment horizontal="center" wrapText="1"/>
    </xf>
    <xf numFmtId="0" fontId="111" fillId="0" borderId="21" xfId="0" applyFont="1" applyBorder="1" applyAlignment="1">
      <alignment horizontal="center" wrapText="1"/>
    </xf>
    <xf numFmtId="0" fontId="112" fillId="0" borderId="21" xfId="0" applyFont="1" applyBorder="1" applyAlignment="1">
      <alignment horizontal="center" wrapText="1"/>
    </xf>
    <xf numFmtId="166" fontId="109" fillId="0" borderId="21" xfId="0" applyNumberFormat="1" applyFont="1" applyBorder="1"/>
    <xf numFmtId="166" fontId="110" fillId="0" borderId="21" xfId="0" applyNumberFormat="1" applyFont="1" applyBorder="1"/>
    <xf numFmtId="166" fontId="29" fillId="0" borderId="21" xfId="0" applyNumberFormat="1" applyFont="1" applyBorder="1"/>
    <xf numFmtId="166" fontId="44" fillId="0" borderId="21" xfId="0" applyNumberFormat="1" applyFont="1" applyBorder="1"/>
    <xf numFmtId="166" fontId="27" fillId="0" borderId="21" xfId="0" applyNumberFormat="1" applyFont="1" applyBorder="1"/>
    <xf numFmtId="0" fontId="109" fillId="0" borderId="21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10" fontId="109" fillId="0" borderId="21" xfId="0" applyNumberFormat="1" applyFont="1" applyBorder="1"/>
    <xf numFmtId="10" fontId="111" fillId="0" borderId="21" xfId="0" applyNumberFormat="1" applyFont="1" applyBorder="1"/>
    <xf numFmtId="0" fontId="104" fillId="0" borderId="0" xfId="0" applyFont="1"/>
    <xf numFmtId="166" fontId="104" fillId="0" borderId="0" xfId="0" applyNumberFormat="1" applyFont="1"/>
    <xf numFmtId="0" fontId="113" fillId="0" borderId="0" xfId="0" applyFont="1"/>
    <xf numFmtId="0" fontId="46" fillId="0" borderId="0" xfId="1" applyFont="1"/>
    <xf numFmtId="166" fontId="103" fillId="0" borderId="0" xfId="0" applyNumberFormat="1" applyFont="1"/>
    <xf numFmtId="0" fontId="114" fillId="0" borderId="0" xfId="0" applyFont="1"/>
    <xf numFmtId="0" fontId="87" fillId="0" borderId="0" xfId="1" applyFont="1"/>
    <xf numFmtId="0" fontId="115" fillId="0" borderId="0" xfId="0" applyFont="1"/>
    <xf numFmtId="4" fontId="115" fillId="0" borderId="0" xfId="0" applyNumberFormat="1" applyFont="1" applyAlignment="1">
      <alignment wrapText="1"/>
    </xf>
    <xf numFmtId="0" fontId="116" fillId="0" borderId="0" xfId="0" applyFont="1"/>
    <xf numFmtId="170" fontId="94" fillId="0" borderId="0" xfId="0" applyNumberFormat="1" applyFont="1"/>
    <xf numFmtId="3" fontId="106" fillId="0" borderId="0" xfId="0" applyNumberFormat="1" applyFont="1" applyAlignment="1">
      <alignment horizontal="right"/>
    </xf>
    <xf numFmtId="0" fontId="118" fillId="0" borderId="0" xfId="0" applyFont="1" applyAlignment="1">
      <alignment horizontal="center" vertical="center" wrapText="1"/>
    </xf>
    <xf numFmtId="166" fontId="54" fillId="0" borderId="17" xfId="0" applyNumberFormat="1" applyFont="1" applyBorder="1" applyAlignment="1">
      <alignment horizontal="right" vertical="top"/>
    </xf>
    <xf numFmtId="0" fontId="119" fillId="0" borderId="0" xfId="0" applyFont="1" applyAlignment="1">
      <alignment wrapText="1"/>
    </xf>
    <xf numFmtId="0" fontId="117" fillId="0" borderId="17" xfId="0" applyFont="1" applyBorder="1" applyAlignment="1">
      <alignment vertical="top"/>
    </xf>
    <xf numFmtId="166" fontId="117" fillId="27" borderId="17" xfId="0" applyNumberFormat="1" applyFont="1" applyFill="1" applyBorder="1" applyAlignment="1">
      <alignment vertical="top"/>
    </xf>
    <xf numFmtId="166" fontId="120" fillId="29" borderId="17" xfId="0" applyNumberFormat="1" applyFont="1" applyFill="1" applyBorder="1" applyAlignment="1">
      <alignment vertical="top"/>
    </xf>
    <xf numFmtId="166" fontId="117" fillId="0" borderId="17" xfId="0" applyNumberFormat="1" applyFont="1" applyBorder="1" applyAlignment="1">
      <alignment vertical="top"/>
    </xf>
    <xf numFmtId="168" fontId="117" fillId="0" borderId="17" xfId="0" applyNumberFormat="1" applyFont="1" applyBorder="1" applyAlignment="1">
      <alignment vertical="top"/>
    </xf>
    <xf numFmtId="3" fontId="117" fillId="0" borderId="17" xfId="0" applyNumberFormat="1" applyFont="1" applyBorder="1" applyAlignment="1">
      <alignment vertical="top"/>
    </xf>
    <xf numFmtId="166" fontId="54" fillId="27" borderId="17" xfId="0" applyNumberFormat="1" applyFont="1" applyFill="1" applyBorder="1" applyAlignment="1">
      <alignment vertical="top"/>
    </xf>
    <xf numFmtId="166" fontId="54" fillId="28" borderId="17" xfId="0" applyNumberFormat="1" applyFont="1" applyFill="1" applyBorder="1" applyAlignment="1">
      <alignment vertical="top"/>
    </xf>
    <xf numFmtId="166" fontId="54" fillId="0" borderId="17" xfId="0" applyNumberFormat="1" applyFont="1" applyBorder="1" applyAlignment="1">
      <alignment vertical="top"/>
    </xf>
    <xf numFmtId="0" fontId="33" fillId="0" borderId="0" xfId="0" applyFont="1" applyAlignment="1">
      <alignment vertical="top"/>
    </xf>
    <xf numFmtId="3" fontId="109" fillId="0" borderId="0" xfId="0" applyNumberFormat="1" applyFont="1"/>
    <xf numFmtId="0" fontId="27" fillId="0" borderId="24" xfId="0" applyFont="1" applyBorder="1" applyAlignment="1">
      <alignment vertical="top"/>
    </xf>
    <xf numFmtId="166" fontId="27" fillId="0" borderId="24" xfId="0" applyNumberFormat="1" applyFont="1" applyBorder="1" applyAlignment="1">
      <alignment horizontal="right" vertical="top"/>
    </xf>
    <xf numFmtId="166" fontId="27" fillId="17" borderId="24" xfId="0" applyNumberFormat="1" applyFont="1" applyFill="1" applyBorder="1" applyAlignment="1">
      <alignment horizontal="right" vertical="top"/>
    </xf>
    <xf numFmtId="166" fontId="27" fillId="14" borderId="24" xfId="0" applyNumberFormat="1" applyFont="1" applyFill="1" applyBorder="1" applyAlignment="1">
      <alignment horizontal="right" vertical="top"/>
    </xf>
    <xf numFmtId="3" fontId="27" fillId="24" borderId="24" xfId="0" applyNumberFormat="1" applyFont="1" applyFill="1" applyBorder="1" applyAlignment="1">
      <alignment vertical="top"/>
    </xf>
    <xf numFmtId="168" fontId="27" fillId="24" borderId="24" xfId="0" applyNumberFormat="1" applyFont="1" applyFill="1" applyBorder="1" applyAlignment="1">
      <alignment vertical="top"/>
    </xf>
    <xf numFmtId="0" fontId="11" fillId="0" borderId="24" xfId="0" applyFont="1" applyBorder="1" applyAlignment="1">
      <alignment vertical="top"/>
    </xf>
    <xf numFmtId="168" fontId="27" fillId="0" borderId="24" xfId="0" applyNumberFormat="1" applyFont="1" applyBorder="1" applyAlignment="1">
      <alignment vertical="top"/>
    </xf>
    <xf numFmtId="168" fontId="11" fillId="0" borderId="24" xfId="0" applyNumberFormat="1" applyFont="1" applyBorder="1" applyAlignment="1">
      <alignment vertical="top"/>
    </xf>
    <xf numFmtId="166" fontId="27" fillId="0" borderId="24" xfId="0" applyNumberFormat="1" applyFont="1" applyBorder="1" applyAlignment="1">
      <alignment vertical="top"/>
    </xf>
    <xf numFmtId="14" fontId="121" fillId="0" borderId="0" xfId="1" quotePrefix="1" applyNumberFormat="1" applyFont="1" applyFill="1" applyBorder="1" applyAlignment="1">
      <alignment horizontal="left"/>
    </xf>
    <xf numFmtId="0" fontId="27" fillId="0" borderId="24" xfId="0" applyFont="1" applyBorder="1" applyAlignment="1">
      <alignment horizontal="right" vertical="top"/>
    </xf>
    <xf numFmtId="3" fontId="30" fillId="0" borderId="0" xfId="0" applyNumberFormat="1" applyFont="1" applyAlignment="1">
      <alignment horizontal="right"/>
    </xf>
    <xf numFmtId="1" fontId="29" fillId="0" borderId="0" xfId="0" applyNumberFormat="1" applyFont="1" applyAlignment="1">
      <alignment horizontal="right"/>
    </xf>
    <xf numFmtId="1" fontId="30" fillId="0" borderId="0" xfId="0" applyNumberFormat="1" applyFont="1" applyAlignment="1">
      <alignment horizontal="right"/>
    </xf>
    <xf numFmtId="1" fontId="39" fillId="0" borderId="0" xfId="0" applyNumberFormat="1" applyFont="1" applyAlignment="1">
      <alignment horizontal="right"/>
    </xf>
    <xf numFmtId="3" fontId="31" fillId="0" borderId="0" xfId="0" applyNumberFormat="1" applyFont="1" applyAlignment="1">
      <alignment horizontal="right"/>
    </xf>
    <xf numFmtId="3" fontId="94" fillId="0" borderId="0" xfId="0" applyNumberFormat="1" applyFont="1"/>
    <xf numFmtId="0" fontId="94" fillId="0" borderId="0" xfId="0" applyFont="1"/>
    <xf numFmtId="0" fontId="124" fillId="0" borderId="0" xfId="0" applyFont="1"/>
    <xf numFmtId="166" fontId="94" fillId="0" borderId="24" xfId="0" applyNumberFormat="1" applyFont="1" applyBorder="1" applyAlignment="1">
      <alignment vertical="top"/>
    </xf>
    <xf numFmtId="0" fontId="45" fillId="0" borderId="0" xfId="39" applyFont="1" applyProtection="1">
      <protection locked="0"/>
    </xf>
    <xf numFmtId="170" fontId="122" fillId="0" borderId="0" xfId="35" applyNumberFormat="1" applyFont="1" applyAlignment="1">
      <alignment horizontal="left"/>
    </xf>
    <xf numFmtId="0" fontId="46" fillId="0" borderId="0" xfId="0" applyFont="1" applyAlignment="1">
      <alignment horizontal="left"/>
    </xf>
    <xf numFmtId="0" fontId="104" fillId="0" borderId="0" xfId="0" applyFont="1" applyAlignment="1">
      <alignment horizontal="left"/>
    </xf>
    <xf numFmtId="0" fontId="125" fillId="0" borderId="0" xfId="0" applyFont="1"/>
    <xf numFmtId="0" fontId="106" fillId="0" borderId="0" xfId="0" applyFont="1" applyAlignment="1">
      <alignment vertical="top"/>
    </xf>
    <xf numFmtId="3" fontId="29" fillId="0" borderId="23" xfId="0" applyNumberFormat="1" applyFont="1" applyBorder="1" applyAlignment="1">
      <alignment horizontal="right"/>
    </xf>
    <xf numFmtId="3" fontId="29" fillId="0" borderId="20" xfId="0" applyNumberFormat="1" applyFont="1" applyBorder="1" applyAlignment="1">
      <alignment horizontal="right"/>
    </xf>
    <xf numFmtId="3" fontId="27" fillId="0" borderId="0" xfId="0" applyNumberFormat="1" applyFont="1" applyAlignment="1">
      <alignment horizontal="right" vertical="top"/>
    </xf>
    <xf numFmtId="166" fontId="106" fillId="18" borderId="0" xfId="0" applyNumberFormat="1" applyFont="1" applyFill="1"/>
    <xf numFmtId="166" fontId="102" fillId="26" borderId="0" xfId="0" applyNumberFormat="1" applyFont="1" applyFill="1"/>
    <xf numFmtId="166" fontId="120" fillId="26" borderId="17" xfId="0" applyNumberFormat="1" applyFont="1" applyFill="1" applyBorder="1" applyAlignment="1">
      <alignment vertical="top"/>
    </xf>
    <xf numFmtId="17" fontId="100" fillId="18" borderId="0" xfId="0" quotePrefix="1" applyNumberFormat="1" applyFont="1" applyFill="1" applyAlignment="1">
      <alignment horizontal="center"/>
    </xf>
    <xf numFmtId="166" fontId="54" fillId="18" borderId="17" xfId="0" applyNumberFormat="1" applyFont="1" applyFill="1" applyBorder="1" applyAlignment="1">
      <alignment vertical="top"/>
    </xf>
    <xf numFmtId="0" fontId="100" fillId="18" borderId="0" xfId="0" applyFont="1" applyFill="1" applyAlignment="1">
      <alignment horizontal="center" vertical="center" wrapText="1"/>
    </xf>
    <xf numFmtId="166" fontId="107" fillId="18" borderId="0" xfId="0" applyNumberFormat="1" applyFont="1" applyFill="1" applyAlignment="1">
      <alignment horizontal="center" wrapText="1"/>
    </xf>
    <xf numFmtId="3" fontId="44" fillId="0" borderId="0" xfId="49" applyNumberFormat="1" applyFont="1"/>
    <xf numFmtId="3" fontId="44" fillId="0" borderId="21" xfId="49" applyNumberFormat="1" applyFont="1" applyBorder="1"/>
    <xf numFmtId="166" fontId="106" fillId="18" borderId="0" xfId="0" applyNumberFormat="1" applyFont="1" applyFill="1" applyAlignment="1">
      <alignment horizontal="right"/>
    </xf>
    <xf numFmtId="1" fontId="105" fillId="0" borderId="0" xfId="0" applyNumberFormat="1" applyFont="1" applyAlignment="1">
      <alignment vertical="top"/>
    </xf>
    <xf numFmtId="0" fontId="111" fillId="0" borderId="0" xfId="0" applyFont="1"/>
    <xf numFmtId="0" fontId="100" fillId="0" borderId="0" xfId="0" applyFont="1"/>
    <xf numFmtId="3" fontId="129" fillId="0" borderId="0" xfId="0" applyNumberFormat="1" applyFont="1"/>
    <xf numFmtId="0" fontId="130" fillId="0" borderId="0" xfId="0" applyFont="1"/>
    <xf numFmtId="3" fontId="132" fillId="0" borderId="0" xfId="0" applyNumberFormat="1" applyFont="1" applyAlignment="1">
      <alignment horizontal="right"/>
    </xf>
    <xf numFmtId="4" fontId="132" fillId="0" borderId="0" xfId="0" applyNumberFormat="1" applyFont="1" applyAlignment="1">
      <alignment horizontal="right"/>
    </xf>
    <xf numFmtId="3" fontId="132" fillId="0" borderId="0" xfId="0" applyNumberFormat="1" applyFont="1"/>
    <xf numFmtId="168" fontId="133" fillId="0" borderId="0" xfId="0" applyNumberFormat="1" applyFont="1"/>
    <xf numFmtId="4" fontId="130" fillId="0" borderId="0" xfId="0" applyNumberFormat="1" applyFont="1" applyAlignment="1">
      <alignment wrapText="1"/>
    </xf>
    <xf numFmtId="0" fontId="132" fillId="0" borderId="0" xfId="0" applyFont="1" applyAlignment="1">
      <alignment horizontal="right"/>
    </xf>
    <xf numFmtId="166" fontId="132" fillId="0" borderId="0" xfId="0" applyNumberFormat="1" applyFont="1"/>
    <xf numFmtId="166" fontId="131" fillId="0" borderId="0" xfId="0" applyNumberFormat="1" applyFont="1" applyAlignment="1">
      <alignment horizontal="right"/>
    </xf>
    <xf numFmtId="0" fontId="134" fillId="0" borderId="0" xfId="0" applyFont="1"/>
    <xf numFmtId="0" fontId="112" fillId="0" borderId="0" xfId="0" applyFont="1"/>
    <xf numFmtId="0" fontId="135" fillId="0" borderId="0" xfId="0" applyFont="1"/>
    <xf numFmtId="0" fontId="110" fillId="0" borderId="0" xfId="0" applyFont="1"/>
    <xf numFmtId="0" fontId="110" fillId="0" borderId="0" xfId="0" applyFont="1" applyAlignment="1">
      <alignment vertical="top" wrapText="1"/>
    </xf>
    <xf numFmtId="0" fontId="11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3" fontId="112" fillId="0" borderId="0" xfId="0" applyNumberFormat="1" applyFont="1"/>
    <xf numFmtId="3" fontId="110" fillId="0" borderId="0" xfId="0" applyNumberFormat="1" applyFont="1"/>
    <xf numFmtId="168" fontId="110" fillId="0" borderId="0" xfId="0" applyNumberFormat="1" applyFont="1"/>
    <xf numFmtId="0" fontId="2" fillId="0" borderId="0" xfId="0" applyFont="1"/>
    <xf numFmtId="10" fontId="75" fillId="0" borderId="0" xfId="0" applyNumberFormat="1" applyFont="1"/>
    <xf numFmtId="0" fontId="29" fillId="18" borderId="0" xfId="0" applyFont="1" applyFill="1" applyAlignment="1">
      <alignment horizontal="left" vertical="center" wrapText="1"/>
    </xf>
    <xf numFmtId="166" fontId="29" fillId="0" borderId="26" xfId="0" applyNumberFormat="1" applyFont="1" applyBorder="1"/>
    <xf numFmtId="3" fontId="27" fillId="0" borderId="0" xfId="0" applyNumberFormat="1" applyFont="1" applyAlignment="1">
      <alignment horizontal="left" vertical="center" wrapText="1"/>
    </xf>
    <xf numFmtId="166" fontId="27" fillId="22" borderId="24" xfId="0" applyNumberFormat="1" applyFont="1" applyFill="1" applyBorder="1" applyAlignment="1">
      <alignment horizontal="right" vertical="top"/>
    </xf>
    <xf numFmtId="0" fontId="43" fillId="0" borderId="0" xfId="35"/>
    <xf numFmtId="0" fontId="137" fillId="0" borderId="0" xfId="0" applyFont="1"/>
    <xf numFmtId="0" fontId="110" fillId="22" borderId="0" xfId="0" applyFont="1" applyFill="1"/>
    <xf numFmtId="0" fontId="110" fillId="22" borderId="0" xfId="0" applyFont="1" applyFill="1" applyAlignment="1">
      <alignment vertical="top" wrapText="1"/>
    </xf>
    <xf numFmtId="0" fontId="110" fillId="18" borderId="0" xfId="0" applyFont="1" applyFill="1"/>
    <xf numFmtId="0" fontId="110" fillId="18" borderId="0" xfId="0" applyFont="1" applyFill="1" applyAlignment="1">
      <alignment vertical="top" wrapText="1"/>
    </xf>
    <xf numFmtId="0" fontId="138" fillId="0" borderId="0" xfId="0" applyFont="1"/>
    <xf numFmtId="0" fontId="139" fillId="0" borderId="0" xfId="0" applyFont="1"/>
    <xf numFmtId="3" fontId="140" fillId="0" borderId="0" xfId="0" applyNumberFormat="1" applyFont="1" applyAlignment="1">
      <alignment horizontal="right"/>
    </xf>
    <xf numFmtId="0" fontId="141" fillId="0" borderId="0" xfId="35" applyFont="1"/>
    <xf numFmtId="0" fontId="140" fillId="0" borderId="0" xfId="0" applyFont="1"/>
    <xf numFmtId="0" fontId="142" fillId="0" borderId="0" xfId="0" applyFont="1"/>
    <xf numFmtId="3" fontId="143" fillId="0" borderId="0" xfId="0" applyNumberFormat="1" applyFont="1" applyAlignment="1">
      <alignment horizontal="right"/>
    </xf>
    <xf numFmtId="10" fontId="144" fillId="0" borderId="0" xfId="0" applyNumberFormat="1" applyFont="1" applyAlignment="1">
      <alignment horizontal="center" vertical="center"/>
    </xf>
    <xf numFmtId="14" fontId="140" fillId="0" borderId="0" xfId="1" applyNumberFormat="1" applyFont="1" applyFill="1" applyBorder="1" applyAlignment="1">
      <alignment horizontal="left"/>
    </xf>
    <xf numFmtId="0" fontId="145" fillId="0" borderId="0" xfId="0" applyFont="1"/>
    <xf numFmtId="0" fontId="112" fillId="18" borderId="0" xfId="0" applyFont="1" applyFill="1" applyAlignment="1">
      <alignment vertical="top" wrapText="1"/>
    </xf>
    <xf numFmtId="0" fontId="112" fillId="22" borderId="0" xfId="0" applyFont="1" applyFill="1" applyAlignment="1">
      <alignment vertical="top" wrapText="1"/>
    </xf>
    <xf numFmtId="0" fontId="112" fillId="22" borderId="0" xfId="0" applyFont="1" applyFill="1"/>
    <xf numFmtId="0" fontId="112" fillId="18" borderId="0" xfId="0" applyFont="1" applyFill="1"/>
    <xf numFmtId="0" fontId="112" fillId="0" borderId="0" xfId="0" applyFont="1" applyAlignment="1">
      <alignment vertical="top"/>
    </xf>
    <xf numFmtId="3" fontId="112" fillId="0" borderId="0" xfId="0" applyNumberFormat="1" applyFont="1" applyAlignment="1">
      <alignment vertical="top"/>
    </xf>
    <xf numFmtId="168" fontId="112" fillId="0" borderId="0" xfId="0" applyNumberFormat="1" applyFont="1" applyAlignment="1">
      <alignment vertical="top"/>
    </xf>
    <xf numFmtId="0" fontId="136" fillId="0" borderId="0" xfId="0" applyFont="1" applyAlignment="1">
      <alignment vertical="top"/>
    </xf>
    <xf numFmtId="0" fontId="27" fillId="0" borderId="18" xfId="0" applyFont="1" applyBorder="1" applyAlignment="1">
      <alignment vertical="top"/>
    </xf>
    <xf numFmtId="166" fontId="27" fillId="0" borderId="25" xfId="0" applyNumberFormat="1" applyFont="1" applyBorder="1" applyAlignment="1">
      <alignment vertical="top"/>
    </xf>
    <xf numFmtId="166" fontId="27" fillId="0" borderId="18" xfId="0" applyNumberFormat="1" applyFont="1" applyBorder="1" applyAlignment="1">
      <alignment vertical="top"/>
    </xf>
    <xf numFmtId="10" fontId="76" fillId="0" borderId="18" xfId="0" applyNumberFormat="1" applyFont="1" applyBorder="1" applyAlignment="1">
      <alignment vertical="top"/>
    </xf>
    <xf numFmtId="3" fontId="38" fillId="22" borderId="18" xfId="0" applyNumberFormat="1" applyFont="1" applyFill="1" applyBorder="1" applyAlignment="1">
      <alignment vertical="top"/>
    </xf>
    <xf numFmtId="166" fontId="27" fillId="18" borderId="18" xfId="0" applyNumberFormat="1" applyFont="1" applyFill="1" applyBorder="1" applyAlignment="1">
      <alignment vertical="top"/>
    </xf>
    <xf numFmtId="3" fontId="27" fillId="0" borderId="18" xfId="0" applyNumberFormat="1" applyFont="1" applyBorder="1" applyAlignment="1">
      <alignment horizontal="right" vertical="top"/>
    </xf>
    <xf numFmtId="3" fontId="38" fillId="0" borderId="18" xfId="0" applyNumberFormat="1" applyFont="1" applyBorder="1" applyAlignment="1">
      <alignment vertical="top"/>
    </xf>
    <xf numFmtId="0" fontId="38" fillId="0" borderId="18" xfId="0" applyFont="1" applyBorder="1" applyAlignment="1">
      <alignment vertical="top"/>
    </xf>
    <xf numFmtId="171" fontId="27" fillId="0" borderId="18" xfId="0" applyNumberFormat="1" applyFont="1" applyBorder="1" applyAlignment="1">
      <alignment vertical="top"/>
    </xf>
    <xf numFmtId="0" fontId="29" fillId="0" borderId="0" xfId="0" applyFont="1" applyAlignment="1">
      <alignment vertical="top"/>
    </xf>
    <xf numFmtId="0" fontId="27" fillId="0" borderId="0" xfId="0" applyFont="1" applyAlignment="1">
      <alignment vertical="top"/>
    </xf>
    <xf numFmtId="3" fontId="27" fillId="0" borderId="0" xfId="0" applyNumberFormat="1" applyFont="1" applyAlignment="1">
      <alignment vertical="top"/>
    </xf>
    <xf numFmtId="166" fontId="56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3" fontId="36" fillId="0" borderId="0" xfId="0" applyNumberFormat="1" applyFont="1" applyAlignment="1">
      <alignment vertical="top"/>
    </xf>
    <xf numFmtId="0" fontId="146" fillId="0" borderId="0" xfId="0" applyFont="1"/>
    <xf numFmtId="0" fontId="147" fillId="0" borderId="0" xfId="1" applyFont="1" applyFill="1" applyBorder="1" applyAlignment="1">
      <alignment horizontal="left"/>
    </xf>
    <xf numFmtId="166" fontId="94" fillId="0" borderId="17" xfId="0" applyNumberFormat="1" applyFont="1" applyBorder="1" applyAlignment="1">
      <alignment vertical="top"/>
    </xf>
    <xf numFmtId="0" fontId="109" fillId="0" borderId="0" xfId="0" applyFont="1" applyAlignment="1">
      <alignment horizontal="center" vertical="center" wrapText="1"/>
    </xf>
    <xf numFmtId="166" fontId="94" fillId="0" borderId="25" xfId="0" applyNumberFormat="1" applyFont="1" applyBorder="1" applyAlignment="1">
      <alignment vertical="top"/>
    </xf>
    <xf numFmtId="0" fontId="109" fillId="0" borderId="17" xfId="0" applyFont="1" applyBorder="1" applyAlignment="1">
      <alignment horizontal="center" vertical="center" wrapText="1"/>
    </xf>
    <xf numFmtId="0" fontId="122" fillId="0" borderId="0" xfId="35" applyFont="1"/>
    <xf numFmtId="166" fontId="148" fillId="0" borderId="24" xfId="0" applyNumberFormat="1" applyFont="1" applyBorder="1" applyAlignment="1">
      <alignment horizontal="right" vertical="top"/>
    </xf>
    <xf numFmtId="166" fontId="148" fillId="17" borderId="24" xfId="0" applyNumberFormat="1" applyFont="1" applyFill="1" applyBorder="1" applyAlignment="1">
      <alignment horizontal="right" vertical="top"/>
    </xf>
    <xf numFmtId="166" fontId="148" fillId="22" borderId="24" xfId="0" applyNumberFormat="1" applyFont="1" applyFill="1" applyBorder="1" applyAlignment="1">
      <alignment horizontal="right" vertical="top"/>
    </xf>
    <xf numFmtId="166" fontId="149" fillId="0" borderId="0" xfId="0" applyNumberFormat="1" applyFont="1"/>
    <xf numFmtId="166" fontId="149" fillId="0" borderId="0" xfId="0" applyNumberFormat="1" applyFont="1" applyAlignment="1">
      <alignment horizontal="right"/>
    </xf>
    <xf numFmtId="166" fontId="148" fillId="17" borderId="0" xfId="0" applyNumberFormat="1" applyFont="1" applyFill="1"/>
    <xf numFmtId="3" fontId="148" fillId="14" borderId="0" xfId="0" applyNumberFormat="1" applyFont="1" applyFill="1" applyAlignment="1">
      <alignment horizontal="right"/>
    </xf>
    <xf numFmtId="3" fontId="93" fillId="26" borderId="17" xfId="0" applyNumberFormat="1" applyFont="1" applyFill="1" applyBorder="1" applyAlignment="1">
      <alignment horizontal="center" wrapText="1"/>
    </xf>
    <xf numFmtId="3" fontId="149" fillId="22" borderId="0" xfId="0" applyNumberFormat="1" applyFont="1" applyFill="1"/>
    <xf numFmtId="3" fontId="149" fillId="0" borderId="0" xfId="0" applyNumberFormat="1" applyFont="1" applyAlignment="1">
      <alignment horizontal="right"/>
    </xf>
    <xf numFmtId="0" fontId="148" fillId="0" borderId="24" xfId="0" applyFont="1" applyBorder="1" applyAlignment="1">
      <alignment horizontal="right" vertical="top"/>
    </xf>
    <xf numFmtId="0" fontId="148" fillId="0" borderId="24" xfId="0" applyFont="1" applyBorder="1" applyAlignment="1">
      <alignment vertical="top"/>
    </xf>
    <xf numFmtId="3" fontId="151" fillId="0" borderId="0" xfId="0" applyNumberFormat="1" applyFont="1" applyAlignment="1">
      <alignment horizontal="right"/>
    </xf>
    <xf numFmtId="0" fontId="148" fillId="0" borderId="0" xfId="0" applyFont="1"/>
    <xf numFmtId="166" fontId="152" fillId="18" borderId="17" xfId="0" applyNumberFormat="1" applyFont="1" applyFill="1" applyBorder="1" applyAlignment="1">
      <alignment horizontal="right" vertical="top"/>
    </xf>
    <xf numFmtId="166" fontId="152" fillId="18" borderId="24" xfId="0" applyNumberFormat="1" applyFont="1" applyFill="1" applyBorder="1" applyAlignment="1">
      <alignment vertical="top"/>
    </xf>
    <xf numFmtId="166" fontId="153" fillId="18" borderId="0" xfId="0" applyNumberFormat="1" applyFont="1" applyFill="1" applyAlignment="1">
      <alignment horizontal="right" vertical="top"/>
    </xf>
    <xf numFmtId="166" fontId="153" fillId="18" borderId="0" xfId="0" applyNumberFormat="1" applyFont="1" applyFill="1"/>
    <xf numFmtId="166" fontId="153" fillId="18" borderId="0" xfId="0" applyNumberFormat="1" applyFont="1" applyFill="1" applyAlignment="1">
      <alignment horizontal="right"/>
    </xf>
    <xf numFmtId="166" fontId="153" fillId="18" borderId="19" xfId="0" applyNumberFormat="1" applyFont="1" applyFill="1" applyBorder="1"/>
    <xf numFmtId="166" fontId="153" fillId="18" borderId="22" xfId="0" applyNumberFormat="1" applyFont="1" applyFill="1" applyBorder="1"/>
    <xf numFmtId="166" fontId="148" fillId="0" borderId="24" xfId="0" applyNumberFormat="1" applyFont="1" applyBorder="1" applyAlignment="1">
      <alignment vertical="top"/>
    </xf>
    <xf numFmtId="166" fontId="148" fillId="17" borderId="24" xfId="0" applyNumberFormat="1" applyFont="1" applyFill="1" applyBorder="1" applyAlignment="1">
      <alignment vertical="top"/>
    </xf>
    <xf numFmtId="3" fontId="148" fillId="22" borderId="24" xfId="0" applyNumberFormat="1" applyFont="1" applyFill="1" applyBorder="1" applyAlignment="1">
      <alignment vertical="top"/>
    </xf>
    <xf numFmtId="3" fontId="151" fillId="0" borderId="0" xfId="0" applyNumberFormat="1" applyFont="1"/>
    <xf numFmtId="166" fontId="149" fillId="17" borderId="0" xfId="0" applyNumberFormat="1" applyFont="1" applyFill="1"/>
    <xf numFmtId="3" fontId="149" fillId="25" borderId="23" xfId="0" applyNumberFormat="1" applyFont="1" applyFill="1" applyBorder="1" applyAlignment="1">
      <alignment horizontal="right"/>
    </xf>
    <xf numFmtId="3" fontId="149" fillId="0" borderId="0" xfId="0" applyNumberFormat="1" applyFont="1"/>
    <xf numFmtId="3" fontId="149" fillId="0" borderId="19" xfId="0" applyNumberFormat="1" applyFont="1" applyBorder="1" applyAlignment="1">
      <alignment horizontal="right"/>
    </xf>
    <xf numFmtId="3" fontId="149" fillId="22" borderId="20" xfId="0" applyNumberFormat="1" applyFont="1" applyFill="1" applyBorder="1" applyAlignment="1">
      <alignment horizontal="right"/>
    </xf>
    <xf numFmtId="3" fontId="149" fillId="25" borderId="20" xfId="0" applyNumberFormat="1" applyFont="1" applyFill="1" applyBorder="1" applyAlignment="1">
      <alignment horizontal="right"/>
    </xf>
    <xf numFmtId="0" fontId="29" fillId="0" borderId="0" xfId="39" applyFont="1" applyProtection="1">
      <protection locked="0"/>
    </xf>
    <xf numFmtId="3" fontId="148" fillId="14" borderId="0" xfId="0" applyNumberFormat="1" applyFont="1" applyFill="1" applyAlignment="1">
      <alignment horizontal="right" vertical="top"/>
    </xf>
    <xf numFmtId="166" fontId="148" fillId="14" borderId="0" xfId="0" applyNumberFormat="1" applyFont="1" applyFill="1" applyAlignment="1">
      <alignment vertical="top"/>
    </xf>
    <xf numFmtId="14" fontId="66" fillId="0" borderId="0" xfId="0" applyNumberFormat="1" applyFont="1" applyAlignment="1">
      <alignment horizontal="left"/>
    </xf>
    <xf numFmtId="4" fontId="59" fillId="0" borderId="0" xfId="0" applyNumberFormat="1" applyFont="1"/>
    <xf numFmtId="0" fontId="154" fillId="0" borderId="0" xfId="0" applyFont="1"/>
    <xf numFmtId="0" fontId="155" fillId="0" borderId="0" xfId="0" applyFont="1"/>
    <xf numFmtId="0" fontId="156" fillId="0" borderId="0" xfId="0" applyFont="1" applyAlignment="1">
      <alignment horizontal="center" wrapText="1"/>
    </xf>
    <xf numFmtId="0" fontId="145" fillId="0" borderId="27" xfId="0" applyFont="1" applyBorder="1"/>
    <xf numFmtId="4" fontId="143" fillId="0" borderId="0" xfId="0" applyNumberFormat="1" applyFont="1" applyAlignment="1">
      <alignment horizontal="right"/>
    </xf>
    <xf numFmtId="0" fontId="143" fillId="0" borderId="0" xfId="0" applyFont="1" applyAlignment="1">
      <alignment horizontal="right"/>
    </xf>
    <xf numFmtId="0" fontId="143" fillId="0" borderId="27" xfId="0" applyFont="1" applyBorder="1" applyAlignment="1">
      <alignment horizontal="right"/>
    </xf>
    <xf numFmtId="4" fontId="143" fillId="0" borderId="0" xfId="0" applyNumberFormat="1" applyFont="1"/>
    <xf numFmtId="171" fontId="143" fillId="0" borderId="0" xfId="0" applyNumberFormat="1" applyFont="1" applyAlignment="1">
      <alignment horizontal="right"/>
    </xf>
    <xf numFmtId="0" fontId="59" fillId="0" borderId="27" xfId="0" applyFont="1" applyBorder="1"/>
    <xf numFmtId="0" fontId="143" fillId="0" borderId="0" xfId="0" applyFont="1"/>
    <xf numFmtId="4" fontId="143" fillId="0" borderId="27" xfId="0" applyNumberFormat="1" applyFont="1" applyBorder="1" applyAlignment="1">
      <alignment horizontal="right"/>
    </xf>
    <xf numFmtId="0" fontId="143" fillId="0" borderId="27" xfId="0" applyFont="1" applyBorder="1"/>
    <xf numFmtId="4" fontId="143" fillId="0" borderId="0" xfId="36" applyNumberFormat="1" applyFont="1" applyAlignment="1">
      <alignment horizontal="right"/>
    </xf>
    <xf numFmtId="4" fontId="143" fillId="0" borderId="27" xfId="27" applyNumberFormat="1" applyFont="1" applyFill="1" applyBorder="1" applyAlignment="1">
      <alignment horizontal="right"/>
    </xf>
    <xf numFmtId="4" fontId="143" fillId="0" borderId="27" xfId="0" applyNumberFormat="1" applyFont="1" applyBorder="1"/>
    <xf numFmtId="0" fontId="70" fillId="0" borderId="0" xfId="0" applyFont="1" applyAlignment="1">
      <alignment horizontal="right"/>
    </xf>
    <xf numFmtId="4" fontId="143" fillId="0" borderId="27" xfId="0" applyNumberFormat="1" applyFont="1" applyBorder="1" applyAlignment="1">
      <alignment wrapText="1"/>
    </xf>
    <xf numFmtId="0" fontId="143" fillId="0" borderId="0" xfId="36" applyFont="1"/>
    <xf numFmtId="4" fontId="66" fillId="0" borderId="27" xfId="0" applyNumberFormat="1" applyFont="1" applyBorder="1" applyAlignment="1">
      <alignment wrapText="1"/>
    </xf>
    <xf numFmtId="4" fontId="143" fillId="0" borderId="0" xfId="40" applyNumberFormat="1" applyFont="1" applyProtection="1">
      <protection locked="0"/>
    </xf>
    <xf numFmtId="4" fontId="143" fillId="0" borderId="0" xfId="40" applyNumberFormat="1" applyFont="1"/>
    <xf numFmtId="166" fontId="27" fillId="0" borderId="0" xfId="0" applyNumberFormat="1" applyFont="1" applyAlignment="1">
      <alignment vertical="top"/>
    </xf>
    <xf numFmtId="0" fontId="43" fillId="0" borderId="0" xfId="35" applyAlignment="1">
      <alignment vertical="center"/>
    </xf>
    <xf numFmtId="0" fontId="43" fillId="0" borderId="0" xfId="35" applyFill="1" applyBorder="1" applyAlignment="1">
      <alignment horizontal="left"/>
    </xf>
    <xf numFmtId="168" fontId="29" fillId="24" borderId="0" xfId="0" applyNumberFormat="1" applyFont="1" applyFill="1" applyAlignment="1">
      <alignment vertical="top"/>
    </xf>
    <xf numFmtId="3" fontId="29" fillId="24" borderId="0" xfId="0" applyNumberFormat="1" applyFont="1" applyFill="1" applyAlignment="1">
      <alignment vertical="top"/>
    </xf>
    <xf numFmtId="166" fontId="29" fillId="24" borderId="0" xfId="0" applyNumberFormat="1" applyFont="1" applyFill="1"/>
    <xf numFmtId="3" fontId="27" fillId="0" borderId="24" xfId="0" applyNumberFormat="1" applyFont="1" applyBorder="1" applyAlignment="1">
      <alignment horizontal="right" vertical="top"/>
    </xf>
    <xf numFmtId="166" fontId="29" fillId="24" borderId="24" xfId="0" applyNumberFormat="1" applyFont="1" applyFill="1" applyBorder="1" applyAlignment="1">
      <alignment vertical="top"/>
    </xf>
    <xf numFmtId="0" fontId="160" fillId="0" borderId="0" xfId="0" applyFont="1"/>
    <xf numFmtId="0" fontId="41" fillId="15" borderId="0" xfId="0" applyFont="1" applyFill="1" applyAlignment="1">
      <alignment horizontal="center" vertical="center" wrapText="1"/>
    </xf>
    <xf numFmtId="3" fontId="41" fillId="15" borderId="0" xfId="0" applyNumberFormat="1" applyFont="1" applyFill="1" applyAlignment="1">
      <alignment horizontal="center" vertical="center" wrapText="1"/>
    </xf>
    <xf numFmtId="0" fontId="159" fillId="30" borderId="0" xfId="0" applyFont="1" applyFill="1" applyAlignment="1">
      <alignment horizontal="center" vertical="center" wrapText="1"/>
    </xf>
    <xf numFmtId="0" fontId="11" fillId="0" borderId="0" xfId="0" applyFont="1" applyAlignment="1">
      <alignment vertical="top"/>
    </xf>
    <xf numFmtId="3" fontId="161" fillId="30" borderId="0" xfId="0" applyNumberFormat="1" applyFont="1" applyFill="1" applyAlignment="1">
      <alignment horizontal="center" vertical="center" wrapText="1"/>
    </xf>
    <xf numFmtId="3" fontId="162" fillId="23" borderId="0" xfId="0" applyNumberFormat="1" applyFont="1" applyFill="1" applyAlignment="1">
      <alignment horizontal="center" vertical="center" wrapText="1"/>
    </xf>
    <xf numFmtId="0" fontId="162" fillId="23" borderId="0" xfId="0" applyFont="1" applyFill="1" applyAlignment="1">
      <alignment horizontal="center" vertical="center" wrapText="1"/>
    </xf>
    <xf numFmtId="3" fontId="27" fillId="0" borderId="24" xfId="0" applyNumberFormat="1" applyFont="1" applyBorder="1" applyAlignment="1">
      <alignment vertical="top"/>
    </xf>
    <xf numFmtId="3" fontId="29" fillId="0" borderId="0" xfId="0" applyNumberFormat="1" applyFont="1" applyAlignment="1">
      <alignment vertical="top"/>
    </xf>
    <xf numFmtId="0" fontId="163" fillId="16" borderId="0" xfId="0" applyFont="1" applyFill="1" applyAlignment="1">
      <alignment horizontal="center" vertical="center" wrapText="1"/>
    </xf>
    <xf numFmtId="0" fontId="164" fillId="0" borderId="0" xfId="1" applyFont="1" applyFill="1" applyBorder="1" applyAlignment="1">
      <alignment horizontal="left"/>
    </xf>
    <xf numFmtId="0" fontId="29" fillId="26" borderId="0" xfId="0" applyFont="1" applyFill="1" applyAlignment="1">
      <alignment horizontal="center" vertical="center" wrapText="1"/>
    </xf>
    <xf numFmtId="0" fontId="153" fillId="18" borderId="0" xfId="0" applyFont="1" applyFill="1" applyAlignment="1">
      <alignment horizontal="center" vertical="center" wrapText="1"/>
    </xf>
    <xf numFmtId="3" fontId="29" fillId="22" borderId="28" xfId="0" applyNumberFormat="1" applyFont="1" applyFill="1" applyBorder="1"/>
    <xf numFmtId="166" fontId="27" fillId="0" borderId="0" xfId="0" applyNumberFormat="1" applyFont="1" applyAlignment="1">
      <alignment horizontal="right" vertical="top"/>
    </xf>
    <xf numFmtId="166" fontId="27" fillId="0" borderId="17" xfId="0" applyNumberFormat="1" applyFont="1" applyBorder="1" applyAlignment="1">
      <alignment horizontal="right" vertical="top"/>
    </xf>
    <xf numFmtId="3" fontId="29" fillId="22" borderId="0" xfId="0" applyNumberFormat="1" applyFont="1" applyFill="1"/>
    <xf numFmtId="166" fontId="27" fillId="14" borderId="0" xfId="0" applyNumberFormat="1" applyFont="1" applyFill="1" applyAlignment="1">
      <alignment horizontal="right" vertical="top"/>
    </xf>
    <xf numFmtId="3" fontId="27" fillId="14" borderId="0" xfId="0" applyNumberFormat="1" applyFont="1" applyFill="1" applyAlignment="1">
      <alignment horizontal="right" vertical="top"/>
    </xf>
    <xf numFmtId="0" fontId="166" fillId="0" borderId="29" xfId="0" applyFont="1" applyBorder="1" applyAlignment="1">
      <alignment vertical="top"/>
    </xf>
    <xf numFmtId="3" fontId="167" fillId="0" borderId="29" xfId="0" applyNumberFormat="1" applyFont="1" applyBorder="1" applyAlignment="1">
      <alignment vertical="top"/>
    </xf>
    <xf numFmtId="166" fontId="167" fillId="0" borderId="30" xfId="0" applyNumberFormat="1" applyFont="1" applyBorder="1" applyAlignment="1">
      <alignment vertical="top"/>
    </xf>
    <xf numFmtId="0" fontId="167" fillId="0" borderId="29" xfId="0" applyFont="1" applyBorder="1"/>
    <xf numFmtId="3" fontId="167" fillId="0" borderId="29" xfId="0" applyNumberFormat="1" applyFont="1" applyBorder="1"/>
    <xf numFmtId="3" fontId="167" fillId="0" borderId="30" xfId="0" applyNumberFormat="1" applyFont="1" applyBorder="1" applyAlignment="1">
      <alignment horizontal="right"/>
    </xf>
    <xf numFmtId="0" fontId="167" fillId="0" borderId="31" xfId="0" applyFont="1" applyBorder="1"/>
    <xf numFmtId="3" fontId="167" fillId="0" borderId="31" xfId="0" applyNumberFormat="1" applyFont="1" applyBorder="1"/>
    <xf numFmtId="3" fontId="167" fillId="0" borderId="21" xfId="0" applyNumberFormat="1" applyFont="1" applyBorder="1" applyAlignment="1">
      <alignment horizontal="right"/>
    </xf>
    <xf numFmtId="0" fontId="168" fillId="0" borderId="0" xfId="0" applyFont="1"/>
    <xf numFmtId="0" fontId="12" fillId="0" borderId="0" xfId="0" applyFont="1"/>
    <xf numFmtId="0" fontId="75" fillId="0" borderId="0" xfId="0" applyFont="1" applyAlignment="1">
      <alignment horizontal="right"/>
    </xf>
    <xf numFmtId="0" fontId="169" fillId="0" borderId="0" xfId="0" applyFont="1"/>
    <xf numFmtId="0" fontId="93" fillId="0" borderId="0" xfId="0" applyFont="1" applyAlignment="1">
      <alignment horizontal="center"/>
    </xf>
    <xf numFmtId="0" fontId="170" fillId="0" borderId="0" xfId="0" applyFont="1"/>
    <xf numFmtId="0" fontId="75" fillId="0" borderId="0" xfId="0" applyFont="1"/>
    <xf numFmtId="0" fontId="29" fillId="0" borderId="0" xfId="0" applyFont="1" applyAlignment="1">
      <alignment horizontal="center" wrapText="1"/>
    </xf>
    <xf numFmtId="0" fontId="29" fillId="0" borderId="17" xfId="0" applyFont="1" applyBorder="1" applyAlignment="1">
      <alignment horizontal="center" wrapText="1"/>
    </xf>
    <xf numFmtId="3" fontId="29" fillId="0" borderId="17" xfId="0" applyNumberFormat="1" applyFont="1" applyBorder="1" applyAlignment="1">
      <alignment horizontal="center" wrapText="1"/>
    </xf>
    <xf numFmtId="3" fontId="29" fillId="0" borderId="0" xfId="0" applyNumberFormat="1" applyFont="1" applyAlignment="1">
      <alignment horizontal="center" wrapText="1"/>
    </xf>
    <xf numFmtId="3" fontId="76" fillId="27" borderId="0" xfId="0" applyNumberFormat="1" applyFont="1" applyFill="1" applyAlignment="1">
      <alignment horizontal="center" wrapText="1"/>
    </xf>
    <xf numFmtId="166" fontId="45" fillId="0" borderId="0" xfId="0" applyNumberFormat="1" applyFont="1" applyAlignment="1">
      <alignment horizontal="center" wrapText="1"/>
    </xf>
    <xf numFmtId="3" fontId="45" fillId="0" borderId="0" xfId="0" applyNumberFormat="1" applyFont="1" applyAlignment="1">
      <alignment horizontal="center" wrapText="1"/>
    </xf>
    <xf numFmtId="166" fontId="29" fillId="0" borderId="0" xfId="0" applyNumberFormat="1" applyFont="1" applyAlignment="1">
      <alignment horizontal="center" wrapText="1"/>
    </xf>
    <xf numFmtId="0" fontId="76" fillId="27" borderId="17" xfId="0" applyFont="1" applyFill="1" applyBorder="1" applyAlignment="1">
      <alignment horizontal="center" wrapText="1"/>
    </xf>
    <xf numFmtId="0" fontId="76" fillId="27" borderId="0" xfId="0" applyFont="1" applyFill="1" applyAlignment="1">
      <alignment wrapText="1"/>
    </xf>
    <xf numFmtId="166" fontId="76" fillId="27" borderId="24" xfId="0" applyNumberFormat="1" applyFont="1" applyFill="1" applyBorder="1" applyAlignment="1">
      <alignment horizontal="right" vertical="top"/>
    </xf>
    <xf numFmtId="166" fontId="76" fillId="27" borderId="24" xfId="0" applyNumberFormat="1" applyFont="1" applyFill="1" applyBorder="1" applyAlignment="1">
      <alignment vertical="top"/>
    </xf>
    <xf numFmtId="166" fontId="94" fillId="0" borderId="24" xfId="0" applyNumberFormat="1" applyFont="1" applyBorder="1" applyAlignment="1">
      <alignment horizontal="right" vertical="top"/>
    </xf>
    <xf numFmtId="166" fontId="76" fillId="27" borderId="0" xfId="0" applyNumberFormat="1" applyFont="1" applyFill="1" applyAlignment="1">
      <alignment horizontal="right" vertical="top"/>
    </xf>
    <xf numFmtId="166" fontId="29" fillId="0" borderId="0" xfId="0" applyNumberFormat="1" applyFont="1" applyAlignment="1">
      <alignment horizontal="right" vertical="top"/>
    </xf>
    <xf numFmtId="166" fontId="76" fillId="27" borderId="0" xfId="0" applyNumberFormat="1" applyFont="1" applyFill="1"/>
    <xf numFmtId="166" fontId="45" fillId="0" borderId="0" xfId="0" applyNumberFormat="1" applyFont="1"/>
    <xf numFmtId="166" fontId="45" fillId="0" borderId="0" xfId="0" applyNumberFormat="1" applyFont="1" applyAlignment="1">
      <alignment horizontal="right"/>
    </xf>
    <xf numFmtId="166" fontId="76" fillId="27" borderId="26" xfId="0" applyNumberFormat="1" applyFont="1" applyFill="1" applyBorder="1" applyAlignment="1">
      <alignment horizontal="right" vertical="top"/>
    </xf>
    <xf numFmtId="166" fontId="29" fillId="22" borderId="0" xfId="0" applyNumberFormat="1" applyFont="1" applyFill="1"/>
    <xf numFmtId="166" fontId="29" fillId="22" borderId="28" xfId="0" applyNumberFormat="1" applyFont="1" applyFill="1" applyBorder="1"/>
    <xf numFmtId="166" fontId="27" fillId="0" borderId="0" xfId="0" applyNumberFormat="1" applyFont="1" applyAlignment="1">
      <alignment horizontal="right"/>
    </xf>
    <xf numFmtId="166" fontId="45" fillId="0" borderId="19" xfId="0" applyNumberFormat="1" applyFont="1" applyBorder="1"/>
    <xf numFmtId="166" fontId="45" fillId="0" borderId="22" xfId="0" applyNumberFormat="1" applyFont="1" applyBorder="1"/>
    <xf numFmtId="0" fontId="75" fillId="27" borderId="0" xfId="0" applyFont="1" applyFill="1" applyAlignment="1">
      <alignment horizontal="right"/>
    </xf>
    <xf numFmtId="0" fontId="171" fillId="27" borderId="0" xfId="0" applyFont="1" applyFill="1"/>
    <xf numFmtId="0" fontId="172" fillId="27" borderId="0" xfId="0" applyFont="1" applyFill="1"/>
    <xf numFmtId="0" fontId="93" fillId="27" borderId="0" xfId="0" applyFont="1" applyFill="1"/>
    <xf numFmtId="0" fontId="173" fillId="27" borderId="0" xfId="0" applyFont="1" applyFill="1" applyAlignment="1">
      <alignment horizontal="right"/>
    </xf>
    <xf numFmtId="0" fontId="165" fillId="0" borderId="0" xfId="0" applyFont="1"/>
    <xf numFmtId="0" fontId="174" fillId="0" borderId="0" xfId="0" applyFont="1"/>
    <xf numFmtId="0" fontId="175" fillId="0" borderId="0" xfId="0" applyFont="1"/>
    <xf numFmtId="0" fontId="43" fillId="0" borderId="0" xfId="35" applyBorder="1"/>
    <xf numFmtId="0" fontId="152" fillId="19" borderId="31" xfId="0" applyFont="1" applyFill="1" applyBorder="1" applyAlignment="1">
      <alignment horizontal="center" vertical="center" wrapText="1"/>
    </xf>
    <xf numFmtId="0" fontId="152" fillId="19" borderId="31" xfId="0" applyFont="1" applyFill="1" applyBorder="1" applyAlignment="1">
      <alignment horizontal="center" wrapText="1"/>
    </xf>
    <xf numFmtId="3" fontId="152" fillId="19" borderId="21" xfId="0" applyNumberFormat="1" applyFont="1" applyFill="1" applyBorder="1" applyAlignment="1">
      <alignment horizontal="center" wrapText="1"/>
    </xf>
    <xf numFmtId="0" fontId="43" fillId="0" borderId="0" xfId="35" applyFill="1"/>
    <xf numFmtId="166" fontId="29" fillId="0" borderId="23" xfId="0" applyNumberFormat="1" applyFont="1" applyBorder="1" applyAlignment="1">
      <alignment horizontal="right"/>
    </xf>
    <xf numFmtId="166" fontId="29" fillId="0" borderId="20" xfId="0" applyNumberFormat="1" applyFont="1" applyBorder="1" applyAlignment="1">
      <alignment horizontal="right"/>
    </xf>
    <xf numFmtId="3" fontId="8" fillId="0" borderId="0" xfId="0" applyNumberFormat="1" applyFont="1"/>
    <xf numFmtId="0" fontId="153" fillId="0" borderId="0" xfId="0" applyFont="1"/>
    <xf numFmtId="166" fontId="153" fillId="0" borderId="0" xfId="0" applyNumberFormat="1" applyFont="1"/>
    <xf numFmtId="3" fontId="153" fillId="0" borderId="0" xfId="0" applyNumberFormat="1" applyFont="1"/>
    <xf numFmtId="0" fontId="153" fillId="0" borderId="0" xfId="0" applyFont="1" applyAlignment="1">
      <alignment vertical="top"/>
    </xf>
    <xf numFmtId="166" fontId="153" fillId="0" borderId="0" xfId="0" applyNumberFormat="1" applyFont="1" applyAlignment="1">
      <alignment vertical="top"/>
    </xf>
    <xf numFmtId="3" fontId="153" fillId="0" borderId="0" xfId="0" applyNumberFormat="1" applyFont="1" applyAlignment="1">
      <alignment vertical="top"/>
    </xf>
    <xf numFmtId="168" fontId="153" fillId="0" borderId="0" xfId="0" applyNumberFormat="1" applyFont="1"/>
    <xf numFmtId="168" fontId="153" fillId="0" borderId="0" xfId="0" applyNumberFormat="1" applyFont="1" applyAlignment="1">
      <alignment vertical="top"/>
    </xf>
    <xf numFmtId="0" fontId="176" fillId="0" borderId="0" xfId="0" applyFont="1"/>
    <xf numFmtId="0" fontId="152" fillId="0" borderId="0" xfId="0" applyFont="1"/>
    <xf numFmtId="166" fontId="76" fillId="0" borderId="0" xfId="0" applyNumberFormat="1" applyFont="1" applyAlignment="1">
      <alignment horizontal="right" vertical="top"/>
    </xf>
    <xf numFmtId="166" fontId="76" fillId="0" borderId="0" xfId="0" applyNumberFormat="1" applyFont="1"/>
    <xf numFmtId="166" fontId="29" fillId="0" borderId="28" xfId="0" applyNumberFormat="1" applyFont="1" applyBorder="1"/>
    <xf numFmtId="3" fontId="30" fillId="0" borderId="0" xfId="0" applyNumberFormat="1" applyFont="1" applyAlignment="1">
      <alignment horizontal="right" vertical="top"/>
    </xf>
    <xf numFmtId="3" fontId="30" fillId="0" borderId="0" xfId="0" applyNumberFormat="1" applyFont="1" applyAlignment="1">
      <alignment horizontal="right" vertical="center"/>
    </xf>
    <xf numFmtId="0" fontId="41" fillId="0" borderId="0" xfId="0" applyFont="1" applyAlignment="1">
      <alignment horizontal="center" vertical="center" wrapText="1"/>
    </xf>
    <xf numFmtId="0" fontId="152" fillId="0" borderId="0" xfId="0" applyFont="1" applyAlignment="1">
      <alignment horizontal="center" vertical="center" wrapText="1"/>
    </xf>
    <xf numFmtId="166" fontId="152" fillId="0" borderId="0" xfId="0" applyNumberFormat="1" applyFont="1" applyAlignment="1">
      <alignment horizontal="center" vertical="center" wrapText="1"/>
    </xf>
    <xf numFmtId="14" fontId="38" fillId="0" borderId="0" xfId="0" applyNumberFormat="1" applyFont="1" applyAlignment="1">
      <alignment horizontal="center" vertical="center" wrapText="1"/>
    </xf>
  </cellXfs>
  <cellStyles count="50">
    <cellStyle name="20 % - Aksentti1" xfId="17" builtinId="30" customBuiltin="1"/>
    <cellStyle name="60 % - Aksentti6" xfId="32" builtinId="52" customBuiltin="1"/>
    <cellStyle name="Aksentti5" xfId="18" builtinId="45" customBuiltin="1"/>
    <cellStyle name="Aksentti6" xfId="19" builtinId="49" customBuiltin="1"/>
    <cellStyle name="Erotin 2" xfId="41" xr:uid="{A70FA800-99F4-4C7B-AECC-308557B72CBC}"/>
    <cellStyle name="Huomautus" xfId="14" builtinId="10" customBuiltin="1"/>
    <cellStyle name="Huono" xfId="7" builtinId="27" customBuiltin="1"/>
    <cellStyle name="Hyperlinkki" xfId="35" builtinId="8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 customBuiltin="1"/>
    <cellStyle name="Normaali 2" xfId="36" xr:uid="{856784D8-2DFD-41E8-834D-5B8A4538BA8A}"/>
    <cellStyle name="Normaali 2 2" xfId="45" xr:uid="{42CE5B7E-C715-4BDA-9813-33C20DAB6F15}"/>
    <cellStyle name="Normaali 3" xfId="39" xr:uid="{8B0B0FB2-03EB-48AC-B33A-01C9FDD1E99D}"/>
    <cellStyle name="Normaali 3 2" xfId="48" xr:uid="{9D183D02-51A7-4C4F-8A13-AB0253489BC8}"/>
    <cellStyle name="Normaali 4" xfId="40" xr:uid="{79823D90-52E9-4F16-8F02-0C488AF375EC}"/>
    <cellStyle name="Normaali 5" xfId="49" xr:uid="{2845CCA4-CFEB-44F4-A362-267D230F85F0}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Otsikko 5" xfId="42" xr:uid="{218F2FAA-DE5B-40F8-A4C3-DFCD901C0A43}"/>
    <cellStyle name="Pilkku" xfId="27" builtinId="3" customBuiltin="1"/>
    <cellStyle name="Pilkku [0]" xfId="28" builtinId="6" customBuiltin="1"/>
    <cellStyle name="Pilkku 2" xfId="46" xr:uid="{61811E1F-FB05-43FC-92AA-B1812B33BE26}"/>
    <cellStyle name="Pilkku 3" xfId="43" xr:uid="{213E65A6-60B8-44FB-B733-A65E441C2B29}"/>
    <cellStyle name="Prosenttia" xfId="31" builtinId="5" customBuiltin="1"/>
    <cellStyle name="Prosenttia 2" xfId="47" xr:uid="{73B2CD5E-0ACD-48C1-A42C-78AEE1510DBE}"/>
    <cellStyle name="Prosenttia 3" xfId="44" xr:uid="{BD1AF71D-ED95-4175-8C47-FC7267249CC4}"/>
    <cellStyle name="Selittävä teksti" xfId="15" builtinId="53" customBuiltin="1"/>
    <cellStyle name="Summa" xfId="16" builtinId="25" hidden="1" customBuiltin="1"/>
    <cellStyle name="Syöttö" xfId="9" builtinId="20" customBuiltin="1"/>
    <cellStyle name="Table Fill" xfId="25" xr:uid="{00000000-0005-0000-0000-00001C000000}"/>
    <cellStyle name="Table Heading" xfId="20" xr:uid="{00000000-0005-0000-0000-00001D000000}"/>
    <cellStyle name="Table Heading 2" xfId="26" xr:uid="{00000000-0005-0000-0000-00001E000000}"/>
    <cellStyle name="Table heading 3" xfId="21" xr:uid="{00000000-0005-0000-0000-00001F000000}"/>
    <cellStyle name="Table heading 4" xfId="33" xr:uid="{00000000-0005-0000-0000-000020000000}"/>
    <cellStyle name="Table Highlight" xfId="22" xr:uid="{00000000-0005-0000-0000-000021000000}"/>
    <cellStyle name="Table Section Break" xfId="24" xr:uid="{00000000-0005-0000-0000-000022000000}"/>
    <cellStyle name="Table Total" xfId="23" xr:uid="{00000000-0005-0000-0000-000023000000}"/>
    <cellStyle name="Table Total 2" xfId="34" xr:uid="{00000000-0005-0000-0000-000024000000}"/>
    <cellStyle name="Tarkistussolu" xfId="13" builtinId="23" customBuiltin="1"/>
    <cellStyle name="Tulostus" xfId="10" builtinId="21" customBuiltin="1"/>
    <cellStyle name="Valuutta" xfId="29" builtinId="4" customBuiltin="1"/>
    <cellStyle name="Valuutta [0]" xfId="30" builtinId="7" customBuiltin="1"/>
    <cellStyle name="Valuutta [0] 2" xfId="38" xr:uid="{10961F34-1132-4DF1-A256-7E4B5E6E7083}"/>
    <cellStyle name="Valuutta 2" xfId="37" xr:uid="{505660A2-B6D2-45CD-932C-A98D5A739E9E}"/>
  </cellStyles>
  <dxfs count="2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color theme="1"/>
      </font>
      <fill>
        <patternFill patternType="none">
          <bgColor auto="1"/>
        </patternFill>
      </fill>
    </dxf>
    <dxf>
      <font>
        <b/>
        <color theme="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6"/>
        </top>
        <bottom/>
        <vertical/>
        <horizontal/>
      </border>
    </dxf>
    <dxf>
      <font>
        <b/>
        <i val="0"/>
        <color theme="6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medium">
          <color theme="6"/>
        </bottom>
        <vertical/>
        <horizontal/>
      </border>
    </dxf>
    <dxf>
      <font>
        <color theme="1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 style="hair">
          <color theme="0"/>
        </vertical>
        <horizontal style="thin">
          <color theme="6"/>
        </horizontal>
      </border>
    </dxf>
  </dxfs>
  <tableStyles count="1" defaultTableStyle="Kuntaliitto" defaultPivotStyle="PivotStyleLight16">
    <tableStyle name="Kuntaliitto" pivot="0" count="9" xr9:uid="{00000000-0011-0000-FFFF-FFFF00000000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secondRowStripe" dxfId="17"/>
      <tableStyleElement type="firstColumnStripe" dxfId="16"/>
      <tableStyleElement type="secondColumnStripe" dxfId="15"/>
    </tableStyle>
  </tableStyles>
  <colors>
    <mruColors>
      <color rgb="FFCCD8DB"/>
      <color rgb="FFD9D9D9"/>
      <color rgb="FFF2F2F2"/>
      <color rgb="FFEF6079"/>
      <color rgb="FFE6F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untaliitto.fi/kayttoehdot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2</xdr:col>
      <xdr:colOff>337500</xdr:colOff>
      <xdr:row>12</xdr:row>
      <xdr:rowOff>89160</xdr:rowOff>
    </xdr:to>
    <xdr:pic>
      <xdr:nvPicPr>
        <xdr:cNvPr id="2" name="Picture 1" descr="Ico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53270C-43DF-46FE-A4F5-29F29992F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2038350"/>
          <a:ext cx="1023300" cy="432060"/>
        </a:xfrm>
        <a:prstGeom prst="rect">
          <a:avLst/>
        </a:prstGeom>
      </xdr:spPr>
    </xdr:pic>
    <xdr:clientData/>
  </xdr:twoCellAnchor>
  <xdr:twoCellAnchor>
    <xdr:from>
      <xdr:col>1</xdr:col>
      <xdr:colOff>22860</xdr:colOff>
      <xdr:row>1</xdr:row>
      <xdr:rowOff>15240</xdr:rowOff>
    </xdr:from>
    <xdr:to>
      <xdr:col>1</xdr:col>
      <xdr:colOff>623583</xdr:colOff>
      <xdr:row>2</xdr:row>
      <xdr:rowOff>42840</xdr:rowOff>
    </xdr:to>
    <xdr:sp macro="" textlink="">
      <xdr:nvSpPr>
        <xdr:cNvPr id="5" name="Freeform 12">
          <a:extLst>
            <a:ext uri="{FF2B5EF4-FFF2-40B4-BE49-F238E27FC236}">
              <a16:creationId xmlns:a16="http://schemas.microsoft.com/office/drawing/2014/main" id="{2757B014-752C-4D36-AA0D-5E3446CCFFA6}"/>
            </a:ext>
          </a:extLst>
        </xdr:cNvPr>
        <xdr:cNvSpPr>
          <a:spLocks noChangeAspect="1" noEditPoints="1"/>
        </xdr:cNvSpPr>
      </xdr:nvSpPr>
      <xdr:spPr bwMode="auto">
        <a:xfrm>
          <a:off x="731520" y="167640"/>
          <a:ext cx="600723" cy="18000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</xdr:colOff>
      <xdr:row>8</xdr:row>
      <xdr:rowOff>19050</xdr:rowOff>
    </xdr:from>
    <xdr:ext cx="8648699" cy="4619625"/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95C8C6A3-EB64-5F16-CE5E-0310D63149DE}"/>
            </a:ext>
          </a:extLst>
        </xdr:cNvPr>
        <xdr:cNvSpPr txBox="1"/>
      </xdr:nvSpPr>
      <xdr:spPr>
        <a:xfrm>
          <a:off x="1247775" y="2219325"/>
          <a:ext cx="8648699" cy="461962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3200"/>
            <a:t>Tämä on lisätietoa.</a:t>
          </a:r>
        </a:p>
        <a:p>
          <a:endParaRPr lang="fi-FI" sz="3200"/>
        </a:p>
        <a:p>
          <a:r>
            <a:rPr lang="fi-FI" sz="3200"/>
            <a:t>Poistamalla</a:t>
          </a:r>
          <a:r>
            <a:rPr lang="fi-FI" sz="3200" baseline="0"/>
            <a:t> tämän tekstiruudun, voit perehtyä lukuihin tarkemmin.</a:t>
          </a:r>
        </a:p>
        <a:p>
          <a:endParaRPr lang="fi-FI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9525</xdr:rowOff>
    </xdr:from>
    <xdr:ext cx="13430250" cy="5448301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392BB94D-AB6B-4867-8D42-242B547C4214}"/>
            </a:ext>
          </a:extLst>
        </xdr:cNvPr>
        <xdr:cNvSpPr txBox="1"/>
      </xdr:nvSpPr>
      <xdr:spPr>
        <a:xfrm>
          <a:off x="1619250" y="1838325"/>
          <a:ext cx="13430250" cy="5448301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i-FI" sz="3200"/>
            <a:t>Tämä on lisätietoa.</a:t>
          </a:r>
        </a:p>
        <a:p>
          <a:endParaRPr lang="fi-FI" sz="3200"/>
        </a:p>
        <a:p>
          <a:r>
            <a:rPr lang="fi-FI" sz="3200"/>
            <a:t>Poistamalla</a:t>
          </a:r>
          <a:r>
            <a:rPr lang="fi-FI" sz="3200" baseline="0"/>
            <a:t> tämän tekstiruudun, voit perehtyä lukuihin tarkemmin.</a:t>
          </a:r>
        </a:p>
        <a:p>
          <a:endParaRPr lang="fi-FI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iikonen Olli" id="{261C2C5C-719C-4B81-9431-61E2133A3C01}" userId="S::Olli.Riikonen@kuntaliitto.fi::cdc422a3-70a4-48f5-9102-df52d22bc0a2" providerId="AD"/>
</personList>
</file>

<file path=xl/theme/theme1.xml><?xml version="1.0" encoding="utf-8"?>
<a:theme xmlns:a="http://schemas.openxmlformats.org/drawingml/2006/main" name="kuntaliitto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>
          <a:solidFill>
            <a:schemeClr val="accent3"/>
          </a:solidFill>
          <a:headEnd type="none" w="med" len="med"/>
          <a:tailEnd type="non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kuntaliitto" id="{83420136-60C6-47BA-A243-B2DA9E88A498}" vid="{61E78A92-B961-430C-A106-E58B00BEBC2D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9" dT="2023-04-18T13:13:27.74" personId="{261C2C5C-719C-4B81-9431-61E2133A3C01}" id="{6729543A-8FC5-48A4-8D69-B3842F339D54}">
    <text>Katso sote-erien vaikutusta Vert2 -välilehdeltä.</text>
  </threadedComment>
  <threadedComment ref="I9" dT="2023-04-18T13:15:48.12" personId="{261C2C5C-719C-4B81-9431-61E2133A3C01}" id="{619A3BB0-018E-44BE-AFF4-AA171A28A41D}">
    <text>Vuoden 2023 päätöksen mukaiset tiedot.</text>
  </threadedComment>
  <threadedComment ref="U9" dT="2023-04-18T13:14:36.17" personId="{261C2C5C-719C-4B81-9431-61E2133A3C01}" id="{5AF0BB02-3619-4052-A292-7C0100668D3D}">
    <text>Katso sote-erien vaikutus Vert2-välilehdeltä.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3" dT="2023-04-13T07:56:27.21" personId="{261C2C5C-719C-4B81-9431-61E2133A3C01}" id="{A45F0824-9513-464B-BC82-3B56286810B5}">
    <text>Jakajana väkiluku 31.12.2021</text>
  </threadedComment>
  <threadedComment ref="G3" dT="2023-04-13T07:56:48.71" personId="{261C2C5C-719C-4B81-9431-61E2133A3C01}" id="{6607B12B-52C8-4513-9248-9D17E94B5BCC}">
    <text>Jakajana väkiluku 31.12.2022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9" dT="2022-09-19T11:23:12.11" personId="{261C2C5C-719C-4B81-9431-61E2133A3C01}" id="{7CC3DABA-76E9-4331-A48B-FE39ED1AFD32}">
    <text>Sarake D = E+F+G. Siis sarake E näyttää, mikä on kunnan peruspalvelujen puhdas valtionosuus ilman sote-uudistuksen vaikutusta.</text>
  </threadedComment>
  <threadedComment ref="F9" dT="2022-04-21T09:31:25.60" personId="{261C2C5C-719C-4B81-9431-61E2133A3C01}" id="{4CE8F91E-EA9D-4D09-8344-1DCE060E297C}">
    <text>Muutosrajoitin on plussalla, jos kunnasta siirtyy hyvinvointialueelle enemmän tuloja kuin menoja ja miinuksella, jos tilanne on päinvastoin. 60 % erotuksesta huomioidaan muutosrajoittimen summassa ja 40 % jää kunnan omalle vastuulle.</text>
  </threadedComment>
  <threadedComment ref="G9" dT="2022-04-21T09:33:57.95" personId="{261C2C5C-719C-4B81-9431-61E2133A3C01}" id="{6EF0FD0A-4E0B-4F5A-BCA3-712ADF3C537F}">
    <text>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H2" dT="2023-04-11T12:35:15.91" personId="{261C2C5C-719C-4B81-9431-61E2133A3C01}" id="{E0DCA46B-90B0-4A03-B440-BD3FAC49C6BF}">
    <text>Sote-erät = muutosrajoitin (K) ja järjestelmämuutoksen tasaus (M).</text>
  </threadedComment>
  <threadedComment ref="I2" dT="2023-04-11T12:37:19.65" personId="{261C2C5C-719C-4B81-9431-61E2133A3C01}" id="{CE591543-FD1B-4F1B-8814-082113120EE9}">
    <text>Sote-erät = muutosrajoitin (L), järjestelmämuutoksen tasaus (N) sekä jälkikäteistarkistuksen lisäsiirtotarve (O) ja takautuva leikkaus (P).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J9" dT="2022-04-21T09:09:32.24" personId="{261C2C5C-719C-4B81-9431-61E2133A3C01}" id="{C1F214E9-18E6-401E-80D8-F11113B43225}">
    <text>Valtionosuusprosentti = Viereisen I-sarakkeen summa suhteessa laskennallisiin kustannuksiin (F-sarake).</text>
  </threadedComment>
  <threadedComment ref="K9" dT="2022-04-21T09:22:13.76" personId="{261C2C5C-719C-4B81-9431-61E2133A3C01}" id="{48659573-5518-4842-94B6-02DF86328DB4}">
    <text>Syrjäisyyden laskentatapa uudistunut ja jaettava rahamäärä pienentynyt.</text>
  </threadedComment>
  <threadedComment ref="N9" dT="2022-04-21T09:23:58.41" personId="{261C2C5C-719C-4B81-9431-61E2133A3C01}" id="{EF9DC11A-1427-463A-9AE6-705DFC2689B8}">
    <text>HYTE-kerroin on uusi, vuonna 2023 ensimmäistä kertaa käytössä oleva valtionosuuskriteeri. Euroja määrittävä kerroin löytyy VM:n alkuperäistaulukosta. Lisätietoja myös THL:n ja Kuntaliiton verkkosivuilla.</text>
  </threadedComment>
  <threadedComment ref="O9" dT="2022-04-21T09:25:05.40" personId="{261C2C5C-719C-4B81-9431-61E2133A3C01}" id="{78E48372-7917-49C4-9232-258E1288D8B1}">
    <text>Myös väestön kasvu on uusi vos-kriteeri vuonna 2023. Ks. tarkemmat laskentaperusteet VM:n sivuilta.</text>
  </threadedComment>
  <threadedComment ref="P9" dT="2022-04-21T09:26:20.07" personId="{261C2C5C-719C-4B81-9431-61E2133A3C01}" id="{B9C9E4B2-E21E-4AED-AF11-8ABDB7D31DE2}">
    <text>Sisältää lukuisia laskentatekijöitä, joilla tasapainotetaan kunta-valtio -suhdetta. Perustoimeentulotuen rahoitusosuus muodostaa vähennyksistä noin puolet. Kaikki osatekijät VM:n taulukossa.</text>
  </threadedComment>
  <threadedComment ref="Q9" dT="2022-04-21T09:31:25.60" personId="{261C2C5C-719C-4B81-9431-61E2133A3C01}" id="{5A7E5D9F-03C6-4B48-8BF9-95565ACE3D82}">
    <text>Muutosrajoitin on plussalla, jos kunnasta siirtyy hyvinvointialueelle enemmän tuloja kuin menoja ja miinuksella, jos tilanne on päinvastoin. 60 % erotuksesta huomioidaan muutosrajoittimen summassa ja 40 % jää kunnan omalle vastuulle.</text>
  </threadedComment>
  <threadedComment ref="R9" dT="2022-04-21T09:33:57.95" personId="{261C2C5C-719C-4B81-9431-61E2133A3C01}" id="{0A8B92B5-CED5-4127-A468-858156EE2DD5}">
    <text>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D13" dT="2022-09-01T10:49:10.72" personId="{261C2C5C-719C-4B81-9431-61E2133A3C01}" id="{DF317702-F0BE-42D3-BC85-95D088C886A2}">
    <text>Tiedot huhtikuun rahoituslaskelman välilehdeltä "Siirtyvät erät" D-sarakkeesta.</text>
  </threadedComment>
  <threadedComment ref="E13" dT="2022-09-19T12:56:34.29" personId="{261C2C5C-719C-4B81-9431-61E2133A3C01}" id="{C9F3134C-E8B0-40C8-AD53-6581476F39FB}">
    <text>Tiedot syyskuun rahoituslaskelmasta välilehdeltä "Siirtyvät kustannukset".</text>
  </threadedComment>
  <threadedComment ref="J13" dT="2022-04-21T09:31:25.60" personId="{261C2C5C-719C-4B81-9431-61E2133A3C01}" id="{43F797BD-1DEA-455D-8D13-B2346C9B1802}">
    <text>Tiedot huhtikuun rahoituslaskelman välilehdeltä "Siirtyvät erät" O-sarakkeesta.</text>
  </threadedComment>
  <threadedComment ref="K13" dT="2022-09-19T12:57:03.37" personId="{261C2C5C-719C-4B81-9431-61E2133A3C01}" id="{65924A47-D127-4D38-B158-EE3CDD51657F}">
    <text>Lähde: VM:n valtionosuuslaskelma 20.9.2022</text>
  </threadedComment>
  <threadedComment ref="N13" dT="2022-04-21T09:33:57.95" personId="{261C2C5C-719C-4B81-9431-61E2133A3C01}" id="{43F35437-4329-4DAA-9A37-5CF151379D83}">
    <text>Tiedot huhtikuun 2022 rahoituslaskelman välilehdeltä "Valtionosuudet_VM" R-sarakkeesta.</text>
  </threadedComment>
  <threadedComment ref="O13" dT="2022-09-19T13:00:39.92" personId="{261C2C5C-719C-4B81-9431-61E2133A3C01}" id="{0A90569D-6001-4CA7-BAD3-AE0D41E37202}">
    <text>Lähde: VM:n valtionosuuslaskelma 20.9.2022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I9" dT="2022-11-18T12:30:36.53" personId="{261C2C5C-719C-4B81-9431-61E2133A3C01}" id="{15360133-170C-4896-A168-6E8698A5840E}">
    <text>Talousarviotietoja ei tarkistettu.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J9" dT="2022-04-21T09:09:32.24" personId="{261C2C5C-719C-4B81-9431-61E2133A3C01}" id="{C21F089F-33F8-46B2-9788-5AA45C4BE43E}">
    <text>Valtionosuusprosentti = Viereisen I-sarakkeen summa suhteessa laskennallisiin kustannuksiin (F-sarake).</text>
  </threadedComment>
  <threadedComment ref="K9" dT="2022-04-21T09:22:13.76" personId="{261C2C5C-719C-4B81-9431-61E2133A3C01}" id="{A1021397-EB96-4BB1-A0AD-BDE440AAAF0B}">
    <text>Syrjäisyyden laskentatapa uudistunut ja jaettava rahamäärä pienentynyt.</text>
  </threadedComment>
  <threadedComment ref="N9" dT="2022-04-21T09:23:58.41" personId="{261C2C5C-719C-4B81-9431-61E2133A3C01}" id="{37286053-76B4-4DE5-950E-97A885EB0258}">
    <text>HYTE-kerroin on uusi, vuonna 2023 ensimmäistä kertaa käytössä oleva valtionosuuskriteeri. Euroja määrittävä kerroin löytyy VM:n alkuperäistaulukosta. Lisätietoja myös THL:n ja Kuntaliiton verkkosivuilla.</text>
  </threadedComment>
  <threadedComment ref="O9" dT="2022-04-21T09:25:05.40" personId="{261C2C5C-719C-4B81-9431-61E2133A3C01}" id="{DF0160D6-637D-4C4F-BB9E-E94320BCAB4B}">
    <text>Myös väestön kasvu on uusi vos-kriteeri vuonna 2023. Ks. tarkemmat laskentaperusteet VM:n sivuilta.</text>
  </threadedComment>
  <threadedComment ref="P9" dT="2022-04-21T09:26:20.07" personId="{261C2C5C-719C-4B81-9431-61E2133A3C01}" id="{C6A9B3AB-5A31-463F-BE27-C7CDFF256E10}">
    <text>Sisältää lukuisia laskentatekijöitä, joilla tasapainotetaan kunta-valtio -suhdetta. Perustoimeentulotuen rahoitusosuus muodostaa vähennyksistä noin puolet. Kaikki osatekijät Kuntaliiton valtionosuuslaskurissa ja VM:n yksityiskohtaisessa laskelmassa.</text>
  </threadedComment>
  <threadedComment ref="Q9" dT="2022-04-21T09:31:25.60" personId="{261C2C5C-719C-4B81-9431-61E2133A3C01}" id="{9E5E1A05-3B3A-4FA7-A3C7-264DF2293D85}">
    <text>Muutosrajoitin on plussalla, jos kunnasta siirtyy hyvinvointialueelle enemmän tuloja kuin menoja ja miinuksella, jos tilanne on päinvastoin. 60 % erotuksesta huomioidaan muutosrajoittimen summassa ja 40 % jää kunnan omalle vastuulle.</text>
  </threadedComment>
  <threadedComment ref="R9" dT="2022-04-21T09:33:57.95" personId="{261C2C5C-719C-4B81-9431-61E2133A3C01}" id="{0C63CC0D-3BFD-4D21-B5AA-739F12A6DA2A}">
    <text>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9.vml"/><Relationship Id="rId1" Type="http://schemas.openxmlformats.org/officeDocument/2006/relationships/hyperlink" Target="https://soteuudistus.fi/rahoituslaskelmat" TargetMode="External"/><Relationship Id="rId4" Type="http://schemas.microsoft.com/office/2017/10/relationships/threadedComment" Target="../threadedComments/threadedComment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10.vml"/><Relationship Id="rId1" Type="http://schemas.openxmlformats.org/officeDocument/2006/relationships/hyperlink" Target="https://vm.fi/valtionosuuspaatoksia-ja-laskentatietoja" TargetMode="External"/><Relationship Id="rId4" Type="http://schemas.microsoft.com/office/2017/10/relationships/threadedComment" Target="../threadedComments/threadedComment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microsoft.com/office/2017/10/relationships/threadedComment" Target="../threadedComments/threadedComment1.xml"/><Relationship Id="rId2" Type="http://schemas.openxmlformats.org/officeDocument/2006/relationships/hyperlink" Target="https://vos.oph.fi/rap/vos/v23/vop6os23.html" TargetMode="External"/><Relationship Id="rId1" Type="http://schemas.openxmlformats.org/officeDocument/2006/relationships/hyperlink" Target="https://vm.fi/valtionosuuspaatoksia-ja-laskentatietoja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3.v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vm.fi/valtionosuuspaatoksia-ja-laskentatietoja" TargetMode="External"/><Relationship Id="rId7" Type="http://schemas.microsoft.com/office/2017/10/relationships/threadedComment" Target="../threadedComments/threadedComment3.xml"/><Relationship Id="rId2" Type="http://schemas.openxmlformats.org/officeDocument/2006/relationships/hyperlink" Target="https://vm.fi/documents/10623/104604983/Kunnan+peruspalvelujen+valtionosuus+2022_LOPULLINEN.xlsx/1e4e97aa-e8eb-db04-06cc-899d8ba3400a?t=1641218936572" TargetMode="External"/><Relationship Id="rId1" Type="http://schemas.openxmlformats.org/officeDocument/2006/relationships/hyperlink" Target="https://vos.oph.fi/rap/vos/v22/vop6os22.html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5.vml"/><Relationship Id="rId4" Type="http://schemas.openxmlformats.org/officeDocument/2006/relationships/hyperlink" Target="https://vos.oph.fi/rap/vos/v23/vop6os23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vm.fi/valtionosuuslaskelmia" TargetMode="External"/><Relationship Id="rId1" Type="http://schemas.openxmlformats.org/officeDocument/2006/relationships/hyperlink" Target="https://vm.fi/esi-ja-perusopetuksen-kotikuntakorvaukse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soteuudistus.fi/documents/16650278/73400932/Kuntien+rahoitus_JULKAISU_marraskuu2022.xlsx/aa6b358e-12ab-805e-2805-3804576977a8?t=1668691814681" TargetMode="External"/><Relationship Id="rId1" Type="http://schemas.openxmlformats.org/officeDocument/2006/relationships/hyperlink" Target="https://vm.fi/documents/10623/117047301/Kuntien+rahoitus_JULKAISU_huhtikuu2023.xlsx/efaaabda-12d7-dc28-6fae-a63239eef330?t=1680772131465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vm.fi/valtionosuuspaatoksia-ja-laskentatietoja" TargetMode="External"/><Relationship Id="rId5" Type="http://schemas.microsoft.com/office/2017/10/relationships/threadedComment" Target="../threadedComments/threadedComment5.xml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233B-2869-4B96-BB18-277356C3D588}">
  <sheetPr>
    <pageSetUpPr fitToPage="1"/>
  </sheetPr>
  <dimension ref="B4:J23"/>
  <sheetViews>
    <sheetView workbookViewId="0">
      <selection activeCell="B8" sqref="B8"/>
    </sheetView>
  </sheetViews>
  <sheetFormatPr defaultColWidth="9.140625" defaultRowHeight="12"/>
  <cols>
    <col min="1" max="4" width="10.28515625" style="1" customWidth="1"/>
    <col min="5" max="5" width="63.7109375" style="1" customWidth="1"/>
    <col min="6" max="9" width="10.28515625" style="1" customWidth="1"/>
    <col min="10" max="10" width="11.28515625" style="1" customWidth="1"/>
    <col min="11" max="16384" width="9.140625" style="1"/>
  </cols>
  <sheetData>
    <row r="4" spans="2:10" ht="15">
      <c r="B4" s="3" t="s">
        <v>482</v>
      </c>
      <c r="D4"/>
    </row>
    <row r="5" spans="2:10" ht="15">
      <c r="B5" s="3" t="s">
        <v>483</v>
      </c>
      <c r="D5"/>
    </row>
    <row r="6" spans="2:10" ht="15">
      <c r="B6" s="3" t="s">
        <v>310</v>
      </c>
      <c r="D6"/>
      <c r="E6"/>
    </row>
    <row r="7" spans="2:10" ht="15">
      <c r="B7" s="3" t="s">
        <v>569</v>
      </c>
      <c r="D7"/>
    </row>
    <row r="8" spans="2:10" ht="15">
      <c r="B8" s="3" t="s">
        <v>6</v>
      </c>
    </row>
    <row r="9" spans="2:10" ht="21" thickBot="1">
      <c r="B9" s="5" t="s">
        <v>5</v>
      </c>
      <c r="C9" s="2"/>
      <c r="D9" s="2"/>
      <c r="E9" s="2"/>
      <c r="F9" s="2"/>
      <c r="G9" s="2"/>
      <c r="H9" s="2"/>
      <c r="I9" s="2"/>
      <c r="J9" s="2"/>
    </row>
    <row r="11" spans="2:10" ht="15">
      <c r="D11" s="4" t="s">
        <v>1</v>
      </c>
    </row>
    <row r="12" spans="2:10">
      <c r="D12" t="s">
        <v>2</v>
      </c>
    </row>
    <row r="14" spans="2:10" ht="15">
      <c r="D14" s="4" t="s">
        <v>3</v>
      </c>
    </row>
    <row r="15" spans="2:10">
      <c r="D15" t="s">
        <v>4</v>
      </c>
    </row>
    <row r="16" spans="2:10">
      <c r="D16" t="s">
        <v>0</v>
      </c>
    </row>
    <row r="22" spans="4:4" ht="15">
      <c r="D22" s="4"/>
    </row>
    <row r="23" spans="4:4">
      <c r="D23"/>
    </row>
  </sheetData>
  <printOptions horizontalCentered="1"/>
  <pageMargins left="0.39370078740157483" right="0.39370078740157483" top="1.5748031496062993" bottom="0.78740157480314965" header="0.39370078740157483" footer="0.39370078740157483"/>
  <pageSetup paperSize="9" scale="91" orientation="portrait" r:id="rId1"/>
  <headerFooter scaleWithDoc="0">
    <oddHeader>&amp;L&amp;G</oddHeader>
    <oddFooter>&amp;L&amp;8&amp;K06+000&amp;P/&amp;N | &amp;D &amp;T | &amp;Z&amp;F&amp;R&amp;8&amp;K06+000&amp;G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66A3E-77C3-41BC-8286-DC7689CF834C}">
  <dimension ref="A1:AF319"/>
  <sheetViews>
    <sheetView zoomScale="90" zoomScaleNormal="90" workbookViewId="0">
      <pane xSplit="3" ySplit="10" topLeftCell="D11" activePane="bottomRight" state="frozen"/>
      <selection pane="topRight"/>
      <selection pane="bottomLeft"/>
      <selection pane="bottomRight"/>
    </sheetView>
  </sheetViews>
  <sheetFormatPr defaultColWidth="8.7109375" defaultRowHeight="15"/>
  <cols>
    <col min="1" max="1" width="6.28515625" style="299" customWidth="1"/>
    <col min="2" max="2" width="13.7109375" style="299" customWidth="1"/>
    <col min="3" max="3" width="9.42578125" style="299" bestFit="1" customWidth="1"/>
    <col min="4" max="5" width="13.28515625" style="299" bestFit="1" customWidth="1"/>
    <col min="6" max="6" width="12" style="297" bestFit="1" customWidth="1"/>
    <col min="7" max="8" width="13.42578125" style="299" bestFit="1" customWidth="1"/>
    <col min="9" max="9" width="10" style="297" customWidth="1"/>
    <col min="10" max="10" width="13.140625" style="299" customWidth="1"/>
    <col min="11" max="11" width="13.28515625" style="299" bestFit="1" customWidth="1"/>
    <col min="12" max="12" width="12" style="297" bestFit="1" customWidth="1"/>
    <col min="13" max="14" width="13.42578125" style="299" bestFit="1" customWidth="1"/>
    <col min="15" max="15" width="12" style="297" bestFit="1" customWidth="1"/>
    <col min="16" max="16" width="11.7109375" style="299" customWidth="1"/>
    <col min="17" max="17" width="12.28515625" style="299" customWidth="1"/>
    <col min="18" max="18" width="12" style="297" bestFit="1" customWidth="1"/>
    <col min="19" max="19" width="12.7109375" style="299" customWidth="1"/>
    <col min="20" max="20" width="12.140625" style="299" customWidth="1"/>
    <col min="21" max="21" width="10.85546875" style="299" bestFit="1" customWidth="1"/>
    <col min="22" max="22" width="10.7109375" style="299" bestFit="1" customWidth="1"/>
    <col min="23" max="23" width="11.28515625" style="299" customWidth="1"/>
    <col min="24" max="24" width="12.28515625" style="299" customWidth="1"/>
    <col min="25" max="26" width="13.28515625" style="299" bestFit="1" customWidth="1"/>
    <col min="27" max="27" width="13.28515625" style="299" customWidth="1"/>
    <col min="28" max="28" width="11.7109375" style="297" bestFit="1" customWidth="1"/>
    <col min="29" max="29" width="11.7109375" style="297" customWidth="1"/>
    <col min="30" max="30" width="12.28515625" style="299" customWidth="1"/>
    <col min="31" max="31" width="11.85546875" style="299" customWidth="1"/>
    <col min="32" max="32" width="8.85546875" style="261" customWidth="1"/>
    <col min="33" max="16384" width="8.7109375" style="306"/>
  </cols>
  <sheetData>
    <row r="1" spans="1:32" s="296" customFormat="1" ht="23.25">
      <c r="A1" s="352" t="s">
        <v>403</v>
      </c>
      <c r="B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60"/>
    </row>
    <row r="2" spans="1:32" s="296" customFormat="1" ht="12" customHeight="1">
      <c r="A2" s="313"/>
      <c r="B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60"/>
    </row>
    <row r="3" spans="1:32" s="296" customFormat="1" ht="13.9" customHeight="1">
      <c r="A3" s="222" t="s">
        <v>432</v>
      </c>
      <c r="B3" s="297"/>
      <c r="D3" s="297"/>
      <c r="E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60"/>
    </row>
    <row r="4" spans="1:32" s="296" customFormat="1" ht="13.9" customHeight="1">
      <c r="A4" s="222" t="s">
        <v>431</v>
      </c>
      <c r="B4" s="312" t="s">
        <v>430</v>
      </c>
      <c r="D4" s="297"/>
      <c r="E4" s="297"/>
      <c r="F4" s="219"/>
      <c r="G4" s="312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61"/>
    </row>
    <row r="5" spans="1:32" s="296" customFormat="1" ht="13.9" customHeight="1">
      <c r="A5" s="222" t="s">
        <v>404</v>
      </c>
      <c r="B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61"/>
    </row>
    <row r="6" spans="1:32" s="296" customFormat="1" ht="13.9" customHeight="1">
      <c r="A6" s="222" t="s">
        <v>405</v>
      </c>
      <c r="B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7"/>
      <c r="AF6" s="262"/>
    </row>
    <row r="7" spans="1:32" s="296" customFormat="1" ht="18.75">
      <c r="A7" s="298"/>
      <c r="B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62"/>
    </row>
    <row r="8" spans="1:32" s="296" customFormat="1" ht="18.75">
      <c r="A8" s="297"/>
      <c r="B8" s="297"/>
      <c r="C8" s="297"/>
      <c r="D8" s="314" t="s">
        <v>391</v>
      </c>
      <c r="E8" s="316" t="s">
        <v>406</v>
      </c>
      <c r="F8" s="297"/>
      <c r="G8" s="314" t="s">
        <v>391</v>
      </c>
      <c r="H8" s="316" t="s">
        <v>406</v>
      </c>
      <c r="I8" s="297"/>
      <c r="J8" s="314" t="s">
        <v>391</v>
      </c>
      <c r="K8" s="316" t="s">
        <v>406</v>
      </c>
      <c r="L8" s="297"/>
      <c r="M8" s="314" t="s">
        <v>391</v>
      </c>
      <c r="N8" s="316" t="s">
        <v>406</v>
      </c>
      <c r="O8" s="297"/>
      <c r="P8" s="314" t="s">
        <v>391</v>
      </c>
      <c r="Q8" s="316" t="s">
        <v>406</v>
      </c>
      <c r="R8" s="297"/>
      <c r="S8" s="314" t="s">
        <v>391</v>
      </c>
      <c r="T8" s="316" t="s">
        <v>406</v>
      </c>
      <c r="U8" s="314" t="s">
        <v>391</v>
      </c>
      <c r="V8" s="316" t="s">
        <v>406</v>
      </c>
      <c r="W8" s="314" t="s">
        <v>391</v>
      </c>
      <c r="X8" s="316" t="s">
        <v>406</v>
      </c>
      <c r="Y8" s="330" t="s">
        <v>391</v>
      </c>
      <c r="Z8" s="331" t="s">
        <v>406</v>
      </c>
      <c r="AA8" s="299"/>
      <c r="AB8" s="330" t="s">
        <v>391</v>
      </c>
      <c r="AC8" s="331" t="s">
        <v>406</v>
      </c>
      <c r="AD8" s="299"/>
      <c r="AE8" s="299"/>
      <c r="AF8" s="261"/>
    </row>
    <row r="9" spans="1:32" s="302" customFormat="1" ht="76.5">
      <c r="A9" s="300" t="s">
        <v>368</v>
      </c>
      <c r="B9" s="300" t="s">
        <v>369</v>
      </c>
      <c r="C9" s="300" t="s">
        <v>407</v>
      </c>
      <c r="D9" s="315" t="s">
        <v>408</v>
      </c>
      <c r="E9" s="317" t="s">
        <v>409</v>
      </c>
      <c r="F9" s="301" t="s">
        <v>410</v>
      </c>
      <c r="G9" s="315" t="s">
        <v>411</v>
      </c>
      <c r="H9" s="317" t="s">
        <v>411</v>
      </c>
      <c r="I9" s="301" t="s">
        <v>412</v>
      </c>
      <c r="J9" s="315" t="s">
        <v>413</v>
      </c>
      <c r="K9" s="317" t="s">
        <v>413</v>
      </c>
      <c r="L9" s="301" t="s">
        <v>414</v>
      </c>
      <c r="M9" s="315" t="s">
        <v>415</v>
      </c>
      <c r="N9" s="317" t="s">
        <v>415</v>
      </c>
      <c r="O9" s="301" t="s">
        <v>416</v>
      </c>
      <c r="P9" s="315" t="s">
        <v>417</v>
      </c>
      <c r="Q9" s="317" t="s">
        <v>417</v>
      </c>
      <c r="R9" s="301" t="s">
        <v>418</v>
      </c>
      <c r="S9" s="315" t="s">
        <v>419</v>
      </c>
      <c r="T9" s="317" t="s">
        <v>419</v>
      </c>
      <c r="U9" s="315" t="s">
        <v>420</v>
      </c>
      <c r="V9" s="317" t="s">
        <v>420</v>
      </c>
      <c r="W9" s="315" t="s">
        <v>421</v>
      </c>
      <c r="X9" s="317" t="s">
        <v>421</v>
      </c>
      <c r="Y9" s="329" t="s">
        <v>435</v>
      </c>
      <c r="Z9" s="328" t="s">
        <v>435</v>
      </c>
      <c r="AA9" s="301" t="s">
        <v>436</v>
      </c>
      <c r="AB9" s="329" t="s">
        <v>422</v>
      </c>
      <c r="AC9" s="328" t="s">
        <v>422</v>
      </c>
      <c r="AD9" s="301" t="s">
        <v>423</v>
      </c>
      <c r="AE9" s="301" t="s">
        <v>424</v>
      </c>
      <c r="AF9" s="355" t="s">
        <v>394</v>
      </c>
    </row>
    <row r="10" spans="1:32" s="335" customFormat="1" ht="28.15" customHeight="1">
      <c r="A10" s="332">
        <v>0</v>
      </c>
      <c r="B10" s="332" t="s">
        <v>373</v>
      </c>
      <c r="C10" s="333">
        <v>5517897</v>
      </c>
      <c r="D10" s="333">
        <v>19876142775.280003</v>
      </c>
      <c r="E10" s="333">
        <v>19911190244.660015</v>
      </c>
      <c r="F10" s="333">
        <f t="shared" ref="F10:F73" si="0">E10-D10</f>
        <v>35047469.380012512</v>
      </c>
      <c r="G10" s="333">
        <v>20748304000</v>
      </c>
      <c r="H10" s="333">
        <v>20748304000</v>
      </c>
      <c r="I10" s="333">
        <f t="shared" ref="I10:I73" si="1">H10-G10</f>
        <v>0</v>
      </c>
      <c r="J10" s="333">
        <v>20312223387.640007</v>
      </c>
      <c r="K10" s="333">
        <v>20329747122.330002</v>
      </c>
      <c r="L10" s="333">
        <f t="shared" ref="L10:L73" si="2">K10-J10</f>
        <v>17523734.689994812</v>
      </c>
      <c r="M10" s="333">
        <v>20748303999.999989</v>
      </c>
      <c r="N10" s="333">
        <v>20748304000</v>
      </c>
      <c r="O10" s="333">
        <f t="shared" ref="O10:O73" si="3">N10-M10</f>
        <v>0</v>
      </c>
      <c r="P10" s="333">
        <v>455801584.37000012</v>
      </c>
      <c r="Q10" s="333">
        <v>457092369.63999987</v>
      </c>
      <c r="R10" s="333">
        <f t="shared" ref="R10:R73" si="4">Q10-P10</f>
        <v>1290785.2699997425</v>
      </c>
      <c r="S10" s="333">
        <v>485277000</v>
      </c>
      <c r="T10" s="333">
        <v>485277000</v>
      </c>
      <c r="U10" s="333">
        <v>470539292.18499994</v>
      </c>
      <c r="V10" s="333">
        <v>471184684.81999999</v>
      </c>
      <c r="W10" s="333">
        <v>485276999.99999994</v>
      </c>
      <c r="X10" s="333">
        <v>485276999.99999988</v>
      </c>
      <c r="Y10" s="333">
        <v>21233580999.999992</v>
      </c>
      <c r="Z10" s="333">
        <v>21233581000.000008</v>
      </c>
      <c r="AA10" s="333">
        <f t="shared" ref="AA10:AA73" si="5">Z10-Y10</f>
        <v>0</v>
      </c>
      <c r="AB10" s="333">
        <f t="shared" ref="AB10" si="6">Y10/C10</f>
        <v>3848.1292782377041</v>
      </c>
      <c r="AC10" s="333">
        <f t="shared" ref="AC10:AC73" si="7">Z10/C10</f>
        <v>3848.1292782377068</v>
      </c>
      <c r="AD10" s="333">
        <f t="shared" ref="AD10" si="8">AC10-AB10</f>
        <v>0</v>
      </c>
      <c r="AE10" s="334">
        <f t="shared" ref="AE10" si="9">AD10/AB10</f>
        <v>0</v>
      </c>
      <c r="AF10" s="354">
        <v>0</v>
      </c>
    </row>
    <row r="11" spans="1:32">
      <c r="A11" s="299">
        <v>5</v>
      </c>
      <c r="B11" s="299" t="s">
        <v>9</v>
      </c>
      <c r="C11" s="304">
        <v>9311</v>
      </c>
      <c r="D11" s="304">
        <v>38837000</v>
      </c>
      <c r="E11" s="304">
        <v>40283427.550000004</v>
      </c>
      <c r="F11" s="303">
        <f t="shared" si="0"/>
        <v>1446427.5500000045</v>
      </c>
      <c r="G11" s="304">
        <v>37152000</v>
      </c>
      <c r="H11" s="304">
        <v>37152000</v>
      </c>
      <c r="I11" s="303">
        <f t="shared" si="1"/>
        <v>0</v>
      </c>
      <c r="J11" s="304">
        <v>37994500</v>
      </c>
      <c r="K11" s="304">
        <v>38717713.775000006</v>
      </c>
      <c r="L11" s="303">
        <f t="shared" si="2"/>
        <v>723213.77500000596</v>
      </c>
      <c r="M11" s="304">
        <v>38810199.222587019</v>
      </c>
      <c r="N11" s="304">
        <v>39514849.385722123</v>
      </c>
      <c r="O11" s="303">
        <f t="shared" si="3"/>
        <v>704650.16313510388</v>
      </c>
      <c r="P11" s="304">
        <v>953763.14</v>
      </c>
      <c r="Q11" s="304">
        <v>955756.07000000007</v>
      </c>
      <c r="R11" s="303">
        <f t="shared" si="4"/>
        <v>1992.9300000000512</v>
      </c>
      <c r="S11" s="304">
        <v>989000</v>
      </c>
      <c r="T11" s="304">
        <v>989000</v>
      </c>
      <c r="U11" s="304">
        <v>971381.57000000007</v>
      </c>
      <c r="V11" s="304">
        <v>972378.03500000003</v>
      </c>
      <c r="W11" s="304">
        <v>1001806.1020067926</v>
      </c>
      <c r="X11" s="304">
        <v>1001460.1723970673</v>
      </c>
      <c r="Y11" s="304">
        <v>39812005.324593812</v>
      </c>
      <c r="Z11" s="304">
        <v>40516309.558119193</v>
      </c>
      <c r="AA11" s="303">
        <f t="shared" si="5"/>
        <v>704304.23352538049</v>
      </c>
      <c r="AB11" s="303">
        <f t="shared" ref="AB11:AB74" si="10">Y11/C11</f>
        <v>4275.8033857366354</v>
      </c>
      <c r="AC11" s="303">
        <f t="shared" si="7"/>
        <v>4351.4455545182245</v>
      </c>
      <c r="AD11" s="304">
        <f t="shared" ref="AD11:AD74" si="11">AC11-AB11</f>
        <v>75.642168781589135</v>
      </c>
      <c r="AE11" s="305">
        <f t="shared" ref="AE11:AE74" si="12">AD11/AB11</f>
        <v>1.7690750008271836E-2</v>
      </c>
      <c r="AF11" s="264">
        <v>14</v>
      </c>
    </row>
    <row r="12" spans="1:32">
      <c r="A12" s="299">
        <v>9</v>
      </c>
      <c r="B12" s="299" t="s">
        <v>10</v>
      </c>
      <c r="C12" s="304">
        <v>2491</v>
      </c>
      <c r="D12" s="304">
        <v>10228423.310000002</v>
      </c>
      <c r="E12" s="304">
        <v>10412007.789999999</v>
      </c>
      <c r="F12" s="303">
        <f t="shared" si="0"/>
        <v>183584.47999999672</v>
      </c>
      <c r="G12" s="304">
        <v>10825000</v>
      </c>
      <c r="H12" s="304">
        <v>10825000</v>
      </c>
      <c r="I12" s="303">
        <f t="shared" si="1"/>
        <v>0</v>
      </c>
      <c r="J12" s="304">
        <v>10526711.655000001</v>
      </c>
      <c r="K12" s="304">
        <v>10618503.895</v>
      </c>
      <c r="L12" s="303">
        <f t="shared" si="2"/>
        <v>91792.239999998361</v>
      </c>
      <c r="M12" s="304">
        <v>10752708.325922931</v>
      </c>
      <c r="N12" s="304">
        <v>10837121.8546369</v>
      </c>
      <c r="O12" s="303">
        <f t="shared" si="3"/>
        <v>84413.528713969514</v>
      </c>
      <c r="P12" s="304">
        <v>333521.96999999997</v>
      </c>
      <c r="Q12" s="304">
        <v>333521.96999999997</v>
      </c>
      <c r="R12" s="303">
        <f t="shared" si="4"/>
        <v>0</v>
      </c>
      <c r="S12" s="304">
        <v>345000</v>
      </c>
      <c r="T12" s="304">
        <v>345000</v>
      </c>
      <c r="U12" s="304">
        <v>339260.98499999999</v>
      </c>
      <c r="V12" s="304">
        <v>339260.98499999999</v>
      </c>
      <c r="W12" s="304">
        <v>349886.93984160613</v>
      </c>
      <c r="X12" s="304">
        <v>349407.69155249256</v>
      </c>
      <c r="Y12" s="304">
        <v>11102595.265764536</v>
      </c>
      <c r="Z12" s="304">
        <v>11186529.546189392</v>
      </c>
      <c r="AA12" s="303">
        <f t="shared" si="5"/>
        <v>83934.280424855649</v>
      </c>
      <c r="AB12" s="303">
        <f t="shared" si="10"/>
        <v>4457.0836072920656</v>
      </c>
      <c r="AC12" s="303">
        <f t="shared" si="7"/>
        <v>4490.7786215132046</v>
      </c>
      <c r="AD12" s="304">
        <f t="shared" si="11"/>
        <v>33.69501422113899</v>
      </c>
      <c r="AE12" s="305">
        <f t="shared" si="12"/>
        <v>7.5598793269239673E-3</v>
      </c>
      <c r="AF12" s="264">
        <v>17</v>
      </c>
    </row>
    <row r="13" spans="1:32">
      <c r="A13" s="299">
        <v>10</v>
      </c>
      <c r="B13" s="299" t="s">
        <v>11</v>
      </c>
      <c r="C13" s="304">
        <v>11197</v>
      </c>
      <c r="D13" s="304">
        <v>49727888.63000001</v>
      </c>
      <c r="E13" s="304">
        <v>49727888.63000001</v>
      </c>
      <c r="F13" s="303">
        <f t="shared" si="0"/>
        <v>0</v>
      </c>
      <c r="G13" s="304">
        <v>49136000</v>
      </c>
      <c r="H13" s="304">
        <v>49136000</v>
      </c>
      <c r="I13" s="303">
        <f t="shared" si="1"/>
        <v>0</v>
      </c>
      <c r="J13" s="304">
        <v>49431944.315000005</v>
      </c>
      <c r="K13" s="304">
        <v>49431944.315000005</v>
      </c>
      <c r="L13" s="303">
        <f t="shared" si="2"/>
        <v>0</v>
      </c>
      <c r="M13" s="304">
        <v>50493192.615377955</v>
      </c>
      <c r="N13" s="304">
        <v>50449668.743402645</v>
      </c>
      <c r="O13" s="303">
        <f t="shared" si="3"/>
        <v>-43523.871975310147</v>
      </c>
      <c r="P13" s="304">
        <v>1205716.78</v>
      </c>
      <c r="Q13" s="304">
        <v>1205716.78</v>
      </c>
      <c r="R13" s="303">
        <f t="shared" si="4"/>
        <v>0</v>
      </c>
      <c r="S13" s="304">
        <v>1184000</v>
      </c>
      <c r="T13" s="304">
        <v>1184000</v>
      </c>
      <c r="U13" s="304">
        <v>1194858.3900000001</v>
      </c>
      <c r="V13" s="304">
        <v>1194858.3900000001</v>
      </c>
      <c r="W13" s="304">
        <v>1232282.414145465</v>
      </c>
      <c r="X13" s="304">
        <v>1230594.5282273702</v>
      </c>
      <c r="Y13" s="304">
        <v>51725475.029523417</v>
      </c>
      <c r="Z13" s="304">
        <v>51680263.271630019</v>
      </c>
      <c r="AA13" s="303">
        <f t="shared" si="5"/>
        <v>-45211.757893398404</v>
      </c>
      <c r="AB13" s="303">
        <f t="shared" si="10"/>
        <v>4619.5833731824077</v>
      </c>
      <c r="AC13" s="303">
        <f t="shared" si="7"/>
        <v>4615.5455275189797</v>
      </c>
      <c r="AD13" s="304">
        <f t="shared" si="11"/>
        <v>-4.0378456634280155</v>
      </c>
      <c r="AE13" s="305">
        <f t="shared" si="12"/>
        <v>-8.7407139069477691E-4</v>
      </c>
      <c r="AF13" s="264">
        <v>14</v>
      </c>
    </row>
    <row r="14" spans="1:32">
      <c r="A14" s="299">
        <v>16</v>
      </c>
      <c r="B14" s="299" t="s">
        <v>12</v>
      </c>
      <c r="C14" s="304">
        <v>8033</v>
      </c>
      <c r="D14" s="304">
        <v>28546271.930000007</v>
      </c>
      <c r="E14" s="304">
        <v>28546271.930000007</v>
      </c>
      <c r="F14" s="303">
        <f t="shared" si="0"/>
        <v>0</v>
      </c>
      <c r="G14" s="304">
        <v>29500000</v>
      </c>
      <c r="H14" s="304">
        <v>29500000</v>
      </c>
      <c r="I14" s="303">
        <f t="shared" si="1"/>
        <v>0</v>
      </c>
      <c r="J14" s="304">
        <v>29023135.965000004</v>
      </c>
      <c r="K14" s="304">
        <v>29023135.965000004</v>
      </c>
      <c r="L14" s="303">
        <f t="shared" si="2"/>
        <v>0</v>
      </c>
      <c r="M14" s="304">
        <v>29646230.082403515</v>
      </c>
      <c r="N14" s="304">
        <v>29620675.771895055</v>
      </c>
      <c r="O14" s="303">
        <f t="shared" si="3"/>
        <v>-25554.310508459806</v>
      </c>
      <c r="P14" s="304">
        <v>846012.58000000007</v>
      </c>
      <c r="Q14" s="304">
        <v>846012.58000000007</v>
      </c>
      <c r="R14" s="303">
        <f t="shared" si="4"/>
        <v>0</v>
      </c>
      <c r="S14" s="304">
        <v>865000</v>
      </c>
      <c r="T14" s="304">
        <v>865000</v>
      </c>
      <c r="U14" s="304">
        <v>855506.29</v>
      </c>
      <c r="V14" s="304">
        <v>855506.29</v>
      </c>
      <c r="W14" s="304">
        <v>882301.50550127553</v>
      </c>
      <c r="X14" s="304">
        <v>881092.9965835514</v>
      </c>
      <c r="Y14" s="304">
        <v>30528531.587904789</v>
      </c>
      <c r="Z14" s="304">
        <v>30501768.768478606</v>
      </c>
      <c r="AA14" s="303">
        <f t="shared" si="5"/>
        <v>-26762.819426182657</v>
      </c>
      <c r="AB14" s="303">
        <f t="shared" si="10"/>
        <v>3800.3898403964631</v>
      </c>
      <c r="AC14" s="303">
        <f t="shared" si="7"/>
        <v>3797.0582308575385</v>
      </c>
      <c r="AD14" s="304">
        <f t="shared" si="11"/>
        <v>-3.3316095389245675</v>
      </c>
      <c r="AE14" s="305">
        <f t="shared" si="12"/>
        <v>-8.766494172547857E-4</v>
      </c>
      <c r="AF14" s="264">
        <v>7</v>
      </c>
    </row>
    <row r="15" spans="1:32">
      <c r="A15" s="299">
        <v>18</v>
      </c>
      <c r="B15" s="299" t="s">
        <v>13</v>
      </c>
      <c r="C15" s="304">
        <v>4847</v>
      </c>
      <c r="D15" s="304">
        <v>15180794.720000001</v>
      </c>
      <c r="E15" s="304">
        <v>15180794.720000001</v>
      </c>
      <c r="F15" s="303">
        <f t="shared" si="0"/>
        <v>0</v>
      </c>
      <c r="G15" s="304">
        <v>16604000</v>
      </c>
      <c r="H15" s="304">
        <v>16604000</v>
      </c>
      <c r="I15" s="303">
        <f t="shared" si="1"/>
        <v>0</v>
      </c>
      <c r="J15" s="304">
        <v>15892397.359999999</v>
      </c>
      <c r="K15" s="304">
        <v>15892397.359999999</v>
      </c>
      <c r="L15" s="303">
        <f t="shared" si="2"/>
        <v>0</v>
      </c>
      <c r="M15" s="304">
        <v>16233589.273871638</v>
      </c>
      <c r="N15" s="304">
        <v>16219596.32502727</v>
      </c>
      <c r="O15" s="303">
        <f t="shared" si="3"/>
        <v>-13992.948844367638</v>
      </c>
      <c r="P15" s="304">
        <v>461466.39999999997</v>
      </c>
      <c r="Q15" s="304">
        <v>461466.39999999997</v>
      </c>
      <c r="R15" s="303">
        <f t="shared" si="4"/>
        <v>0</v>
      </c>
      <c r="S15" s="304">
        <v>427000</v>
      </c>
      <c r="T15" s="304">
        <v>427000</v>
      </c>
      <c r="U15" s="304">
        <v>444233.19999999995</v>
      </c>
      <c r="V15" s="304">
        <v>444233.19999999995</v>
      </c>
      <c r="W15" s="304">
        <v>458146.97768458159</v>
      </c>
      <c r="X15" s="304">
        <v>457519.44310064631</v>
      </c>
      <c r="Y15" s="304">
        <v>16691736.25155622</v>
      </c>
      <c r="Z15" s="304">
        <v>16677115.768127916</v>
      </c>
      <c r="AA15" s="303">
        <f t="shared" si="5"/>
        <v>-14620.483428303152</v>
      </c>
      <c r="AB15" s="303">
        <f t="shared" si="10"/>
        <v>3443.725242739059</v>
      </c>
      <c r="AC15" s="303">
        <f t="shared" si="7"/>
        <v>3440.7088442599375</v>
      </c>
      <c r="AD15" s="304">
        <f t="shared" si="11"/>
        <v>-3.0163984791215626</v>
      </c>
      <c r="AE15" s="305">
        <f t="shared" si="12"/>
        <v>-8.7591148146371552E-4</v>
      </c>
      <c r="AF15" s="264">
        <v>1</v>
      </c>
    </row>
    <row r="16" spans="1:32">
      <c r="A16" s="299">
        <v>19</v>
      </c>
      <c r="B16" s="299" t="s">
        <v>14</v>
      </c>
      <c r="C16" s="304">
        <v>3955</v>
      </c>
      <c r="D16" s="304">
        <v>12382102.340000002</v>
      </c>
      <c r="E16" s="304">
        <v>12544570.08</v>
      </c>
      <c r="F16" s="303">
        <f t="shared" si="0"/>
        <v>162467.73999999836</v>
      </c>
      <c r="G16" s="304">
        <v>12708000</v>
      </c>
      <c r="H16" s="304">
        <v>12708000</v>
      </c>
      <c r="I16" s="303">
        <f t="shared" si="1"/>
        <v>0</v>
      </c>
      <c r="J16" s="304">
        <v>12545051.170000002</v>
      </c>
      <c r="K16" s="304">
        <v>12626285.039999999</v>
      </c>
      <c r="L16" s="303">
        <f t="shared" si="2"/>
        <v>81233.869999997318</v>
      </c>
      <c r="M16" s="304">
        <v>12814379.322408464</v>
      </c>
      <c r="N16" s="304">
        <v>12886239.992273312</v>
      </c>
      <c r="O16" s="303">
        <f t="shared" si="3"/>
        <v>71860.669864848256</v>
      </c>
      <c r="P16" s="304">
        <v>311473.74999999994</v>
      </c>
      <c r="Q16" s="304">
        <v>318414.58</v>
      </c>
      <c r="R16" s="303">
        <f t="shared" si="4"/>
        <v>6940.8300000000745</v>
      </c>
      <c r="S16" s="304">
        <v>329000</v>
      </c>
      <c r="T16" s="304">
        <v>329000</v>
      </c>
      <c r="U16" s="304">
        <v>320236.875</v>
      </c>
      <c r="V16" s="304">
        <v>323707.29000000004</v>
      </c>
      <c r="W16" s="304">
        <v>330266.97784948343</v>
      </c>
      <c r="X16" s="304">
        <v>333388.81256155425</v>
      </c>
      <c r="Y16" s="304">
        <v>13144646.300257947</v>
      </c>
      <c r="Z16" s="304">
        <v>13219628.804834867</v>
      </c>
      <c r="AA16" s="303">
        <f t="shared" si="5"/>
        <v>74982.5045769196</v>
      </c>
      <c r="AB16" s="303">
        <f t="shared" si="10"/>
        <v>3323.5515297744496</v>
      </c>
      <c r="AC16" s="303">
        <f t="shared" si="7"/>
        <v>3342.5104437003456</v>
      </c>
      <c r="AD16" s="304">
        <f t="shared" si="11"/>
        <v>18.958913925896013</v>
      </c>
      <c r="AE16" s="305">
        <f t="shared" si="12"/>
        <v>5.7044140149626766E-3</v>
      </c>
      <c r="AF16" s="264">
        <v>2</v>
      </c>
    </row>
    <row r="17" spans="1:32">
      <c r="A17" s="299">
        <v>20</v>
      </c>
      <c r="B17" s="299" t="s">
        <v>15</v>
      </c>
      <c r="C17" s="304">
        <v>16467</v>
      </c>
      <c r="D17" s="304">
        <v>59090545.219999991</v>
      </c>
      <c r="E17" s="304">
        <v>59090545.219999991</v>
      </c>
      <c r="F17" s="303">
        <f t="shared" si="0"/>
        <v>0</v>
      </c>
      <c r="G17" s="304">
        <v>61383000</v>
      </c>
      <c r="H17" s="304">
        <v>61383000</v>
      </c>
      <c r="I17" s="303">
        <f t="shared" si="1"/>
        <v>0</v>
      </c>
      <c r="J17" s="304">
        <v>60236772.609999999</v>
      </c>
      <c r="K17" s="304">
        <v>60236772.609999999</v>
      </c>
      <c r="L17" s="303">
        <f t="shared" si="2"/>
        <v>0</v>
      </c>
      <c r="M17" s="304">
        <v>61529988.433056705</v>
      </c>
      <c r="N17" s="304">
        <v>61476951.118510127</v>
      </c>
      <c r="O17" s="303">
        <f t="shared" si="3"/>
        <v>-53037.314546577632</v>
      </c>
      <c r="P17" s="304">
        <v>1305298.58</v>
      </c>
      <c r="Q17" s="304">
        <v>1305298.58</v>
      </c>
      <c r="R17" s="303">
        <f t="shared" si="4"/>
        <v>0</v>
      </c>
      <c r="S17" s="304">
        <v>1308000</v>
      </c>
      <c r="T17" s="304">
        <v>1308000</v>
      </c>
      <c r="U17" s="304">
        <v>1306649.29</v>
      </c>
      <c r="V17" s="304">
        <v>1306649.29</v>
      </c>
      <c r="W17" s="304">
        <v>1347574.7042481389</v>
      </c>
      <c r="X17" s="304">
        <v>1345728.8997955467</v>
      </c>
      <c r="Y17" s="304">
        <v>62877563.137304842</v>
      </c>
      <c r="Z17" s="304">
        <v>62822680.018305674</v>
      </c>
      <c r="AA17" s="303">
        <f t="shared" si="5"/>
        <v>-54883.118999168277</v>
      </c>
      <c r="AB17" s="303">
        <f t="shared" si="10"/>
        <v>3818.3981986582162</v>
      </c>
      <c r="AC17" s="303">
        <f t="shared" si="7"/>
        <v>3815.0652831909683</v>
      </c>
      <c r="AD17" s="304">
        <f t="shared" si="11"/>
        <v>-3.332915467247858</v>
      </c>
      <c r="AE17" s="305">
        <f t="shared" si="12"/>
        <v>-8.7285696615377708E-4</v>
      </c>
      <c r="AF17" s="264">
        <v>6</v>
      </c>
    </row>
    <row r="18" spans="1:32">
      <c r="A18" s="299">
        <v>46</v>
      </c>
      <c r="B18" s="299" t="s">
        <v>16</v>
      </c>
      <c r="C18" s="304">
        <v>1362</v>
      </c>
      <c r="D18" s="304">
        <v>5984633.4899999984</v>
      </c>
      <c r="E18" s="304">
        <v>5984633.4899999984</v>
      </c>
      <c r="F18" s="303">
        <f t="shared" si="0"/>
        <v>0</v>
      </c>
      <c r="G18" s="304">
        <v>6557000</v>
      </c>
      <c r="H18" s="304">
        <v>6557000</v>
      </c>
      <c r="I18" s="303">
        <f t="shared" si="1"/>
        <v>0</v>
      </c>
      <c r="J18" s="304">
        <v>6270816.7449999992</v>
      </c>
      <c r="K18" s="304">
        <v>6270816.7449999992</v>
      </c>
      <c r="L18" s="303">
        <f t="shared" si="2"/>
        <v>0</v>
      </c>
      <c r="M18" s="304">
        <v>6405444.134329563</v>
      </c>
      <c r="N18" s="304">
        <v>6399922.8013338232</v>
      </c>
      <c r="O18" s="303">
        <f t="shared" si="3"/>
        <v>-5521.3329957397655</v>
      </c>
      <c r="P18" s="304">
        <v>136428.15</v>
      </c>
      <c r="Q18" s="304">
        <v>136428.15</v>
      </c>
      <c r="R18" s="303">
        <f t="shared" si="4"/>
        <v>0</v>
      </c>
      <c r="S18" s="304">
        <v>146000</v>
      </c>
      <c r="T18" s="304">
        <v>146000</v>
      </c>
      <c r="U18" s="304">
        <v>141214.07500000001</v>
      </c>
      <c r="V18" s="304">
        <v>141214.07500000001</v>
      </c>
      <c r="W18" s="304">
        <v>145637.02503048812</v>
      </c>
      <c r="X18" s="304">
        <v>145437.54260593967</v>
      </c>
      <c r="Y18" s="304">
        <v>6551081.1593600512</v>
      </c>
      <c r="Z18" s="304">
        <v>6545360.3439397626</v>
      </c>
      <c r="AA18" s="303">
        <f t="shared" si="5"/>
        <v>-5720.8154202885926</v>
      </c>
      <c r="AB18" s="303">
        <f t="shared" si="10"/>
        <v>4809.8980612041496</v>
      </c>
      <c r="AC18" s="303">
        <f t="shared" si="7"/>
        <v>4805.697756196595</v>
      </c>
      <c r="AD18" s="304">
        <f t="shared" si="11"/>
        <v>-4.2003050075545616</v>
      </c>
      <c r="AE18" s="305">
        <f t="shared" si="12"/>
        <v>-8.7326279145779283E-4</v>
      </c>
      <c r="AF18" s="264">
        <v>10</v>
      </c>
    </row>
    <row r="19" spans="1:32">
      <c r="A19" s="299">
        <v>47</v>
      </c>
      <c r="B19" s="299" t="s">
        <v>17</v>
      </c>
      <c r="C19" s="304">
        <v>1789</v>
      </c>
      <c r="D19" s="304">
        <v>9231156.0399999991</v>
      </c>
      <c r="E19" s="304">
        <v>8903430.0800000001</v>
      </c>
      <c r="F19" s="303">
        <f t="shared" si="0"/>
        <v>-327725.95999999903</v>
      </c>
      <c r="G19" s="304">
        <v>9049000</v>
      </c>
      <c r="H19" s="304">
        <v>9049000</v>
      </c>
      <c r="I19" s="303">
        <f t="shared" si="1"/>
        <v>0</v>
      </c>
      <c r="J19" s="304">
        <v>9140078.0199999996</v>
      </c>
      <c r="K19" s="304">
        <v>8976215.0399999991</v>
      </c>
      <c r="L19" s="303">
        <f t="shared" si="2"/>
        <v>-163862.98000000045</v>
      </c>
      <c r="M19" s="304">
        <v>9336305.2248664591</v>
      </c>
      <c r="N19" s="304">
        <v>9161020.9068821389</v>
      </c>
      <c r="O19" s="303">
        <f t="shared" si="3"/>
        <v>-175284.31798432022</v>
      </c>
      <c r="P19" s="304">
        <v>320986.17</v>
      </c>
      <c r="Q19" s="304">
        <v>333251.82</v>
      </c>
      <c r="R19" s="303">
        <f t="shared" si="4"/>
        <v>12265.650000000023</v>
      </c>
      <c r="S19" s="304">
        <v>339000</v>
      </c>
      <c r="T19" s="304">
        <v>339000</v>
      </c>
      <c r="U19" s="304">
        <v>329993.08499999996</v>
      </c>
      <c r="V19" s="304">
        <v>336125.91000000003</v>
      </c>
      <c r="W19" s="304">
        <v>340328.76099661447</v>
      </c>
      <c r="X19" s="304">
        <v>346178.85190683184</v>
      </c>
      <c r="Y19" s="304">
        <v>9676633.9858630728</v>
      </c>
      <c r="Z19" s="304">
        <v>9507199.7587889712</v>
      </c>
      <c r="AA19" s="303">
        <f t="shared" si="5"/>
        <v>-169434.22707410157</v>
      </c>
      <c r="AB19" s="303">
        <f t="shared" si="10"/>
        <v>5408.9625410078661</v>
      </c>
      <c r="AC19" s="303">
        <f t="shared" si="7"/>
        <v>5314.2536382274857</v>
      </c>
      <c r="AD19" s="304">
        <f t="shared" si="11"/>
        <v>-94.708902780380413</v>
      </c>
      <c r="AE19" s="305">
        <f t="shared" si="12"/>
        <v>-1.7509624454291942E-2</v>
      </c>
      <c r="AF19" s="264">
        <v>19</v>
      </c>
    </row>
    <row r="20" spans="1:32">
      <c r="A20" s="299">
        <v>49</v>
      </c>
      <c r="B20" s="299" t="s">
        <v>18</v>
      </c>
      <c r="C20" s="304">
        <v>297132</v>
      </c>
      <c r="D20" s="304">
        <v>811132334.48000002</v>
      </c>
      <c r="E20" s="304">
        <v>811132334.48000002</v>
      </c>
      <c r="F20" s="303">
        <f t="shared" si="0"/>
        <v>0</v>
      </c>
      <c r="G20" s="304">
        <v>859570000</v>
      </c>
      <c r="H20" s="304">
        <v>859570000</v>
      </c>
      <c r="I20" s="303">
        <f t="shared" si="1"/>
        <v>0</v>
      </c>
      <c r="J20" s="304">
        <v>835351167.24000001</v>
      </c>
      <c r="K20" s="304">
        <v>835351167.24000001</v>
      </c>
      <c r="L20" s="303">
        <f t="shared" si="2"/>
        <v>0</v>
      </c>
      <c r="M20" s="304">
        <v>853285218.1606549</v>
      </c>
      <c r="N20" s="304">
        <v>852549707.5963589</v>
      </c>
      <c r="O20" s="303">
        <f t="shared" si="3"/>
        <v>-735510.56429600716</v>
      </c>
      <c r="P20" s="304">
        <v>21524130.32</v>
      </c>
      <c r="Q20" s="304">
        <v>21524130.320000004</v>
      </c>
      <c r="R20" s="303">
        <f t="shared" si="4"/>
        <v>0</v>
      </c>
      <c r="S20" s="304">
        <v>21510000</v>
      </c>
      <c r="T20" s="304">
        <v>21510000</v>
      </c>
      <c r="U20" s="304">
        <v>21517065.16</v>
      </c>
      <c r="V20" s="304">
        <v>21517065.160000004</v>
      </c>
      <c r="W20" s="304">
        <v>22190998.71800714</v>
      </c>
      <c r="X20" s="304">
        <v>22160603.190314282</v>
      </c>
      <c r="Y20" s="304">
        <v>875476216.87866199</v>
      </c>
      <c r="Z20" s="304">
        <v>874710310.78667319</v>
      </c>
      <c r="AA20" s="303">
        <f t="shared" si="5"/>
        <v>-765906.09198880196</v>
      </c>
      <c r="AB20" s="303">
        <f t="shared" si="10"/>
        <v>2946.4218491399847</v>
      </c>
      <c r="AC20" s="303">
        <f t="shared" si="7"/>
        <v>2943.8441863773446</v>
      </c>
      <c r="AD20" s="304">
        <f t="shared" si="11"/>
        <v>-2.5776627626401023</v>
      </c>
      <c r="AE20" s="305">
        <f t="shared" si="12"/>
        <v>-8.7484511540412394E-4</v>
      </c>
      <c r="AF20" s="264">
        <v>1</v>
      </c>
    </row>
    <row r="21" spans="1:32">
      <c r="A21" s="299">
        <v>50</v>
      </c>
      <c r="B21" s="299" t="s">
        <v>19</v>
      </c>
      <c r="C21" s="304">
        <v>11417</v>
      </c>
      <c r="D21" s="304">
        <v>43836768.089999981</v>
      </c>
      <c r="E21" s="304">
        <v>43836768.089999981</v>
      </c>
      <c r="F21" s="303">
        <f t="shared" si="0"/>
        <v>0</v>
      </c>
      <c r="G21" s="304">
        <v>45741000</v>
      </c>
      <c r="H21" s="304">
        <v>45741000</v>
      </c>
      <c r="I21" s="303">
        <f t="shared" si="1"/>
        <v>0</v>
      </c>
      <c r="J21" s="304">
        <v>44788884.044999987</v>
      </c>
      <c r="K21" s="304">
        <v>44788884.044999987</v>
      </c>
      <c r="L21" s="303">
        <f t="shared" si="2"/>
        <v>0</v>
      </c>
      <c r="M21" s="304">
        <v>45750451.058542646</v>
      </c>
      <c r="N21" s="304">
        <v>45711015.311434068</v>
      </c>
      <c r="O21" s="303">
        <f t="shared" si="3"/>
        <v>-39435.747108578682</v>
      </c>
      <c r="P21" s="304">
        <v>1335255.3500000001</v>
      </c>
      <c r="Q21" s="304">
        <v>1335255.3500000001</v>
      </c>
      <c r="R21" s="303">
        <f t="shared" si="4"/>
        <v>0</v>
      </c>
      <c r="S21" s="304">
        <v>1285000</v>
      </c>
      <c r="T21" s="304">
        <v>1285000</v>
      </c>
      <c r="U21" s="304">
        <v>1310127.675</v>
      </c>
      <c r="V21" s="304">
        <v>1310127.675</v>
      </c>
      <c r="W21" s="304">
        <v>1351162.035350302</v>
      </c>
      <c r="X21" s="304">
        <v>1349311.3172467628</v>
      </c>
      <c r="Y21" s="304">
        <v>47101613.093892947</v>
      </c>
      <c r="Z21" s="304">
        <v>47060326.628680833</v>
      </c>
      <c r="AA21" s="303">
        <f t="shared" si="5"/>
        <v>-41286.465212114155</v>
      </c>
      <c r="AB21" s="303">
        <f t="shared" si="10"/>
        <v>4125.5682836027809</v>
      </c>
      <c r="AC21" s="303">
        <f t="shared" si="7"/>
        <v>4121.9520564667455</v>
      </c>
      <c r="AD21" s="304">
        <f t="shared" si="11"/>
        <v>-3.616227136035377</v>
      </c>
      <c r="AE21" s="305">
        <f t="shared" si="12"/>
        <v>-8.7654036667098728E-4</v>
      </c>
      <c r="AF21" s="264">
        <v>4</v>
      </c>
    </row>
    <row r="22" spans="1:32">
      <c r="A22" s="299">
        <v>51</v>
      </c>
      <c r="B22" s="299" t="s">
        <v>20</v>
      </c>
      <c r="C22" s="304">
        <v>9334</v>
      </c>
      <c r="D22" s="304">
        <v>37281412.149999999</v>
      </c>
      <c r="E22" s="304">
        <v>37281412.149999999</v>
      </c>
      <c r="F22" s="303">
        <f t="shared" si="0"/>
        <v>0</v>
      </c>
      <c r="G22" s="304">
        <v>40451000</v>
      </c>
      <c r="H22" s="304">
        <v>40451000</v>
      </c>
      <c r="I22" s="303">
        <f t="shared" si="1"/>
        <v>0</v>
      </c>
      <c r="J22" s="304">
        <v>38866206.075000003</v>
      </c>
      <c r="K22" s="304">
        <v>38866206.075000003</v>
      </c>
      <c r="L22" s="303">
        <f t="shared" si="2"/>
        <v>0</v>
      </c>
      <c r="M22" s="304">
        <v>39700619.847527191</v>
      </c>
      <c r="N22" s="304">
        <v>39666398.903948791</v>
      </c>
      <c r="O22" s="303">
        <f t="shared" si="3"/>
        <v>-34220.943578399718</v>
      </c>
      <c r="P22" s="304">
        <v>916257.92999999993</v>
      </c>
      <c r="Q22" s="304">
        <v>916257.93</v>
      </c>
      <c r="R22" s="303">
        <f t="shared" si="4"/>
        <v>0</v>
      </c>
      <c r="S22" s="304">
        <v>967000</v>
      </c>
      <c r="T22" s="304">
        <v>967000</v>
      </c>
      <c r="U22" s="304">
        <v>941628.96499999997</v>
      </c>
      <c r="V22" s="304">
        <v>941628.96500000008</v>
      </c>
      <c r="W22" s="304">
        <v>971121.61903930339</v>
      </c>
      <c r="X22" s="304">
        <v>969791.45114376443</v>
      </c>
      <c r="Y22" s="304">
        <v>40671741.466566496</v>
      </c>
      <c r="Z22" s="304">
        <v>40636190.355092555</v>
      </c>
      <c r="AA22" s="303">
        <f t="shared" si="5"/>
        <v>-35551.111473940313</v>
      </c>
      <c r="AB22" s="303">
        <f t="shared" si="10"/>
        <v>4357.3753446075098</v>
      </c>
      <c r="AC22" s="303">
        <f t="shared" si="7"/>
        <v>4353.5665690049873</v>
      </c>
      <c r="AD22" s="304">
        <f t="shared" si="11"/>
        <v>-3.8087756025224735</v>
      </c>
      <c r="AE22" s="305">
        <f t="shared" si="12"/>
        <v>-8.7409858029238664E-4</v>
      </c>
      <c r="AF22" s="264">
        <v>4</v>
      </c>
    </row>
    <row r="23" spans="1:32">
      <c r="A23" s="299">
        <v>52</v>
      </c>
      <c r="B23" s="299" t="s">
        <v>21</v>
      </c>
      <c r="C23" s="304">
        <v>2404</v>
      </c>
      <c r="D23" s="304">
        <v>10315227.800000001</v>
      </c>
      <c r="E23" s="304">
        <v>10315227.800000001</v>
      </c>
      <c r="F23" s="303">
        <f t="shared" si="0"/>
        <v>0</v>
      </c>
      <c r="G23" s="304">
        <v>10317000</v>
      </c>
      <c r="H23" s="304">
        <v>10317000</v>
      </c>
      <c r="I23" s="303">
        <f t="shared" si="1"/>
        <v>0</v>
      </c>
      <c r="J23" s="304">
        <v>10316113.9</v>
      </c>
      <c r="K23" s="304">
        <v>10316113.9</v>
      </c>
      <c r="L23" s="303">
        <f t="shared" si="2"/>
        <v>0</v>
      </c>
      <c r="M23" s="304">
        <v>10537589.273760652</v>
      </c>
      <c r="N23" s="304">
        <v>10528506.13477253</v>
      </c>
      <c r="O23" s="303">
        <f t="shared" si="3"/>
        <v>-9083.138988122344</v>
      </c>
      <c r="P23" s="304">
        <v>253212.6</v>
      </c>
      <c r="Q23" s="304">
        <v>253212.59999999998</v>
      </c>
      <c r="R23" s="303">
        <f t="shared" si="4"/>
        <v>0</v>
      </c>
      <c r="S23" s="304">
        <v>200000</v>
      </c>
      <c r="T23" s="304">
        <v>200000</v>
      </c>
      <c r="U23" s="304">
        <v>226606.3</v>
      </c>
      <c r="V23" s="304">
        <v>226606.3</v>
      </c>
      <c r="W23" s="304">
        <v>233703.81022689346</v>
      </c>
      <c r="X23" s="304">
        <v>233383.70067590178</v>
      </c>
      <c r="Y23" s="304">
        <v>10771293.083987545</v>
      </c>
      <c r="Z23" s="304">
        <v>10761889.835448431</v>
      </c>
      <c r="AA23" s="303">
        <f t="shared" si="5"/>
        <v>-9403.2485391143709</v>
      </c>
      <c r="AB23" s="303">
        <f t="shared" si="10"/>
        <v>4480.5711663841703</v>
      </c>
      <c r="AC23" s="303">
        <f t="shared" si="7"/>
        <v>4476.6596653279666</v>
      </c>
      <c r="AD23" s="304">
        <f t="shared" si="11"/>
        <v>-3.9115010562036332</v>
      </c>
      <c r="AE23" s="305">
        <f t="shared" si="12"/>
        <v>-8.7299161445084734E-4</v>
      </c>
      <c r="AF23" s="264">
        <v>14</v>
      </c>
    </row>
    <row r="24" spans="1:32">
      <c r="A24" s="299">
        <v>61</v>
      </c>
      <c r="B24" s="299" t="s">
        <v>22</v>
      </c>
      <c r="C24" s="304">
        <v>16573</v>
      </c>
      <c r="D24" s="304">
        <v>68522046.349999994</v>
      </c>
      <c r="E24" s="304">
        <v>69213092.780000016</v>
      </c>
      <c r="F24" s="303">
        <f t="shared" si="0"/>
        <v>691046.43000002205</v>
      </c>
      <c r="G24" s="304">
        <v>71614000</v>
      </c>
      <c r="H24" s="304">
        <v>71614000</v>
      </c>
      <c r="I24" s="303">
        <f t="shared" si="1"/>
        <v>0</v>
      </c>
      <c r="J24" s="304">
        <v>70068023.174999997</v>
      </c>
      <c r="K24" s="304">
        <v>70413546.390000015</v>
      </c>
      <c r="L24" s="303">
        <f t="shared" si="2"/>
        <v>345523.21500001848</v>
      </c>
      <c r="M24" s="304">
        <v>71572304.900830224</v>
      </c>
      <c r="N24" s="304">
        <v>71863248.343759105</v>
      </c>
      <c r="O24" s="303">
        <f t="shared" si="3"/>
        <v>290943.44292888045</v>
      </c>
      <c r="P24" s="304">
        <v>1512984.3900000001</v>
      </c>
      <c r="Q24" s="304">
        <v>1568368.49</v>
      </c>
      <c r="R24" s="303">
        <f t="shared" si="4"/>
        <v>55384.09999999986</v>
      </c>
      <c r="S24" s="304">
        <v>1619000</v>
      </c>
      <c r="T24" s="304">
        <v>1619000</v>
      </c>
      <c r="U24" s="304">
        <v>1565992.1950000001</v>
      </c>
      <c r="V24" s="304">
        <v>1593684.2450000001</v>
      </c>
      <c r="W24" s="304">
        <v>1615040.458968159</v>
      </c>
      <c r="X24" s="304">
        <v>1641348.5715400698</v>
      </c>
      <c r="Y24" s="304">
        <v>73187345.359798387</v>
      </c>
      <c r="Z24" s="304">
        <v>73504596.915299177</v>
      </c>
      <c r="AA24" s="303">
        <f t="shared" si="5"/>
        <v>317251.55550079048</v>
      </c>
      <c r="AB24" s="303">
        <f t="shared" si="10"/>
        <v>4416.0589730162546</v>
      </c>
      <c r="AC24" s="303">
        <f t="shared" si="7"/>
        <v>4435.2016481807259</v>
      </c>
      <c r="AD24" s="304">
        <f t="shared" si="11"/>
        <v>19.142675164471257</v>
      </c>
      <c r="AE24" s="305">
        <f t="shared" si="12"/>
        <v>4.3347870310247319E-3</v>
      </c>
      <c r="AF24" s="264">
        <v>5</v>
      </c>
    </row>
    <row r="25" spans="1:32">
      <c r="A25" s="299">
        <v>69</v>
      </c>
      <c r="B25" s="299" t="s">
        <v>23</v>
      </c>
      <c r="C25" s="304">
        <v>6802</v>
      </c>
      <c r="D25" s="304">
        <v>31028320.499999996</v>
      </c>
      <c r="E25" s="304">
        <v>31028320.499999996</v>
      </c>
      <c r="F25" s="303">
        <f t="shared" si="0"/>
        <v>0</v>
      </c>
      <c r="G25" s="304">
        <v>31163000</v>
      </c>
      <c r="H25" s="304">
        <v>31163000</v>
      </c>
      <c r="I25" s="303">
        <f t="shared" si="1"/>
        <v>0</v>
      </c>
      <c r="J25" s="304">
        <v>31095660.25</v>
      </c>
      <c r="K25" s="304">
        <v>31095660.25</v>
      </c>
      <c r="L25" s="303">
        <f t="shared" si="2"/>
        <v>0</v>
      </c>
      <c r="M25" s="304">
        <v>31763249.135016382</v>
      </c>
      <c r="N25" s="304">
        <v>31735870.006914839</v>
      </c>
      <c r="O25" s="303">
        <f t="shared" si="3"/>
        <v>-27379.128101542592</v>
      </c>
      <c r="P25" s="304">
        <v>879801.45000000007</v>
      </c>
      <c r="Q25" s="304">
        <v>879801.45</v>
      </c>
      <c r="R25" s="303">
        <f t="shared" si="4"/>
        <v>0</v>
      </c>
      <c r="S25" s="304">
        <v>918000</v>
      </c>
      <c r="T25" s="304">
        <v>918000</v>
      </c>
      <c r="U25" s="304">
        <v>898900.72500000009</v>
      </c>
      <c r="V25" s="304">
        <v>898900.72499999998</v>
      </c>
      <c r="W25" s="304">
        <v>927055.09267931629</v>
      </c>
      <c r="X25" s="304">
        <v>925785.28373108373</v>
      </c>
      <c r="Y25" s="304">
        <v>32690304.2276957</v>
      </c>
      <c r="Z25" s="304">
        <v>32661655.290645923</v>
      </c>
      <c r="AA25" s="303">
        <f t="shared" si="5"/>
        <v>-28648.937049776316</v>
      </c>
      <c r="AB25" s="303">
        <f t="shared" si="10"/>
        <v>4805.9841557917816</v>
      </c>
      <c r="AC25" s="303">
        <f t="shared" si="7"/>
        <v>4801.7723155904032</v>
      </c>
      <c r="AD25" s="304">
        <f t="shared" si="11"/>
        <v>-4.2118402013784362</v>
      </c>
      <c r="AE25" s="305">
        <f t="shared" si="12"/>
        <v>-8.7637413375628141E-4</v>
      </c>
      <c r="AF25" s="264">
        <v>17</v>
      </c>
    </row>
    <row r="26" spans="1:32">
      <c r="A26" s="299">
        <v>71</v>
      </c>
      <c r="B26" s="299" t="s">
        <v>24</v>
      </c>
      <c r="C26" s="304">
        <v>6613</v>
      </c>
      <c r="D26" s="304">
        <v>29820633.910000004</v>
      </c>
      <c r="E26" s="304">
        <v>27650953.670000006</v>
      </c>
      <c r="F26" s="303">
        <f t="shared" si="0"/>
        <v>-2169680.2399999984</v>
      </c>
      <c r="G26" s="304">
        <v>29087000</v>
      </c>
      <c r="H26" s="304">
        <v>29087000</v>
      </c>
      <c r="I26" s="303">
        <f t="shared" si="1"/>
        <v>0</v>
      </c>
      <c r="J26" s="304">
        <v>29453816.955000002</v>
      </c>
      <c r="K26" s="304">
        <v>28368976.835000001</v>
      </c>
      <c r="L26" s="303">
        <f t="shared" si="2"/>
        <v>-1084840.120000001</v>
      </c>
      <c r="M26" s="304">
        <v>30086157.309325334</v>
      </c>
      <c r="N26" s="304">
        <v>28953048.554894038</v>
      </c>
      <c r="O26" s="303">
        <f t="shared" si="3"/>
        <v>-1133108.7544312961</v>
      </c>
      <c r="P26" s="304">
        <v>850533.73</v>
      </c>
      <c r="Q26" s="304">
        <v>855597.52</v>
      </c>
      <c r="R26" s="303">
        <f t="shared" si="4"/>
        <v>5063.7900000000373</v>
      </c>
      <c r="S26" s="304">
        <v>851000</v>
      </c>
      <c r="T26" s="304">
        <v>851000</v>
      </c>
      <c r="U26" s="304">
        <v>850766.86499999999</v>
      </c>
      <c r="V26" s="304">
        <v>853298.76</v>
      </c>
      <c r="W26" s="304">
        <v>877413.63750826474</v>
      </c>
      <c r="X26" s="304">
        <v>878819.44319711393</v>
      </c>
      <c r="Y26" s="304">
        <v>30963570.946833599</v>
      </c>
      <c r="Z26" s="304">
        <v>29831867.99809115</v>
      </c>
      <c r="AA26" s="303">
        <f t="shared" si="5"/>
        <v>-1131702.9487424493</v>
      </c>
      <c r="AB26" s="303">
        <f t="shared" si="10"/>
        <v>4682.2275739957049</v>
      </c>
      <c r="AC26" s="303">
        <f t="shared" si="7"/>
        <v>4511.0945105233859</v>
      </c>
      <c r="AD26" s="304">
        <f t="shared" si="11"/>
        <v>-171.13306347231901</v>
      </c>
      <c r="AE26" s="305">
        <f t="shared" si="12"/>
        <v>-3.6549497171552044E-2</v>
      </c>
      <c r="AF26" s="264">
        <v>17</v>
      </c>
    </row>
    <row r="27" spans="1:32">
      <c r="A27" s="299">
        <v>72</v>
      </c>
      <c r="B27" s="299" t="s">
        <v>25</v>
      </c>
      <c r="C27" s="304">
        <v>950</v>
      </c>
      <c r="D27" s="304">
        <v>4310935.78</v>
      </c>
      <c r="E27" s="304">
        <v>4310935.78</v>
      </c>
      <c r="F27" s="303">
        <f t="shared" si="0"/>
        <v>0</v>
      </c>
      <c r="G27" s="304">
        <v>4528000</v>
      </c>
      <c r="H27" s="304">
        <v>4528000</v>
      </c>
      <c r="I27" s="303">
        <f t="shared" si="1"/>
        <v>0</v>
      </c>
      <c r="J27" s="304">
        <v>4419467.8900000006</v>
      </c>
      <c r="K27" s="304">
        <v>4419467.8900000006</v>
      </c>
      <c r="L27" s="303">
        <f t="shared" si="2"/>
        <v>0</v>
      </c>
      <c r="M27" s="304">
        <v>4514348.8996756449</v>
      </c>
      <c r="N27" s="304">
        <v>4510457.6435798379</v>
      </c>
      <c r="O27" s="303">
        <f t="shared" si="3"/>
        <v>-3891.256095807068</v>
      </c>
      <c r="P27" s="304">
        <v>66739.320000000007</v>
      </c>
      <c r="Q27" s="304">
        <v>66739.320000000007</v>
      </c>
      <c r="R27" s="303">
        <f t="shared" si="4"/>
        <v>0</v>
      </c>
      <c r="S27" s="304">
        <v>67000</v>
      </c>
      <c r="T27" s="304">
        <v>67000</v>
      </c>
      <c r="U27" s="304">
        <v>66869.66</v>
      </c>
      <c r="V27" s="304">
        <v>66869.66</v>
      </c>
      <c r="W27" s="304">
        <v>68964.077038356336</v>
      </c>
      <c r="X27" s="304">
        <v>68869.615336110801</v>
      </c>
      <c r="Y27" s="304">
        <v>4583312.976714001</v>
      </c>
      <c r="Z27" s="304">
        <v>4579327.2589159487</v>
      </c>
      <c r="AA27" s="303">
        <f t="shared" si="5"/>
        <v>-3985.7177980523556</v>
      </c>
      <c r="AB27" s="303">
        <f t="shared" si="10"/>
        <v>4824.539975488422</v>
      </c>
      <c r="AC27" s="303">
        <f t="shared" si="7"/>
        <v>4820.3444830694198</v>
      </c>
      <c r="AD27" s="304">
        <f t="shared" si="11"/>
        <v>-4.1954924190022211</v>
      </c>
      <c r="AE27" s="305">
        <f t="shared" si="12"/>
        <v>-8.6961501828523705E-4</v>
      </c>
      <c r="AF27" s="264">
        <v>17</v>
      </c>
    </row>
    <row r="28" spans="1:32">
      <c r="A28" s="299">
        <v>74</v>
      </c>
      <c r="B28" s="299" t="s">
        <v>26</v>
      </c>
      <c r="C28" s="304">
        <v>1083</v>
      </c>
      <c r="D28" s="304">
        <v>5235563.68</v>
      </c>
      <c r="E28" s="304">
        <v>5235563.68</v>
      </c>
      <c r="F28" s="303">
        <f t="shared" si="0"/>
        <v>0</v>
      </c>
      <c r="G28" s="304">
        <v>5294000</v>
      </c>
      <c r="H28" s="304">
        <v>5294000</v>
      </c>
      <c r="I28" s="303">
        <f t="shared" si="1"/>
        <v>0</v>
      </c>
      <c r="J28" s="304">
        <v>5264781.84</v>
      </c>
      <c r="K28" s="304">
        <v>5264781.84</v>
      </c>
      <c r="L28" s="303">
        <f t="shared" si="2"/>
        <v>0</v>
      </c>
      <c r="M28" s="304">
        <v>5377810.7903475044</v>
      </c>
      <c r="N28" s="304">
        <v>5373175.2516496545</v>
      </c>
      <c r="O28" s="303">
        <f t="shared" si="3"/>
        <v>-4635.5386978499591</v>
      </c>
      <c r="P28" s="304">
        <v>146520.79</v>
      </c>
      <c r="Q28" s="304">
        <v>146520.79</v>
      </c>
      <c r="R28" s="303">
        <f t="shared" si="4"/>
        <v>0</v>
      </c>
      <c r="S28" s="304">
        <v>217000</v>
      </c>
      <c r="T28" s="304">
        <v>217000</v>
      </c>
      <c r="U28" s="304">
        <v>181760.39500000002</v>
      </c>
      <c r="V28" s="304">
        <v>181760.39500000002</v>
      </c>
      <c r="W28" s="304">
        <v>187453.29172156821</v>
      </c>
      <c r="X28" s="304">
        <v>187196.53258278203</v>
      </c>
      <c r="Y28" s="304">
        <v>5565264.0820690729</v>
      </c>
      <c r="Z28" s="304">
        <v>5560371.7842324367</v>
      </c>
      <c r="AA28" s="303">
        <f t="shared" si="5"/>
        <v>-4892.2978366361931</v>
      </c>
      <c r="AB28" s="303">
        <f t="shared" si="10"/>
        <v>5138.7479982170571</v>
      </c>
      <c r="AC28" s="303">
        <f t="shared" si="7"/>
        <v>5134.2306410271804</v>
      </c>
      <c r="AD28" s="304">
        <f t="shared" si="11"/>
        <v>-4.5173571898767477</v>
      </c>
      <c r="AE28" s="305">
        <f t="shared" si="12"/>
        <v>-8.7907739228389723E-4</v>
      </c>
      <c r="AF28" s="264">
        <v>16</v>
      </c>
    </row>
    <row r="29" spans="1:32">
      <c r="A29" s="299">
        <v>75</v>
      </c>
      <c r="B29" s="299" t="s">
        <v>27</v>
      </c>
      <c r="C29" s="304">
        <v>19702</v>
      </c>
      <c r="D29" s="304">
        <v>88144369.130000025</v>
      </c>
      <c r="E29" s="304">
        <v>88144369.130000025</v>
      </c>
      <c r="F29" s="303">
        <f t="shared" si="0"/>
        <v>0</v>
      </c>
      <c r="G29" s="304">
        <v>86756000</v>
      </c>
      <c r="H29" s="304">
        <v>86756000</v>
      </c>
      <c r="I29" s="303">
        <f t="shared" si="1"/>
        <v>0</v>
      </c>
      <c r="J29" s="304">
        <v>87450184.565000013</v>
      </c>
      <c r="K29" s="304">
        <v>87450184.565000013</v>
      </c>
      <c r="L29" s="303">
        <f t="shared" si="2"/>
        <v>0</v>
      </c>
      <c r="M29" s="304">
        <v>89327641.764456823</v>
      </c>
      <c r="N29" s="304">
        <v>89250643.566429853</v>
      </c>
      <c r="O29" s="303">
        <f t="shared" si="3"/>
        <v>-76998.198026970029</v>
      </c>
      <c r="P29" s="304">
        <v>2650532.6800000002</v>
      </c>
      <c r="Q29" s="304">
        <v>2650532.6800000002</v>
      </c>
      <c r="R29" s="303">
        <f t="shared" si="4"/>
        <v>0</v>
      </c>
      <c r="S29" s="304">
        <v>3050000</v>
      </c>
      <c r="T29" s="304">
        <v>3050000</v>
      </c>
      <c r="U29" s="304">
        <v>2850266.34</v>
      </c>
      <c r="V29" s="304">
        <v>2850266.34</v>
      </c>
      <c r="W29" s="304">
        <v>2939539.208836922</v>
      </c>
      <c r="X29" s="304">
        <v>2935512.8535312479</v>
      </c>
      <c r="Y29" s="304">
        <v>92267180.973293751</v>
      </c>
      <c r="Z29" s="304">
        <v>92186156.419961095</v>
      </c>
      <c r="AA29" s="303">
        <f t="shared" si="5"/>
        <v>-81024.553332656622</v>
      </c>
      <c r="AB29" s="303">
        <f t="shared" si="10"/>
        <v>4683.1378019131944</v>
      </c>
      <c r="AC29" s="303">
        <f t="shared" si="7"/>
        <v>4679.0252979373208</v>
      </c>
      <c r="AD29" s="304">
        <f t="shared" si="11"/>
        <v>-4.1125039758735511</v>
      </c>
      <c r="AE29" s="305">
        <f t="shared" si="12"/>
        <v>-8.7815139118765137E-4</v>
      </c>
      <c r="AF29" s="264">
        <v>8</v>
      </c>
    </row>
    <row r="30" spans="1:32">
      <c r="A30" s="299">
        <v>77</v>
      </c>
      <c r="B30" s="299" t="s">
        <v>28</v>
      </c>
      <c r="C30" s="304">
        <v>4683</v>
      </c>
      <c r="D30" s="304">
        <v>22380641.080000002</v>
      </c>
      <c r="E30" s="304">
        <v>22380641.080000002</v>
      </c>
      <c r="F30" s="303">
        <f t="shared" si="0"/>
        <v>0</v>
      </c>
      <c r="G30" s="304">
        <v>22347000</v>
      </c>
      <c r="H30" s="304">
        <v>22347000</v>
      </c>
      <c r="I30" s="303">
        <f t="shared" si="1"/>
        <v>0</v>
      </c>
      <c r="J30" s="304">
        <v>22363820.539999999</v>
      </c>
      <c r="K30" s="304">
        <v>22363820.539999999</v>
      </c>
      <c r="L30" s="303">
        <f t="shared" si="2"/>
        <v>0</v>
      </c>
      <c r="M30" s="304">
        <v>22843946.637949798</v>
      </c>
      <c r="N30" s="304">
        <v>22824255.72601926</v>
      </c>
      <c r="O30" s="303">
        <f t="shared" si="3"/>
        <v>-19690.911930538714</v>
      </c>
      <c r="P30" s="304">
        <v>463383.08</v>
      </c>
      <c r="Q30" s="304">
        <v>463383.08</v>
      </c>
      <c r="R30" s="303">
        <f t="shared" si="4"/>
        <v>0</v>
      </c>
      <c r="S30" s="304">
        <v>592000</v>
      </c>
      <c r="T30" s="304">
        <v>592000</v>
      </c>
      <c r="U30" s="304">
        <v>527691.54</v>
      </c>
      <c r="V30" s="304">
        <v>527691.54</v>
      </c>
      <c r="W30" s="304">
        <v>544219.30688818963</v>
      </c>
      <c r="X30" s="304">
        <v>543473.87703062827</v>
      </c>
      <c r="Y30" s="304">
        <v>23388165.944837987</v>
      </c>
      <c r="Z30" s="304">
        <v>23367729.603049889</v>
      </c>
      <c r="AA30" s="303">
        <f t="shared" si="5"/>
        <v>-20436.341788098216</v>
      </c>
      <c r="AB30" s="303">
        <f t="shared" si="10"/>
        <v>4994.2699006700805</v>
      </c>
      <c r="AC30" s="303">
        <f t="shared" si="7"/>
        <v>4989.9059583706785</v>
      </c>
      <c r="AD30" s="304">
        <f t="shared" si="11"/>
        <v>-4.3639422994019696</v>
      </c>
      <c r="AE30" s="305">
        <f t="shared" si="12"/>
        <v>-8.7378984039618291E-4</v>
      </c>
      <c r="AF30" s="264">
        <v>13</v>
      </c>
    </row>
    <row r="31" spans="1:32">
      <c r="A31" s="299">
        <v>78</v>
      </c>
      <c r="B31" s="299" t="s">
        <v>29</v>
      </c>
      <c r="C31" s="304">
        <v>7979</v>
      </c>
      <c r="D31" s="304">
        <v>34960866.499999993</v>
      </c>
      <c r="E31" s="304">
        <v>34960866.499999993</v>
      </c>
      <c r="F31" s="303">
        <f t="shared" si="0"/>
        <v>0</v>
      </c>
      <c r="G31" s="304">
        <v>37188000</v>
      </c>
      <c r="H31" s="304">
        <v>37188000</v>
      </c>
      <c r="I31" s="303">
        <f t="shared" si="1"/>
        <v>0</v>
      </c>
      <c r="J31" s="304">
        <v>36074433.25</v>
      </c>
      <c r="K31" s="304">
        <v>36074433.25</v>
      </c>
      <c r="L31" s="303">
        <f t="shared" si="2"/>
        <v>0</v>
      </c>
      <c r="M31" s="304">
        <v>36848910.796942115</v>
      </c>
      <c r="N31" s="304">
        <v>36817147.955400832</v>
      </c>
      <c r="O31" s="303">
        <f t="shared" si="3"/>
        <v>-31762.841541282833</v>
      </c>
      <c r="P31" s="304">
        <v>747346.57</v>
      </c>
      <c r="Q31" s="304">
        <v>747346.57000000007</v>
      </c>
      <c r="R31" s="303">
        <f t="shared" si="4"/>
        <v>0</v>
      </c>
      <c r="S31" s="304">
        <v>643000</v>
      </c>
      <c r="T31" s="304">
        <v>643000</v>
      </c>
      <c r="U31" s="304">
        <v>695173.28499999992</v>
      </c>
      <c r="V31" s="304">
        <v>695173.28500000003</v>
      </c>
      <c r="W31" s="304">
        <v>716946.72863219643</v>
      </c>
      <c r="X31" s="304">
        <v>715964.71000287007</v>
      </c>
      <c r="Y31" s="304">
        <v>37565857.525574312</v>
      </c>
      <c r="Z31" s="304">
        <v>37533112.665403701</v>
      </c>
      <c r="AA31" s="303">
        <f t="shared" si="5"/>
        <v>-32744.860170610249</v>
      </c>
      <c r="AB31" s="303">
        <f t="shared" si="10"/>
        <v>4708.0909293864279</v>
      </c>
      <c r="AC31" s="303">
        <f t="shared" si="7"/>
        <v>4703.9870491795591</v>
      </c>
      <c r="AD31" s="304">
        <f t="shared" si="11"/>
        <v>-4.1038802068687801</v>
      </c>
      <c r="AE31" s="305">
        <f t="shared" si="12"/>
        <v>-8.7166545175532747E-4</v>
      </c>
      <c r="AF31" s="264">
        <v>1</v>
      </c>
    </row>
    <row r="32" spans="1:32">
      <c r="A32" s="299">
        <v>79</v>
      </c>
      <c r="B32" s="299" t="s">
        <v>30</v>
      </c>
      <c r="C32" s="304">
        <v>6785</v>
      </c>
      <c r="D32" s="304">
        <v>31290049.360000007</v>
      </c>
      <c r="E32" s="304">
        <v>31290049.360000007</v>
      </c>
      <c r="F32" s="303">
        <f t="shared" si="0"/>
        <v>0</v>
      </c>
      <c r="G32" s="304">
        <v>32070000</v>
      </c>
      <c r="H32" s="304">
        <v>32070000</v>
      </c>
      <c r="I32" s="303">
        <f t="shared" si="1"/>
        <v>0</v>
      </c>
      <c r="J32" s="304">
        <v>31680024.680000003</v>
      </c>
      <c r="K32" s="304">
        <v>31680024.680000003</v>
      </c>
      <c r="L32" s="303">
        <f t="shared" si="2"/>
        <v>0</v>
      </c>
      <c r="M32" s="304">
        <v>32360159.212709039</v>
      </c>
      <c r="N32" s="304">
        <v>32332265.563016433</v>
      </c>
      <c r="O32" s="303">
        <f t="shared" si="3"/>
        <v>-27893.649692606181</v>
      </c>
      <c r="P32" s="304">
        <v>717850.42</v>
      </c>
      <c r="Q32" s="304">
        <v>717850.42</v>
      </c>
      <c r="R32" s="303">
        <f t="shared" si="4"/>
        <v>0</v>
      </c>
      <c r="S32" s="304">
        <v>735000</v>
      </c>
      <c r="T32" s="304">
        <v>735000</v>
      </c>
      <c r="U32" s="304">
        <v>726425.21</v>
      </c>
      <c r="V32" s="304">
        <v>726425.21</v>
      </c>
      <c r="W32" s="304">
        <v>749177.49163139425</v>
      </c>
      <c r="X32" s="304">
        <v>748151.32577544881</v>
      </c>
      <c r="Y32" s="304">
        <v>33109336.704340436</v>
      </c>
      <c r="Z32" s="304">
        <v>33080416.888791882</v>
      </c>
      <c r="AA32" s="303">
        <f t="shared" si="5"/>
        <v>-28919.815548554063</v>
      </c>
      <c r="AB32" s="303">
        <f t="shared" si="10"/>
        <v>4879.7843337274035</v>
      </c>
      <c r="AC32" s="303">
        <f t="shared" si="7"/>
        <v>4875.5220175080149</v>
      </c>
      <c r="AD32" s="304">
        <f t="shared" si="11"/>
        <v>-4.2623162193885946</v>
      </c>
      <c r="AE32" s="305">
        <f t="shared" si="12"/>
        <v>-8.7346405658318129E-4</v>
      </c>
      <c r="AF32" s="264">
        <v>4</v>
      </c>
    </row>
    <row r="33" spans="1:32">
      <c r="A33" s="299">
        <v>81</v>
      </c>
      <c r="B33" s="299" t="s">
        <v>31</v>
      </c>
      <c r="C33" s="304">
        <v>2621</v>
      </c>
      <c r="D33" s="304">
        <v>12932876.599999998</v>
      </c>
      <c r="E33" s="304">
        <v>12932876.599999998</v>
      </c>
      <c r="F33" s="303">
        <f t="shared" si="0"/>
        <v>0</v>
      </c>
      <c r="G33" s="304">
        <v>13495000</v>
      </c>
      <c r="H33" s="304">
        <v>13495000</v>
      </c>
      <c r="I33" s="303">
        <f t="shared" si="1"/>
        <v>0</v>
      </c>
      <c r="J33" s="304">
        <v>13213938.299999999</v>
      </c>
      <c r="K33" s="304">
        <v>13213938.299999999</v>
      </c>
      <c r="L33" s="303">
        <f t="shared" si="2"/>
        <v>0</v>
      </c>
      <c r="M33" s="304">
        <v>13497626.707496421</v>
      </c>
      <c r="N33" s="304">
        <v>13485992.09010824</v>
      </c>
      <c r="O33" s="303">
        <f t="shared" si="3"/>
        <v>-11634.617388181388</v>
      </c>
      <c r="P33" s="304">
        <v>268719.94</v>
      </c>
      <c r="Q33" s="304">
        <v>268719.94</v>
      </c>
      <c r="R33" s="303">
        <f t="shared" si="4"/>
        <v>0</v>
      </c>
      <c r="S33" s="304">
        <v>255000</v>
      </c>
      <c r="T33" s="304">
        <v>255000</v>
      </c>
      <c r="U33" s="304">
        <v>261859.97</v>
      </c>
      <c r="V33" s="304">
        <v>261859.97</v>
      </c>
      <c r="W33" s="304">
        <v>270061.65642746922</v>
      </c>
      <c r="X33" s="304">
        <v>269691.74668789271</v>
      </c>
      <c r="Y33" s="304">
        <v>13767688.363923891</v>
      </c>
      <c r="Z33" s="304">
        <v>13755683.836796133</v>
      </c>
      <c r="AA33" s="303">
        <f t="shared" si="5"/>
        <v>-12004.527127757668</v>
      </c>
      <c r="AB33" s="303">
        <f t="shared" si="10"/>
        <v>5252.8379869988139</v>
      </c>
      <c r="AC33" s="303">
        <f t="shared" si="7"/>
        <v>5248.2578545578526</v>
      </c>
      <c r="AD33" s="304">
        <f t="shared" si="11"/>
        <v>-4.5801324409612789</v>
      </c>
      <c r="AE33" s="305">
        <f t="shared" si="12"/>
        <v>-8.7193483832881695E-4</v>
      </c>
      <c r="AF33" s="264">
        <v>7</v>
      </c>
    </row>
    <row r="34" spans="1:32">
      <c r="A34" s="299">
        <v>82</v>
      </c>
      <c r="B34" s="299" t="s">
        <v>32</v>
      </c>
      <c r="C34" s="304">
        <v>9405</v>
      </c>
      <c r="D34" s="304">
        <v>28083839.620000008</v>
      </c>
      <c r="E34" s="304">
        <v>28083839.620000008</v>
      </c>
      <c r="F34" s="303">
        <f t="shared" si="0"/>
        <v>0</v>
      </c>
      <c r="G34" s="304">
        <v>31987000</v>
      </c>
      <c r="H34" s="304">
        <v>31987000</v>
      </c>
      <c r="I34" s="303">
        <f t="shared" si="1"/>
        <v>0</v>
      </c>
      <c r="J34" s="304">
        <v>30035419.810000002</v>
      </c>
      <c r="K34" s="304">
        <v>30035419.810000002</v>
      </c>
      <c r="L34" s="303">
        <f t="shared" si="2"/>
        <v>0</v>
      </c>
      <c r="M34" s="304">
        <v>30680246.524105772</v>
      </c>
      <c r="N34" s="304">
        <v>30653800.917228471</v>
      </c>
      <c r="O34" s="303">
        <f t="shared" si="3"/>
        <v>-26445.606877300888</v>
      </c>
      <c r="P34" s="304">
        <v>708639.96</v>
      </c>
      <c r="Q34" s="304">
        <v>708639.96</v>
      </c>
      <c r="R34" s="303">
        <f t="shared" si="4"/>
        <v>0</v>
      </c>
      <c r="S34" s="304">
        <v>745000</v>
      </c>
      <c r="T34" s="304">
        <v>745000</v>
      </c>
      <c r="U34" s="304">
        <v>726819.98</v>
      </c>
      <c r="V34" s="304">
        <v>726819.98</v>
      </c>
      <c r="W34" s="304">
        <v>749584.62617780047</v>
      </c>
      <c r="X34" s="304">
        <v>748557.90266018605</v>
      </c>
      <c r="Y34" s="304">
        <v>31429831.150283571</v>
      </c>
      <c r="Z34" s="304">
        <v>31402358.819888659</v>
      </c>
      <c r="AA34" s="303">
        <f t="shared" si="5"/>
        <v>-27472.330394912511</v>
      </c>
      <c r="AB34" s="303">
        <f t="shared" si="10"/>
        <v>3341.8214939163818</v>
      </c>
      <c r="AC34" s="303">
        <f t="shared" si="7"/>
        <v>3338.9004593183049</v>
      </c>
      <c r="AD34" s="304">
        <f t="shared" si="11"/>
        <v>-2.9210345980768579</v>
      </c>
      <c r="AE34" s="305">
        <f t="shared" si="12"/>
        <v>-8.740845683692126E-4</v>
      </c>
      <c r="AF34" s="264">
        <v>5</v>
      </c>
    </row>
    <row r="35" spans="1:32">
      <c r="A35" s="299">
        <v>86</v>
      </c>
      <c r="B35" s="299" t="s">
        <v>33</v>
      </c>
      <c r="C35" s="304">
        <v>8143</v>
      </c>
      <c r="D35" s="304">
        <v>28830970.560000002</v>
      </c>
      <c r="E35" s="304">
        <v>27611935.219999999</v>
      </c>
      <c r="F35" s="303">
        <f t="shared" si="0"/>
        <v>-1219035.3400000036</v>
      </c>
      <c r="G35" s="304">
        <v>28650000</v>
      </c>
      <c r="H35" s="304">
        <v>28650000</v>
      </c>
      <c r="I35" s="303">
        <f t="shared" si="1"/>
        <v>0</v>
      </c>
      <c r="J35" s="304">
        <v>28740485.280000001</v>
      </c>
      <c r="K35" s="304">
        <v>28130967.609999999</v>
      </c>
      <c r="L35" s="303">
        <f t="shared" si="2"/>
        <v>-609517.67000000179</v>
      </c>
      <c r="M35" s="304">
        <v>29357511.20479621</v>
      </c>
      <c r="N35" s="304">
        <v>28710139.101796102</v>
      </c>
      <c r="O35" s="303">
        <f t="shared" si="3"/>
        <v>-647372.10300010815</v>
      </c>
      <c r="P35" s="304">
        <v>681815.22</v>
      </c>
      <c r="Q35" s="304">
        <v>681815.22</v>
      </c>
      <c r="R35" s="303">
        <f t="shared" si="4"/>
        <v>0</v>
      </c>
      <c r="S35" s="304">
        <v>601000</v>
      </c>
      <c r="T35" s="304">
        <v>601000</v>
      </c>
      <c r="U35" s="304">
        <v>641407.61</v>
      </c>
      <c r="V35" s="304">
        <v>641407.61</v>
      </c>
      <c r="W35" s="304">
        <v>661497.06502213434</v>
      </c>
      <c r="X35" s="304">
        <v>660590.99708827841</v>
      </c>
      <c r="Y35" s="304">
        <v>30019008.269818343</v>
      </c>
      <c r="Z35" s="304">
        <v>29370730.098884381</v>
      </c>
      <c r="AA35" s="303">
        <f t="shared" si="5"/>
        <v>-648278.17093396187</v>
      </c>
      <c r="AB35" s="303">
        <f t="shared" si="10"/>
        <v>3686.4802001496187</v>
      </c>
      <c r="AC35" s="303">
        <f t="shared" si="7"/>
        <v>3606.8684881351323</v>
      </c>
      <c r="AD35" s="304">
        <f t="shared" si="11"/>
        <v>-79.611712014486329</v>
      </c>
      <c r="AE35" s="305">
        <f t="shared" si="12"/>
        <v>-2.1595589204915635E-2</v>
      </c>
      <c r="AF35" s="264">
        <v>5</v>
      </c>
    </row>
    <row r="36" spans="1:32">
      <c r="A36" s="299">
        <v>90</v>
      </c>
      <c r="B36" s="299" t="s">
        <v>34</v>
      </c>
      <c r="C36" s="304">
        <v>3136</v>
      </c>
      <c r="D36" s="304">
        <v>17596153.150000002</v>
      </c>
      <c r="E36" s="304">
        <v>17596153.150000002</v>
      </c>
      <c r="F36" s="303">
        <f t="shared" si="0"/>
        <v>0</v>
      </c>
      <c r="G36" s="304">
        <v>18052000</v>
      </c>
      <c r="H36" s="304">
        <v>18052000</v>
      </c>
      <c r="I36" s="303">
        <f t="shared" si="1"/>
        <v>0</v>
      </c>
      <c r="J36" s="304">
        <v>17824076.575000003</v>
      </c>
      <c r="K36" s="304">
        <v>17824076.575000003</v>
      </c>
      <c r="L36" s="303">
        <f t="shared" si="2"/>
        <v>0</v>
      </c>
      <c r="M36" s="304">
        <v>18206739.471091777</v>
      </c>
      <c r="N36" s="304">
        <v>18191045.716017429</v>
      </c>
      <c r="O36" s="303">
        <f t="shared" si="3"/>
        <v>-15693.755074348301</v>
      </c>
      <c r="P36" s="304">
        <v>317780.81</v>
      </c>
      <c r="Q36" s="304">
        <v>317780.81</v>
      </c>
      <c r="R36" s="303">
        <f t="shared" si="4"/>
        <v>0</v>
      </c>
      <c r="S36" s="304">
        <v>329000</v>
      </c>
      <c r="T36" s="304">
        <v>329000</v>
      </c>
      <c r="U36" s="304">
        <v>323390.40500000003</v>
      </c>
      <c r="V36" s="304">
        <v>323390.40500000003</v>
      </c>
      <c r="W36" s="304">
        <v>333519.2792050275</v>
      </c>
      <c r="X36" s="304">
        <v>333062.45008183201</v>
      </c>
      <c r="Y36" s="304">
        <v>18540258.750296805</v>
      </c>
      <c r="Z36" s="304">
        <v>18524108.166099261</v>
      </c>
      <c r="AA36" s="303">
        <f t="shared" si="5"/>
        <v>-16150.584197543561</v>
      </c>
      <c r="AB36" s="303">
        <f t="shared" si="10"/>
        <v>5912.0723055793387</v>
      </c>
      <c r="AC36" s="303">
        <f t="shared" si="7"/>
        <v>5906.922246842877</v>
      </c>
      <c r="AD36" s="304">
        <f t="shared" si="11"/>
        <v>-5.1500587364616877</v>
      </c>
      <c r="AE36" s="305">
        <f t="shared" si="12"/>
        <v>-8.711088887734807E-4</v>
      </c>
      <c r="AF36" s="264">
        <v>12</v>
      </c>
    </row>
    <row r="37" spans="1:32">
      <c r="A37" s="299">
        <v>91</v>
      </c>
      <c r="B37" s="299" t="s">
        <v>35</v>
      </c>
      <c r="C37" s="304">
        <v>658457</v>
      </c>
      <c r="D37" s="304">
        <v>2265054286.2799997</v>
      </c>
      <c r="E37" s="304">
        <v>2256402056.1299996</v>
      </c>
      <c r="F37" s="303">
        <f t="shared" si="0"/>
        <v>-8652230.1500000954</v>
      </c>
      <c r="G37" s="304">
        <v>2455083000</v>
      </c>
      <c r="H37" s="304">
        <v>2455083000</v>
      </c>
      <c r="I37" s="303">
        <f t="shared" si="1"/>
        <v>0</v>
      </c>
      <c r="J37" s="304">
        <v>2360068643.1399999</v>
      </c>
      <c r="K37" s="304">
        <v>2355742528.0649996</v>
      </c>
      <c r="L37" s="303">
        <f t="shared" si="2"/>
        <v>-4326115.0750002861</v>
      </c>
      <c r="M37" s="304">
        <v>2410736665.0237274</v>
      </c>
      <c r="N37" s="304">
        <v>2404243487.3345957</v>
      </c>
      <c r="O37" s="303">
        <f t="shared" si="3"/>
        <v>-6493177.6891317368</v>
      </c>
      <c r="P37" s="304">
        <v>44093601.219999991</v>
      </c>
      <c r="Q37" s="304">
        <v>44093601.219999999</v>
      </c>
      <c r="R37" s="303">
        <f t="shared" si="4"/>
        <v>0</v>
      </c>
      <c r="S37" s="304">
        <v>52599000</v>
      </c>
      <c r="T37" s="304">
        <v>52599000</v>
      </c>
      <c r="U37" s="304">
        <v>48346300.609999999</v>
      </c>
      <c r="V37" s="304">
        <v>48346300.609999999</v>
      </c>
      <c r="W37" s="304">
        <v>49860549.609308235</v>
      </c>
      <c r="X37" s="304">
        <v>49792254.453434914</v>
      </c>
      <c r="Y37" s="304">
        <v>2460597214.6330357</v>
      </c>
      <c r="Z37" s="304">
        <v>2454035741.7880306</v>
      </c>
      <c r="AA37" s="303">
        <f t="shared" si="5"/>
        <v>-6561472.8450050354</v>
      </c>
      <c r="AB37" s="303">
        <f t="shared" si="10"/>
        <v>3736.9140500185063</v>
      </c>
      <c r="AC37" s="303">
        <f t="shared" si="7"/>
        <v>3726.9491277152961</v>
      </c>
      <c r="AD37" s="304">
        <f t="shared" si="11"/>
        <v>-9.9649223032101872</v>
      </c>
      <c r="AE37" s="305">
        <f t="shared" si="12"/>
        <v>-2.6666180088249121E-3</v>
      </c>
      <c r="AF37" s="264">
        <v>1</v>
      </c>
    </row>
    <row r="38" spans="1:32">
      <c r="A38" s="299">
        <v>92</v>
      </c>
      <c r="B38" s="299" t="s">
        <v>36</v>
      </c>
      <c r="C38" s="304">
        <v>239206</v>
      </c>
      <c r="D38" s="304">
        <v>722466642.8599999</v>
      </c>
      <c r="E38" s="304">
        <v>722466642.8599999</v>
      </c>
      <c r="F38" s="303">
        <f t="shared" si="0"/>
        <v>0</v>
      </c>
      <c r="G38" s="304">
        <v>768716000</v>
      </c>
      <c r="H38" s="304">
        <v>768716000</v>
      </c>
      <c r="I38" s="303">
        <f t="shared" si="1"/>
        <v>0</v>
      </c>
      <c r="J38" s="304">
        <v>745591321.42999995</v>
      </c>
      <c r="K38" s="304">
        <v>745591321.42999995</v>
      </c>
      <c r="L38" s="303">
        <f t="shared" si="2"/>
        <v>0</v>
      </c>
      <c r="M38" s="304">
        <v>761598329.31951225</v>
      </c>
      <c r="N38" s="304">
        <v>760941850.56534827</v>
      </c>
      <c r="O38" s="303">
        <f t="shared" si="3"/>
        <v>-656478.75416398048</v>
      </c>
      <c r="P38" s="304">
        <v>9918714.5799999982</v>
      </c>
      <c r="Q38" s="304">
        <v>9918714.5800000019</v>
      </c>
      <c r="R38" s="303">
        <f t="shared" si="4"/>
        <v>0</v>
      </c>
      <c r="S38" s="304">
        <v>11462000</v>
      </c>
      <c r="T38" s="304">
        <v>11462000</v>
      </c>
      <c r="U38" s="304">
        <v>10690357.289999999</v>
      </c>
      <c r="V38" s="304">
        <v>10690357.290000001</v>
      </c>
      <c r="W38" s="304">
        <v>11025188.75847603</v>
      </c>
      <c r="X38" s="304">
        <v>11010087.300696427</v>
      </c>
      <c r="Y38" s="304">
        <v>772623518.07798827</v>
      </c>
      <c r="Z38" s="304">
        <v>771951937.86604464</v>
      </c>
      <c r="AA38" s="303">
        <f t="shared" si="5"/>
        <v>-671580.2119436264</v>
      </c>
      <c r="AB38" s="303">
        <f t="shared" si="10"/>
        <v>3229.9504112688992</v>
      </c>
      <c r="AC38" s="303">
        <f t="shared" si="7"/>
        <v>3227.142872110418</v>
      </c>
      <c r="AD38" s="304">
        <f t="shared" si="11"/>
        <v>-2.8075391584811769</v>
      </c>
      <c r="AE38" s="305">
        <f t="shared" si="12"/>
        <v>-8.6922051455837169E-4</v>
      </c>
      <c r="AF38" s="264">
        <v>1</v>
      </c>
    </row>
    <row r="39" spans="1:32">
      <c r="A39" s="299">
        <v>97</v>
      </c>
      <c r="B39" s="299" t="s">
        <v>37</v>
      </c>
      <c r="C39" s="304">
        <v>2131</v>
      </c>
      <c r="D39" s="304">
        <v>10963401.5</v>
      </c>
      <c r="E39" s="304">
        <v>10963401.5</v>
      </c>
      <c r="F39" s="303">
        <f t="shared" si="0"/>
        <v>0</v>
      </c>
      <c r="G39" s="304">
        <v>10028000</v>
      </c>
      <c r="H39" s="304">
        <v>10028000</v>
      </c>
      <c r="I39" s="303">
        <f t="shared" si="1"/>
        <v>0</v>
      </c>
      <c r="J39" s="304">
        <v>10495700.75</v>
      </c>
      <c r="K39" s="304">
        <v>10495700.75</v>
      </c>
      <c r="L39" s="303">
        <f t="shared" si="2"/>
        <v>0</v>
      </c>
      <c r="M39" s="304">
        <v>10721031.651637895</v>
      </c>
      <c r="N39" s="304">
        <v>10711790.389897851</v>
      </c>
      <c r="O39" s="303">
        <f t="shared" si="3"/>
        <v>-9241.2617400437593</v>
      </c>
      <c r="P39" s="304">
        <v>208935.67</v>
      </c>
      <c r="Q39" s="304">
        <v>208935.67</v>
      </c>
      <c r="R39" s="303">
        <f t="shared" si="4"/>
        <v>0</v>
      </c>
      <c r="S39" s="304">
        <v>230000</v>
      </c>
      <c r="T39" s="304">
        <v>230000</v>
      </c>
      <c r="U39" s="304">
        <v>219467.83500000002</v>
      </c>
      <c r="V39" s="304">
        <v>219467.83500000002</v>
      </c>
      <c r="W39" s="304">
        <v>226341.76217407535</v>
      </c>
      <c r="X39" s="304">
        <v>226031.73659173731</v>
      </c>
      <c r="Y39" s="304">
        <v>10947373.413811971</v>
      </c>
      <c r="Z39" s="304">
        <v>10937822.126489589</v>
      </c>
      <c r="AA39" s="303">
        <f t="shared" si="5"/>
        <v>-9551.2873223815113</v>
      </c>
      <c r="AB39" s="303">
        <f t="shared" si="10"/>
        <v>5137.200100334102</v>
      </c>
      <c r="AC39" s="303">
        <f t="shared" si="7"/>
        <v>5132.7180321396472</v>
      </c>
      <c r="AD39" s="304">
        <f t="shared" si="11"/>
        <v>-4.4820681944547687</v>
      </c>
      <c r="AE39" s="305">
        <f t="shared" si="12"/>
        <v>-8.7247296327103824E-4</v>
      </c>
      <c r="AF39" s="264">
        <v>10</v>
      </c>
    </row>
    <row r="40" spans="1:32">
      <c r="A40" s="299">
        <v>98</v>
      </c>
      <c r="B40" s="299" t="s">
        <v>38</v>
      </c>
      <c r="C40" s="304">
        <v>23090</v>
      </c>
      <c r="D40" s="304">
        <v>74742182.010000005</v>
      </c>
      <c r="E40" s="304">
        <v>74742182.010000005</v>
      </c>
      <c r="F40" s="303">
        <f t="shared" si="0"/>
        <v>0</v>
      </c>
      <c r="G40" s="304">
        <v>82984000</v>
      </c>
      <c r="H40" s="304">
        <v>82984000</v>
      </c>
      <c r="I40" s="303">
        <f t="shared" si="1"/>
        <v>0</v>
      </c>
      <c r="J40" s="304">
        <v>78863091.004999995</v>
      </c>
      <c r="K40" s="304">
        <v>78863091.004999995</v>
      </c>
      <c r="L40" s="303">
        <f t="shared" si="2"/>
        <v>0</v>
      </c>
      <c r="M40" s="304">
        <v>80556192.954587102</v>
      </c>
      <c r="N40" s="304">
        <v>80486755.526542485</v>
      </c>
      <c r="O40" s="303">
        <f t="shared" si="3"/>
        <v>-69437.428044617176</v>
      </c>
      <c r="P40" s="304">
        <v>2365657.4</v>
      </c>
      <c r="Q40" s="304">
        <v>2365657.4</v>
      </c>
      <c r="R40" s="303">
        <f t="shared" si="4"/>
        <v>0</v>
      </c>
      <c r="S40" s="304">
        <v>2460000</v>
      </c>
      <c r="T40" s="304">
        <v>2460000</v>
      </c>
      <c r="U40" s="304">
        <v>2412828.7000000002</v>
      </c>
      <c r="V40" s="304">
        <v>2412828.7000000002</v>
      </c>
      <c r="W40" s="304">
        <v>2488400.6341165365</v>
      </c>
      <c r="X40" s="304">
        <v>2484992.2138220575</v>
      </c>
      <c r="Y40" s="304">
        <v>83044593.588703632</v>
      </c>
      <c r="Z40" s="304">
        <v>82971747.740364537</v>
      </c>
      <c r="AA40" s="303">
        <f t="shared" si="5"/>
        <v>-72845.848339095712</v>
      </c>
      <c r="AB40" s="303">
        <f t="shared" si="10"/>
        <v>3596.5610042747348</v>
      </c>
      <c r="AC40" s="303">
        <f t="shared" si="7"/>
        <v>3593.4061386039211</v>
      </c>
      <c r="AD40" s="304">
        <f t="shared" si="11"/>
        <v>-3.1548656708137059</v>
      </c>
      <c r="AE40" s="305">
        <f t="shared" si="12"/>
        <v>-8.771895338530205E-4</v>
      </c>
      <c r="AF40" s="264">
        <v>7</v>
      </c>
    </row>
    <row r="41" spans="1:32">
      <c r="A41" s="299">
        <v>102</v>
      </c>
      <c r="B41" s="299" t="s">
        <v>39</v>
      </c>
      <c r="C41" s="304">
        <v>9870</v>
      </c>
      <c r="D41" s="304">
        <v>36966321.56000001</v>
      </c>
      <c r="E41" s="304">
        <v>36966321.560000002</v>
      </c>
      <c r="F41" s="303">
        <f t="shared" si="0"/>
        <v>0</v>
      </c>
      <c r="G41" s="304">
        <v>38834000</v>
      </c>
      <c r="H41" s="304">
        <v>38834000</v>
      </c>
      <c r="I41" s="303">
        <f t="shared" si="1"/>
        <v>0</v>
      </c>
      <c r="J41" s="304">
        <v>37900160.780000001</v>
      </c>
      <c r="K41" s="304">
        <v>37900160.780000001</v>
      </c>
      <c r="L41" s="303">
        <f t="shared" si="2"/>
        <v>0</v>
      </c>
      <c r="M41" s="304">
        <v>38713834.645537615</v>
      </c>
      <c r="N41" s="304">
        <v>38680464.286178075</v>
      </c>
      <c r="O41" s="303">
        <f t="shared" si="3"/>
        <v>-33370.359359540045</v>
      </c>
      <c r="P41" s="304">
        <v>1147856.8700000001</v>
      </c>
      <c r="Q41" s="304">
        <v>1147856.8700000001</v>
      </c>
      <c r="R41" s="303">
        <f t="shared" si="4"/>
        <v>0</v>
      </c>
      <c r="S41" s="304">
        <v>1202000</v>
      </c>
      <c r="T41" s="304">
        <v>1202000</v>
      </c>
      <c r="U41" s="304">
        <v>1174928.4350000001</v>
      </c>
      <c r="V41" s="304">
        <v>1174928.4350000001</v>
      </c>
      <c r="W41" s="304">
        <v>1211728.235284813</v>
      </c>
      <c r="X41" s="304">
        <v>1210068.5029041371</v>
      </c>
      <c r="Y41" s="304">
        <v>39925562.880822428</v>
      </c>
      <c r="Z41" s="304">
        <v>39890532.789082214</v>
      </c>
      <c r="AA41" s="303">
        <f t="shared" si="5"/>
        <v>-35030.091740213335</v>
      </c>
      <c r="AB41" s="303">
        <f t="shared" si="10"/>
        <v>4045.1431490194964</v>
      </c>
      <c r="AC41" s="303">
        <f t="shared" si="7"/>
        <v>4041.5940009201836</v>
      </c>
      <c r="AD41" s="304">
        <f t="shared" si="11"/>
        <v>-3.549148099312788</v>
      </c>
      <c r="AE41" s="305">
        <f t="shared" si="12"/>
        <v>-8.7738504388233261E-4</v>
      </c>
      <c r="AF41" s="264">
        <v>4</v>
      </c>
    </row>
    <row r="42" spans="1:32">
      <c r="A42" s="299">
        <v>103</v>
      </c>
      <c r="B42" s="299" t="s">
        <v>40</v>
      </c>
      <c r="C42" s="304">
        <v>2166</v>
      </c>
      <c r="D42" s="304">
        <v>8151834.79</v>
      </c>
      <c r="E42" s="304">
        <v>8106752</v>
      </c>
      <c r="F42" s="303">
        <f t="shared" si="0"/>
        <v>-45082.790000000037</v>
      </c>
      <c r="G42" s="304">
        <v>8348000</v>
      </c>
      <c r="H42" s="304">
        <v>8348000</v>
      </c>
      <c r="I42" s="303">
        <f t="shared" si="1"/>
        <v>0</v>
      </c>
      <c r="J42" s="304">
        <v>8249917.3949999996</v>
      </c>
      <c r="K42" s="304">
        <v>8227376</v>
      </c>
      <c r="L42" s="303">
        <f t="shared" si="2"/>
        <v>-22541.394999999553</v>
      </c>
      <c r="M42" s="304">
        <v>8427033.8514741883</v>
      </c>
      <c r="N42" s="304">
        <v>8396764.4724318404</v>
      </c>
      <c r="O42" s="303">
        <f t="shared" si="3"/>
        <v>-30269.379042347893</v>
      </c>
      <c r="P42" s="304">
        <v>197647.31</v>
      </c>
      <c r="Q42" s="304">
        <v>197647.31</v>
      </c>
      <c r="R42" s="303">
        <f t="shared" si="4"/>
        <v>0</v>
      </c>
      <c r="S42" s="304">
        <v>197000</v>
      </c>
      <c r="T42" s="304">
        <v>197000</v>
      </c>
      <c r="U42" s="304">
        <v>197323.655</v>
      </c>
      <c r="V42" s="304">
        <v>197323.655</v>
      </c>
      <c r="W42" s="304">
        <v>203504.00682327454</v>
      </c>
      <c r="X42" s="304">
        <v>203225.26264624993</v>
      </c>
      <c r="Y42" s="304">
        <v>8630537.8582974635</v>
      </c>
      <c r="Z42" s="304">
        <v>8599989.7350780908</v>
      </c>
      <c r="AA42" s="303">
        <f t="shared" si="5"/>
        <v>-30548.123219372705</v>
      </c>
      <c r="AB42" s="303">
        <f t="shared" si="10"/>
        <v>3984.5511811160959</v>
      </c>
      <c r="AC42" s="303">
        <f t="shared" si="7"/>
        <v>3970.4477077922857</v>
      </c>
      <c r="AD42" s="304">
        <f t="shared" si="11"/>
        <v>-14.103473323810249</v>
      </c>
      <c r="AE42" s="305">
        <f t="shared" si="12"/>
        <v>-3.5395387542392627E-3</v>
      </c>
      <c r="AF42" s="264">
        <v>5</v>
      </c>
    </row>
    <row r="43" spans="1:32">
      <c r="A43" s="299">
        <v>105</v>
      </c>
      <c r="B43" s="299" t="s">
        <v>41</v>
      </c>
      <c r="C43" s="304">
        <v>2139</v>
      </c>
      <c r="D43" s="304">
        <v>12728564.75</v>
      </c>
      <c r="E43" s="304">
        <v>12728564.75</v>
      </c>
      <c r="F43" s="303">
        <f t="shared" si="0"/>
        <v>0</v>
      </c>
      <c r="G43" s="304">
        <v>13400000</v>
      </c>
      <c r="H43" s="304">
        <v>13400000</v>
      </c>
      <c r="I43" s="303">
        <f t="shared" si="1"/>
        <v>0</v>
      </c>
      <c r="J43" s="304">
        <v>13064282.375</v>
      </c>
      <c r="K43" s="304">
        <v>13064282.375</v>
      </c>
      <c r="L43" s="303">
        <f t="shared" si="2"/>
        <v>0</v>
      </c>
      <c r="M43" s="304">
        <v>13344757.837947132</v>
      </c>
      <c r="N43" s="304">
        <v>13333254.989709655</v>
      </c>
      <c r="O43" s="303">
        <f t="shared" si="3"/>
        <v>-11502.848237477243</v>
      </c>
      <c r="P43" s="304">
        <v>307997.19</v>
      </c>
      <c r="Q43" s="304">
        <v>307997.19</v>
      </c>
      <c r="R43" s="303">
        <f t="shared" si="4"/>
        <v>0</v>
      </c>
      <c r="S43" s="304">
        <v>323000</v>
      </c>
      <c r="T43" s="304">
        <v>323000</v>
      </c>
      <c r="U43" s="304">
        <v>315498.59499999997</v>
      </c>
      <c r="V43" s="304">
        <v>315498.59499999997</v>
      </c>
      <c r="W43" s="304">
        <v>325380.29071888787</v>
      </c>
      <c r="X43" s="304">
        <v>324934.60975774971</v>
      </c>
      <c r="Y43" s="304">
        <v>13670138.128666019</v>
      </c>
      <c r="Z43" s="304">
        <v>13658189.599467404</v>
      </c>
      <c r="AA43" s="303">
        <f t="shared" si="5"/>
        <v>-11948.52919861488</v>
      </c>
      <c r="AB43" s="303">
        <f t="shared" si="10"/>
        <v>6390.9014159261424</v>
      </c>
      <c r="AC43" s="303">
        <f t="shared" si="7"/>
        <v>6385.3153807701747</v>
      </c>
      <c r="AD43" s="304">
        <f t="shared" si="11"/>
        <v>-5.5860351559676928</v>
      </c>
      <c r="AE43" s="305">
        <f t="shared" si="12"/>
        <v>-8.7406060466639016E-4</v>
      </c>
      <c r="AF43" s="264">
        <v>18</v>
      </c>
    </row>
    <row r="44" spans="1:32">
      <c r="A44" s="299">
        <v>106</v>
      </c>
      <c r="B44" s="299" t="s">
        <v>42</v>
      </c>
      <c r="C44" s="304">
        <v>46880</v>
      </c>
      <c r="D44" s="304">
        <v>168671903.75999996</v>
      </c>
      <c r="E44" s="304">
        <v>168671903.75999996</v>
      </c>
      <c r="F44" s="303">
        <f t="shared" si="0"/>
        <v>0</v>
      </c>
      <c r="G44" s="304">
        <v>174210000</v>
      </c>
      <c r="H44" s="304">
        <v>174210000</v>
      </c>
      <c r="I44" s="303">
        <f t="shared" si="1"/>
        <v>0</v>
      </c>
      <c r="J44" s="304">
        <v>171440951.88</v>
      </c>
      <c r="K44" s="304">
        <v>171440951.88</v>
      </c>
      <c r="L44" s="303">
        <f t="shared" si="2"/>
        <v>0</v>
      </c>
      <c r="M44" s="304">
        <v>175121596.47772056</v>
      </c>
      <c r="N44" s="304">
        <v>174970646.0317215</v>
      </c>
      <c r="O44" s="303">
        <f t="shared" si="3"/>
        <v>-150950.4459990561</v>
      </c>
      <c r="P44" s="304">
        <v>3486302.3899999997</v>
      </c>
      <c r="Q44" s="304">
        <v>3486302.3899999997</v>
      </c>
      <c r="R44" s="303">
        <f t="shared" si="4"/>
        <v>0</v>
      </c>
      <c r="S44" s="304">
        <v>3455000</v>
      </c>
      <c r="T44" s="304">
        <v>3455000</v>
      </c>
      <c r="U44" s="304">
        <v>3470651.1949999998</v>
      </c>
      <c r="V44" s="304">
        <v>3470651.1949999998</v>
      </c>
      <c r="W44" s="304">
        <v>3579355.0675335196</v>
      </c>
      <c r="X44" s="304">
        <v>3574452.3415471716</v>
      </c>
      <c r="Y44" s="304">
        <v>178700951.54525408</v>
      </c>
      <c r="Z44" s="304">
        <v>178545098.37326866</v>
      </c>
      <c r="AA44" s="303">
        <f t="shared" si="5"/>
        <v>-155853.1719854176</v>
      </c>
      <c r="AB44" s="303">
        <f t="shared" si="10"/>
        <v>3811.8803657264098</v>
      </c>
      <c r="AC44" s="303">
        <f t="shared" si="7"/>
        <v>3808.5558526721134</v>
      </c>
      <c r="AD44" s="304">
        <f t="shared" si="11"/>
        <v>-3.3245130542964034</v>
      </c>
      <c r="AE44" s="305">
        <f t="shared" si="12"/>
        <v>-8.7214517123568455E-4</v>
      </c>
      <c r="AF44" s="264">
        <v>1</v>
      </c>
    </row>
    <row r="45" spans="1:32">
      <c r="A45" s="299">
        <v>108</v>
      </c>
      <c r="B45" s="299" t="s">
        <v>43</v>
      </c>
      <c r="C45" s="304">
        <v>10337</v>
      </c>
      <c r="D45" s="304">
        <v>36028907.240000002</v>
      </c>
      <c r="E45" s="304">
        <v>36028907.240000002</v>
      </c>
      <c r="F45" s="303">
        <f t="shared" si="0"/>
        <v>0</v>
      </c>
      <c r="G45" s="304">
        <v>37873000</v>
      </c>
      <c r="H45" s="304">
        <v>37873000</v>
      </c>
      <c r="I45" s="303">
        <f t="shared" si="1"/>
        <v>0</v>
      </c>
      <c r="J45" s="304">
        <v>36950953.620000005</v>
      </c>
      <c r="K45" s="304">
        <v>36950953.620000005</v>
      </c>
      <c r="L45" s="303">
        <f t="shared" si="2"/>
        <v>0</v>
      </c>
      <c r="M45" s="304">
        <v>37744249.074386373</v>
      </c>
      <c r="N45" s="304">
        <v>37711714.473593131</v>
      </c>
      <c r="O45" s="303">
        <f t="shared" si="3"/>
        <v>-32534.600793242455</v>
      </c>
      <c r="P45" s="304">
        <v>783768</v>
      </c>
      <c r="Q45" s="304">
        <v>783768</v>
      </c>
      <c r="R45" s="303">
        <f t="shared" si="4"/>
        <v>0</v>
      </c>
      <c r="S45" s="304">
        <v>795000</v>
      </c>
      <c r="T45" s="304">
        <v>795000</v>
      </c>
      <c r="U45" s="304">
        <v>789384</v>
      </c>
      <c r="V45" s="304">
        <v>789384</v>
      </c>
      <c r="W45" s="304">
        <v>814108.20675394312</v>
      </c>
      <c r="X45" s="304">
        <v>812993.10378549073</v>
      </c>
      <c r="Y45" s="304">
        <v>38558357.281140313</v>
      </c>
      <c r="Z45" s="304">
        <v>38524707.577378623</v>
      </c>
      <c r="AA45" s="303">
        <f t="shared" si="5"/>
        <v>-33649.703761689365</v>
      </c>
      <c r="AB45" s="303">
        <f t="shared" si="10"/>
        <v>3730.1303357976503</v>
      </c>
      <c r="AC45" s="303">
        <f t="shared" si="7"/>
        <v>3726.875067948014</v>
      </c>
      <c r="AD45" s="304">
        <f t="shared" si="11"/>
        <v>-3.2552678496363114</v>
      </c>
      <c r="AE45" s="305">
        <f t="shared" si="12"/>
        <v>-8.7269547082466912E-4</v>
      </c>
      <c r="AF45" s="264">
        <v>6</v>
      </c>
    </row>
    <row r="46" spans="1:32">
      <c r="A46" s="299">
        <v>109</v>
      </c>
      <c r="B46" s="299" t="s">
        <v>44</v>
      </c>
      <c r="C46" s="304">
        <v>67971</v>
      </c>
      <c r="D46" s="304">
        <v>254386419.87000006</v>
      </c>
      <c r="E46" s="304">
        <v>254386419.87000006</v>
      </c>
      <c r="F46" s="303">
        <f t="shared" si="0"/>
        <v>0</v>
      </c>
      <c r="G46" s="304">
        <v>267007000</v>
      </c>
      <c r="H46" s="304">
        <v>267007000</v>
      </c>
      <c r="I46" s="303">
        <f t="shared" si="1"/>
        <v>0</v>
      </c>
      <c r="J46" s="304">
        <v>260696709.93500003</v>
      </c>
      <c r="K46" s="304">
        <v>260696709.93500003</v>
      </c>
      <c r="L46" s="303">
        <f t="shared" si="2"/>
        <v>0</v>
      </c>
      <c r="M46" s="304">
        <v>266293575.36618015</v>
      </c>
      <c r="N46" s="304">
        <v>266064036.94957873</v>
      </c>
      <c r="O46" s="303">
        <f t="shared" si="3"/>
        <v>-229538.41660141945</v>
      </c>
      <c r="P46" s="304">
        <v>4940206.2900000028</v>
      </c>
      <c r="Q46" s="304">
        <v>4939575.7500000009</v>
      </c>
      <c r="R46" s="303">
        <f t="shared" si="4"/>
        <v>-630.5400000018999</v>
      </c>
      <c r="S46" s="304">
        <v>4838000</v>
      </c>
      <c r="T46" s="304">
        <v>4838000</v>
      </c>
      <c r="U46" s="304">
        <v>4889103.1450000014</v>
      </c>
      <c r="V46" s="304">
        <v>4888787.875</v>
      </c>
      <c r="W46" s="304">
        <v>5042234.1902179616</v>
      </c>
      <c r="X46" s="304">
        <v>5035003.0254541812</v>
      </c>
      <c r="Y46" s="304">
        <v>271335809.55639809</v>
      </c>
      <c r="Z46" s="304">
        <v>271099039.97503293</v>
      </c>
      <c r="AA46" s="303">
        <f t="shared" si="5"/>
        <v>-236769.58136516809</v>
      </c>
      <c r="AB46" s="303">
        <f t="shared" si="10"/>
        <v>3991.9349363169308</v>
      </c>
      <c r="AC46" s="303">
        <f t="shared" si="7"/>
        <v>3988.4515451447369</v>
      </c>
      <c r="AD46" s="304">
        <f t="shared" si="11"/>
        <v>-3.483391172193933</v>
      </c>
      <c r="AE46" s="305">
        <f t="shared" si="12"/>
        <v>-8.7260720121050015E-4</v>
      </c>
      <c r="AF46" s="264">
        <v>5</v>
      </c>
    </row>
    <row r="47" spans="1:32">
      <c r="A47" s="299">
        <v>111</v>
      </c>
      <c r="B47" s="299" t="s">
        <v>45</v>
      </c>
      <c r="C47" s="304">
        <v>18344</v>
      </c>
      <c r="D47" s="304">
        <v>76544263.310000017</v>
      </c>
      <c r="E47" s="304">
        <v>76544263.310000017</v>
      </c>
      <c r="F47" s="303">
        <f t="shared" si="0"/>
        <v>0</v>
      </c>
      <c r="G47" s="304">
        <v>79881000</v>
      </c>
      <c r="H47" s="304">
        <v>79881000</v>
      </c>
      <c r="I47" s="303">
        <f t="shared" si="1"/>
        <v>0</v>
      </c>
      <c r="J47" s="304">
        <v>78212631.655000001</v>
      </c>
      <c r="K47" s="304">
        <v>78212631.655000001</v>
      </c>
      <c r="L47" s="303">
        <f t="shared" si="2"/>
        <v>0</v>
      </c>
      <c r="M47" s="304">
        <v>79891768.973229438</v>
      </c>
      <c r="N47" s="304">
        <v>79822904.26207602</v>
      </c>
      <c r="O47" s="303">
        <f t="shared" si="3"/>
        <v>-68864.711153417826</v>
      </c>
      <c r="P47" s="304">
        <v>2253614.91</v>
      </c>
      <c r="Q47" s="304">
        <v>2253614.91</v>
      </c>
      <c r="R47" s="303">
        <f t="shared" si="4"/>
        <v>0</v>
      </c>
      <c r="S47" s="304">
        <v>2356000</v>
      </c>
      <c r="T47" s="304">
        <v>2356000</v>
      </c>
      <c r="U47" s="304">
        <v>2304807.4550000001</v>
      </c>
      <c r="V47" s="304">
        <v>2304807.4550000001</v>
      </c>
      <c r="W47" s="304">
        <v>2376996.0679506673</v>
      </c>
      <c r="X47" s="304">
        <v>2373740.2410846781</v>
      </c>
      <c r="Y47" s="304">
        <v>82268765.041180104</v>
      </c>
      <c r="Z47" s="304">
        <v>82196644.5031607</v>
      </c>
      <c r="AA47" s="303">
        <f t="shared" si="5"/>
        <v>-72120.538019403815</v>
      </c>
      <c r="AB47" s="303">
        <f t="shared" si="10"/>
        <v>4484.7778587647244</v>
      </c>
      <c r="AC47" s="303">
        <f t="shared" si="7"/>
        <v>4480.8462986895283</v>
      </c>
      <c r="AD47" s="304">
        <f t="shared" si="11"/>
        <v>-3.9315600751961028</v>
      </c>
      <c r="AE47" s="305">
        <f t="shared" si="12"/>
        <v>-8.7664544354466682E-4</v>
      </c>
      <c r="AF47" s="264">
        <v>7</v>
      </c>
    </row>
    <row r="48" spans="1:32">
      <c r="A48" s="299">
        <v>139</v>
      </c>
      <c r="B48" s="299" t="s">
        <v>46</v>
      </c>
      <c r="C48" s="304">
        <v>9912</v>
      </c>
      <c r="D48" s="304">
        <v>36410000</v>
      </c>
      <c r="E48" s="304">
        <v>36358037.780000009</v>
      </c>
      <c r="F48" s="303">
        <f t="shared" si="0"/>
        <v>-51962.219999991357</v>
      </c>
      <c r="G48" s="304">
        <v>36082000</v>
      </c>
      <c r="H48" s="304">
        <v>36082000</v>
      </c>
      <c r="I48" s="303">
        <f t="shared" si="1"/>
        <v>0</v>
      </c>
      <c r="J48" s="304">
        <v>36246000</v>
      </c>
      <c r="K48" s="304">
        <v>36220018.890000001</v>
      </c>
      <c r="L48" s="303">
        <f t="shared" si="2"/>
        <v>-25981.109999999404</v>
      </c>
      <c r="M48" s="304">
        <v>37024160.892284118</v>
      </c>
      <c r="N48" s="304">
        <v>36965730.970161341</v>
      </c>
      <c r="O48" s="303">
        <f t="shared" si="3"/>
        <v>-58429.922122776508</v>
      </c>
      <c r="P48" s="304">
        <v>699000</v>
      </c>
      <c r="Q48" s="304">
        <v>830678.24</v>
      </c>
      <c r="R48" s="303">
        <f t="shared" si="4"/>
        <v>131678.24</v>
      </c>
      <c r="S48" s="304">
        <v>709000</v>
      </c>
      <c r="T48" s="304">
        <v>709000</v>
      </c>
      <c r="U48" s="304">
        <v>704000</v>
      </c>
      <c r="V48" s="304">
        <v>769839.12</v>
      </c>
      <c r="W48" s="304">
        <v>726049.90417183016</v>
      </c>
      <c r="X48" s="304">
        <v>792863.67038639099</v>
      </c>
      <c r="Y48" s="304">
        <v>37750210.79645595</v>
      </c>
      <c r="Z48" s="304">
        <v>37758594.64054773</v>
      </c>
      <c r="AA48" s="303">
        <f t="shared" si="5"/>
        <v>8383.8440917804837</v>
      </c>
      <c r="AB48" s="303">
        <f t="shared" si="10"/>
        <v>3808.536198189664</v>
      </c>
      <c r="AC48" s="303">
        <f t="shared" si="7"/>
        <v>3809.3820258825394</v>
      </c>
      <c r="AD48" s="304">
        <f t="shared" si="11"/>
        <v>0.84582769287544579</v>
      </c>
      <c r="AE48" s="305">
        <f t="shared" si="12"/>
        <v>2.2208734507433552E-4</v>
      </c>
      <c r="AF48" s="264">
        <v>17</v>
      </c>
    </row>
    <row r="49" spans="1:32">
      <c r="A49" s="299">
        <v>140</v>
      </c>
      <c r="B49" s="299" t="s">
        <v>47</v>
      </c>
      <c r="C49" s="304">
        <v>20958</v>
      </c>
      <c r="D49" s="304">
        <v>80155126.450000003</v>
      </c>
      <c r="E49" s="304">
        <v>80155126.450000003</v>
      </c>
      <c r="F49" s="303">
        <f t="shared" si="0"/>
        <v>0</v>
      </c>
      <c r="G49" s="304">
        <v>85156000</v>
      </c>
      <c r="H49" s="304">
        <v>85156000</v>
      </c>
      <c r="I49" s="303">
        <f t="shared" si="1"/>
        <v>0</v>
      </c>
      <c r="J49" s="304">
        <v>82655563.224999994</v>
      </c>
      <c r="K49" s="304">
        <v>82655563.224999994</v>
      </c>
      <c r="L49" s="303">
        <f t="shared" si="2"/>
        <v>0</v>
      </c>
      <c r="M49" s="304">
        <v>84430085.291749761</v>
      </c>
      <c r="N49" s="304">
        <v>84357308.665183604</v>
      </c>
      <c r="O49" s="303">
        <f t="shared" si="3"/>
        <v>-72776.626566156745</v>
      </c>
      <c r="P49" s="304">
        <v>1975545</v>
      </c>
      <c r="Q49" s="304">
        <v>1975545</v>
      </c>
      <c r="R49" s="303">
        <f t="shared" si="4"/>
        <v>0</v>
      </c>
      <c r="S49" s="304">
        <v>2123000</v>
      </c>
      <c r="T49" s="304">
        <v>2123000</v>
      </c>
      <c r="U49" s="304">
        <v>2049272.5</v>
      </c>
      <c r="V49" s="304">
        <v>2049272.5</v>
      </c>
      <c r="W49" s="304">
        <v>2113457.531600805</v>
      </c>
      <c r="X49" s="304">
        <v>2110562.6796049224</v>
      </c>
      <c r="Y49" s="304">
        <v>86543542.823350564</v>
      </c>
      <c r="Z49" s="304">
        <v>86467871.344788522</v>
      </c>
      <c r="AA49" s="303">
        <f t="shared" si="5"/>
        <v>-75671.478562042117</v>
      </c>
      <c r="AB49" s="303">
        <f t="shared" si="10"/>
        <v>4129.3798465192558</v>
      </c>
      <c r="AC49" s="303">
        <f t="shared" si="7"/>
        <v>4125.7692215282241</v>
      </c>
      <c r="AD49" s="304">
        <f t="shared" si="11"/>
        <v>-3.6106249910317274</v>
      </c>
      <c r="AE49" s="305">
        <f t="shared" si="12"/>
        <v>-8.743746337782904E-4</v>
      </c>
      <c r="AF49" s="264">
        <v>11</v>
      </c>
    </row>
    <row r="50" spans="1:32">
      <c r="A50" s="299">
        <v>142</v>
      </c>
      <c r="B50" s="299" t="s">
        <v>48</v>
      </c>
      <c r="C50" s="304">
        <v>6559</v>
      </c>
      <c r="D50" s="304">
        <v>26033994.470000003</v>
      </c>
      <c r="E50" s="304">
        <v>26033994.470000003</v>
      </c>
      <c r="F50" s="303">
        <f t="shared" si="0"/>
        <v>0</v>
      </c>
      <c r="G50" s="304">
        <v>28699000</v>
      </c>
      <c r="H50" s="304">
        <v>28699000</v>
      </c>
      <c r="I50" s="303">
        <f t="shared" si="1"/>
        <v>0</v>
      </c>
      <c r="J50" s="304">
        <v>27366497.234999999</v>
      </c>
      <c r="K50" s="304">
        <v>27366497.234999999</v>
      </c>
      <c r="L50" s="303">
        <f t="shared" si="2"/>
        <v>0</v>
      </c>
      <c r="M50" s="304">
        <v>27954025.18034786</v>
      </c>
      <c r="N50" s="304">
        <v>27929929.508235943</v>
      </c>
      <c r="O50" s="303">
        <f t="shared" si="3"/>
        <v>-24095.672111917287</v>
      </c>
      <c r="P50" s="304">
        <v>666428.07999999996</v>
      </c>
      <c r="Q50" s="304">
        <v>666428.07999999996</v>
      </c>
      <c r="R50" s="303">
        <f t="shared" si="4"/>
        <v>0</v>
      </c>
      <c r="S50" s="304">
        <v>684000</v>
      </c>
      <c r="T50" s="304">
        <v>684000</v>
      </c>
      <c r="U50" s="304">
        <v>675214.04</v>
      </c>
      <c r="V50" s="304">
        <v>675214.04</v>
      </c>
      <c r="W50" s="304">
        <v>696362.34238277609</v>
      </c>
      <c r="X50" s="304">
        <v>695408.51866663189</v>
      </c>
      <c r="Y50" s="304">
        <v>28650387.522730637</v>
      </c>
      <c r="Z50" s="304">
        <v>28625338.026902575</v>
      </c>
      <c r="AA50" s="303">
        <f t="shared" si="5"/>
        <v>-25049.495828062296</v>
      </c>
      <c r="AB50" s="303">
        <f t="shared" si="10"/>
        <v>4368.1029917259702</v>
      </c>
      <c r="AC50" s="303">
        <f t="shared" si="7"/>
        <v>4364.2838888401548</v>
      </c>
      <c r="AD50" s="304">
        <f t="shared" si="11"/>
        <v>-3.8191028858154823</v>
      </c>
      <c r="AE50" s="305">
        <f t="shared" si="12"/>
        <v>-8.7431612602761422E-4</v>
      </c>
      <c r="AF50" s="264">
        <v>7</v>
      </c>
    </row>
    <row r="51" spans="1:32">
      <c r="A51" s="299">
        <v>143</v>
      </c>
      <c r="B51" s="299" t="s">
        <v>49</v>
      </c>
      <c r="C51" s="304">
        <v>6877</v>
      </c>
      <c r="D51" s="304">
        <v>28996624.760000005</v>
      </c>
      <c r="E51" s="304">
        <v>28996624.760000005</v>
      </c>
      <c r="F51" s="303">
        <f t="shared" si="0"/>
        <v>0</v>
      </c>
      <c r="G51" s="304">
        <v>28746000</v>
      </c>
      <c r="H51" s="304">
        <v>28746000</v>
      </c>
      <c r="I51" s="303">
        <f t="shared" si="1"/>
        <v>0</v>
      </c>
      <c r="J51" s="304">
        <v>28871312.380000003</v>
      </c>
      <c r="K51" s="304">
        <v>28871312.380000003</v>
      </c>
      <c r="L51" s="303">
        <f t="shared" si="2"/>
        <v>0</v>
      </c>
      <c r="M51" s="304">
        <v>29491147.015629709</v>
      </c>
      <c r="N51" s="304">
        <v>29465726.3828547</v>
      </c>
      <c r="O51" s="303">
        <f t="shared" si="3"/>
        <v>-25420.632775008678</v>
      </c>
      <c r="P51" s="304">
        <v>545821.68000000005</v>
      </c>
      <c r="Q51" s="304">
        <v>545821.68000000005</v>
      </c>
      <c r="R51" s="303">
        <f t="shared" si="4"/>
        <v>0</v>
      </c>
      <c r="S51" s="304">
        <v>566000</v>
      </c>
      <c r="T51" s="304">
        <v>566000</v>
      </c>
      <c r="U51" s="304">
        <v>555910.84000000008</v>
      </c>
      <c r="V51" s="304">
        <v>555910.84000000008</v>
      </c>
      <c r="W51" s="304">
        <v>573322.46038363874</v>
      </c>
      <c r="X51" s="304">
        <v>572537.16725902655</v>
      </c>
      <c r="Y51" s="304">
        <v>30064469.476013348</v>
      </c>
      <c r="Z51" s="304">
        <v>30038263.550113726</v>
      </c>
      <c r="AA51" s="303">
        <f t="shared" si="5"/>
        <v>-26205.925899621099</v>
      </c>
      <c r="AB51" s="303">
        <f t="shared" si="10"/>
        <v>4371.741962485582</v>
      </c>
      <c r="AC51" s="303">
        <f t="shared" si="7"/>
        <v>4367.9313000019956</v>
      </c>
      <c r="AD51" s="304">
        <f t="shared" si="11"/>
        <v>-3.810662483586384</v>
      </c>
      <c r="AE51" s="305">
        <f t="shared" si="12"/>
        <v>-8.7165768617775586E-4</v>
      </c>
      <c r="AF51" s="264">
        <v>6</v>
      </c>
    </row>
    <row r="52" spans="1:32">
      <c r="A52" s="299">
        <v>145</v>
      </c>
      <c r="B52" s="299" t="s">
        <v>50</v>
      </c>
      <c r="C52" s="304">
        <v>12366</v>
      </c>
      <c r="D52" s="304">
        <v>43036258.850000009</v>
      </c>
      <c r="E52" s="304">
        <v>42890037.710000001</v>
      </c>
      <c r="F52" s="303">
        <f t="shared" si="0"/>
        <v>-146221.14000000805</v>
      </c>
      <c r="G52" s="304">
        <v>43076000</v>
      </c>
      <c r="H52" s="304">
        <v>43076000</v>
      </c>
      <c r="I52" s="303">
        <f t="shared" si="1"/>
        <v>0</v>
      </c>
      <c r="J52" s="304">
        <v>43056129.425000004</v>
      </c>
      <c r="K52" s="304">
        <v>42983018.855000004</v>
      </c>
      <c r="L52" s="303">
        <f t="shared" si="2"/>
        <v>-73110.570000000298</v>
      </c>
      <c r="M52" s="304">
        <v>43980496.143856108</v>
      </c>
      <c r="N52" s="304">
        <v>43867970.254371732</v>
      </c>
      <c r="O52" s="303">
        <f t="shared" si="3"/>
        <v>-112525.88948437572</v>
      </c>
      <c r="P52" s="304">
        <v>1204840.1599999999</v>
      </c>
      <c r="Q52" s="304">
        <v>1204840.1599999999</v>
      </c>
      <c r="R52" s="303">
        <f t="shared" si="4"/>
        <v>0</v>
      </c>
      <c r="S52" s="304">
        <v>1266000</v>
      </c>
      <c r="T52" s="304">
        <v>1266000</v>
      </c>
      <c r="U52" s="304">
        <v>1235420.08</v>
      </c>
      <c r="V52" s="304">
        <v>1235420.08</v>
      </c>
      <c r="W52" s="304">
        <v>1274114.5322385721</v>
      </c>
      <c r="X52" s="304">
        <v>1272369.3478942052</v>
      </c>
      <c r="Y52" s="304">
        <v>45254610.676094681</v>
      </c>
      <c r="Z52" s="304">
        <v>45140339.602265939</v>
      </c>
      <c r="AA52" s="303">
        <f t="shared" si="5"/>
        <v>-114271.07382874191</v>
      </c>
      <c r="AB52" s="303">
        <f t="shared" si="10"/>
        <v>3659.5997635528611</v>
      </c>
      <c r="AC52" s="303">
        <f t="shared" si="7"/>
        <v>3650.3590168418195</v>
      </c>
      <c r="AD52" s="304">
        <f t="shared" si="11"/>
        <v>-9.2407467110415382</v>
      </c>
      <c r="AE52" s="305">
        <f t="shared" si="12"/>
        <v>-2.5250703104402637E-3</v>
      </c>
      <c r="AF52" s="264">
        <v>14</v>
      </c>
    </row>
    <row r="53" spans="1:32">
      <c r="A53" s="299">
        <v>146</v>
      </c>
      <c r="B53" s="299" t="s">
        <v>51</v>
      </c>
      <c r="C53" s="304">
        <v>4643</v>
      </c>
      <c r="D53" s="304">
        <v>25888502.290000003</v>
      </c>
      <c r="E53" s="304">
        <v>25888502.290000003</v>
      </c>
      <c r="F53" s="303">
        <f t="shared" si="0"/>
        <v>0</v>
      </c>
      <c r="G53" s="304">
        <v>25560000</v>
      </c>
      <c r="H53" s="304">
        <v>25560000</v>
      </c>
      <c r="I53" s="303">
        <f t="shared" si="1"/>
        <v>0</v>
      </c>
      <c r="J53" s="304">
        <v>25724251.145000003</v>
      </c>
      <c r="K53" s="304">
        <v>25724251.145000003</v>
      </c>
      <c r="L53" s="303">
        <f t="shared" si="2"/>
        <v>0</v>
      </c>
      <c r="M53" s="304">
        <v>26276521.912100758</v>
      </c>
      <c r="N53" s="304">
        <v>26253872.205943927</v>
      </c>
      <c r="O53" s="303">
        <f t="shared" si="3"/>
        <v>-22649.706156831235</v>
      </c>
      <c r="P53" s="304">
        <v>574016.12</v>
      </c>
      <c r="Q53" s="304">
        <v>574016.12</v>
      </c>
      <c r="R53" s="303">
        <f t="shared" si="4"/>
        <v>0</v>
      </c>
      <c r="S53" s="304">
        <v>438000</v>
      </c>
      <c r="T53" s="304">
        <v>438000</v>
      </c>
      <c r="U53" s="304">
        <v>506008.06</v>
      </c>
      <c r="V53" s="304">
        <v>506008.06</v>
      </c>
      <c r="W53" s="304">
        <v>521856.68106984894</v>
      </c>
      <c r="X53" s="304">
        <v>521141.88182161632</v>
      </c>
      <c r="Y53" s="304">
        <v>26798378.593170606</v>
      </c>
      <c r="Z53" s="304">
        <v>26775014.087765545</v>
      </c>
      <c r="AA53" s="303">
        <f t="shared" si="5"/>
        <v>-23364.505405060947</v>
      </c>
      <c r="AB53" s="303">
        <f t="shared" si="10"/>
        <v>5771.7808729637318</v>
      </c>
      <c r="AC53" s="303">
        <f t="shared" si="7"/>
        <v>5766.7486727903388</v>
      </c>
      <c r="AD53" s="304">
        <f t="shared" si="11"/>
        <v>-5.0322001733929937</v>
      </c>
      <c r="AE53" s="305">
        <f t="shared" si="12"/>
        <v>-8.7186265108658335E-4</v>
      </c>
      <c r="AF53" s="264">
        <v>12</v>
      </c>
    </row>
    <row r="54" spans="1:32">
      <c r="A54" s="299">
        <v>148</v>
      </c>
      <c r="B54" s="299" t="s">
        <v>52</v>
      </c>
      <c r="C54" s="304">
        <v>7008</v>
      </c>
      <c r="D54" s="304">
        <v>30492550.34</v>
      </c>
      <c r="E54" s="304">
        <v>30416608.870000001</v>
      </c>
      <c r="F54" s="303">
        <f t="shared" si="0"/>
        <v>-75941.469999998808</v>
      </c>
      <c r="G54" s="304">
        <v>32582000</v>
      </c>
      <c r="H54" s="304">
        <v>32582000</v>
      </c>
      <c r="I54" s="303">
        <f t="shared" si="1"/>
        <v>0</v>
      </c>
      <c r="J54" s="304">
        <v>31537275.170000002</v>
      </c>
      <c r="K54" s="304">
        <v>31499304.435000002</v>
      </c>
      <c r="L54" s="303">
        <f t="shared" si="2"/>
        <v>-37970.734999999404</v>
      </c>
      <c r="M54" s="304">
        <v>32214345.031129424</v>
      </c>
      <c r="N54" s="304">
        <v>32147824.5781064</v>
      </c>
      <c r="O54" s="303">
        <f t="shared" si="3"/>
        <v>-66520.453023023903</v>
      </c>
      <c r="P54" s="304">
        <v>845096.33000000007</v>
      </c>
      <c r="Q54" s="304">
        <v>845096.33000000007</v>
      </c>
      <c r="R54" s="303">
        <f t="shared" si="4"/>
        <v>0</v>
      </c>
      <c r="S54" s="304">
        <v>870000</v>
      </c>
      <c r="T54" s="304">
        <v>870000</v>
      </c>
      <c r="U54" s="304">
        <v>857548.16500000004</v>
      </c>
      <c r="V54" s="304">
        <v>857548.16500000004</v>
      </c>
      <c r="W54" s="304">
        <v>884407.33383661765</v>
      </c>
      <c r="X54" s="304">
        <v>883195.94051678549</v>
      </c>
      <c r="Y54" s="304">
        <v>33098752.364966042</v>
      </c>
      <c r="Z54" s="304">
        <v>33031020.518623184</v>
      </c>
      <c r="AA54" s="303">
        <f t="shared" si="5"/>
        <v>-67731.846342857927</v>
      </c>
      <c r="AB54" s="303">
        <f t="shared" si="10"/>
        <v>4722.9954858684423</v>
      </c>
      <c r="AC54" s="303">
        <f t="shared" si="7"/>
        <v>4713.3305534565043</v>
      </c>
      <c r="AD54" s="304">
        <f t="shared" si="11"/>
        <v>-9.6649324119380253</v>
      </c>
      <c r="AE54" s="305">
        <f t="shared" si="12"/>
        <v>-2.0463564788186289E-3</v>
      </c>
      <c r="AF54" s="264">
        <v>19</v>
      </c>
    </row>
    <row r="55" spans="1:32">
      <c r="A55" s="299">
        <v>149</v>
      </c>
      <c r="B55" s="299" t="s">
        <v>53</v>
      </c>
      <c r="C55" s="304">
        <v>5353</v>
      </c>
      <c r="D55" s="304">
        <v>18349401.940000005</v>
      </c>
      <c r="E55" s="304">
        <v>18349401.940000005</v>
      </c>
      <c r="F55" s="303">
        <f t="shared" si="0"/>
        <v>0</v>
      </c>
      <c r="G55" s="304">
        <v>21068000</v>
      </c>
      <c r="H55" s="304">
        <v>21068000</v>
      </c>
      <c r="I55" s="303">
        <f t="shared" si="1"/>
        <v>0</v>
      </c>
      <c r="J55" s="304">
        <v>19708700.970000003</v>
      </c>
      <c r="K55" s="304">
        <v>19708700.970000003</v>
      </c>
      <c r="L55" s="303">
        <f t="shared" si="2"/>
        <v>0</v>
      </c>
      <c r="M55" s="304">
        <v>20131824.63419953</v>
      </c>
      <c r="N55" s="304">
        <v>20114471.503755145</v>
      </c>
      <c r="O55" s="303">
        <f t="shared" si="3"/>
        <v>-17353.130444385111</v>
      </c>
      <c r="P55" s="304">
        <v>372452.32</v>
      </c>
      <c r="Q55" s="304">
        <v>372452.32</v>
      </c>
      <c r="R55" s="303">
        <f t="shared" si="4"/>
        <v>0</v>
      </c>
      <c r="S55" s="304">
        <v>381000</v>
      </c>
      <c r="T55" s="304">
        <v>381000</v>
      </c>
      <c r="U55" s="304">
        <v>376726.16000000003</v>
      </c>
      <c r="V55" s="304">
        <v>376726.16000000003</v>
      </c>
      <c r="W55" s="304">
        <v>388525.55733951926</v>
      </c>
      <c r="X55" s="304">
        <v>387993.38483626401</v>
      </c>
      <c r="Y55" s="304">
        <v>20520350.191539049</v>
      </c>
      <c r="Z55" s="304">
        <v>20502464.888591409</v>
      </c>
      <c r="AA55" s="303">
        <f t="shared" si="5"/>
        <v>-17885.302947640419</v>
      </c>
      <c r="AB55" s="303">
        <f t="shared" si="10"/>
        <v>3833.4298882008311</v>
      </c>
      <c r="AC55" s="303">
        <f t="shared" si="7"/>
        <v>3830.0887144762578</v>
      </c>
      <c r="AD55" s="304">
        <f t="shared" si="11"/>
        <v>-3.3411737245733093</v>
      </c>
      <c r="AE55" s="305">
        <f t="shared" si="12"/>
        <v>-8.7158858307473689E-4</v>
      </c>
      <c r="AF55" s="264">
        <v>1</v>
      </c>
    </row>
    <row r="56" spans="1:32">
      <c r="A56" s="299">
        <v>151</v>
      </c>
      <c r="B56" s="299" t="s">
        <v>54</v>
      </c>
      <c r="C56" s="304">
        <v>1891</v>
      </c>
      <c r="D56" s="304">
        <v>10209238.52</v>
      </c>
      <c r="E56" s="304">
        <v>10209238.52</v>
      </c>
      <c r="F56" s="303">
        <f t="shared" si="0"/>
        <v>0</v>
      </c>
      <c r="G56" s="304">
        <v>10026000</v>
      </c>
      <c r="H56" s="304">
        <v>10026000</v>
      </c>
      <c r="I56" s="303">
        <f t="shared" si="1"/>
        <v>0</v>
      </c>
      <c r="J56" s="304">
        <v>10117619.26</v>
      </c>
      <c r="K56" s="304">
        <v>10117619.26</v>
      </c>
      <c r="L56" s="303">
        <f t="shared" si="2"/>
        <v>0</v>
      </c>
      <c r="M56" s="304">
        <v>10334833.176877795</v>
      </c>
      <c r="N56" s="304">
        <v>10325924.808585402</v>
      </c>
      <c r="O56" s="303">
        <f t="shared" si="3"/>
        <v>-8908.3682923931628</v>
      </c>
      <c r="P56" s="304">
        <v>193577.11</v>
      </c>
      <c r="Q56" s="304">
        <v>193577.11</v>
      </c>
      <c r="R56" s="303">
        <f t="shared" si="4"/>
        <v>0</v>
      </c>
      <c r="S56" s="304">
        <v>198000</v>
      </c>
      <c r="T56" s="304">
        <v>198000</v>
      </c>
      <c r="U56" s="304">
        <v>195788.55499999999</v>
      </c>
      <c r="V56" s="304">
        <v>195788.55499999999</v>
      </c>
      <c r="W56" s="304">
        <v>201920.82613024302</v>
      </c>
      <c r="X56" s="304">
        <v>201644.25047268032</v>
      </c>
      <c r="Y56" s="304">
        <v>10536754.003008038</v>
      </c>
      <c r="Z56" s="304">
        <v>10527569.059058081</v>
      </c>
      <c r="AA56" s="303">
        <f t="shared" si="5"/>
        <v>-9184.9439499564469</v>
      </c>
      <c r="AB56" s="303">
        <f t="shared" si="10"/>
        <v>5572.0539413051492</v>
      </c>
      <c r="AC56" s="303">
        <f t="shared" si="7"/>
        <v>5567.1967525426135</v>
      </c>
      <c r="AD56" s="304">
        <f t="shared" si="11"/>
        <v>-4.8571887625357704</v>
      </c>
      <c r="AE56" s="305">
        <f t="shared" si="12"/>
        <v>-8.717052659038087E-4</v>
      </c>
      <c r="AF56" s="264">
        <v>14</v>
      </c>
    </row>
    <row r="57" spans="1:32">
      <c r="A57" s="299">
        <v>152</v>
      </c>
      <c r="B57" s="299" t="s">
        <v>55</v>
      </c>
      <c r="C57" s="304">
        <v>4480</v>
      </c>
      <c r="D57" s="304">
        <v>18572902.149999999</v>
      </c>
      <c r="E57" s="304">
        <v>18572902.149999999</v>
      </c>
      <c r="F57" s="303">
        <f t="shared" si="0"/>
        <v>0</v>
      </c>
      <c r="G57" s="304">
        <v>17434000</v>
      </c>
      <c r="H57" s="304">
        <v>17434000</v>
      </c>
      <c r="I57" s="303">
        <f t="shared" si="1"/>
        <v>0</v>
      </c>
      <c r="J57" s="304">
        <v>18003451.074999999</v>
      </c>
      <c r="K57" s="304">
        <v>18003451.074999999</v>
      </c>
      <c r="L57" s="303">
        <f t="shared" si="2"/>
        <v>0</v>
      </c>
      <c r="M57" s="304">
        <v>18389964.94005312</v>
      </c>
      <c r="N57" s="304">
        <v>18374113.249196928</v>
      </c>
      <c r="O57" s="303">
        <f t="shared" si="3"/>
        <v>-15851.690856192261</v>
      </c>
      <c r="P57" s="304">
        <v>510370.22000000003</v>
      </c>
      <c r="Q57" s="304">
        <v>510370.22000000003</v>
      </c>
      <c r="R57" s="303">
        <f t="shared" si="4"/>
        <v>0</v>
      </c>
      <c r="S57" s="304">
        <v>475000</v>
      </c>
      <c r="T57" s="304">
        <v>475000</v>
      </c>
      <c r="U57" s="304">
        <v>492685.11</v>
      </c>
      <c r="V57" s="304">
        <v>492685.11</v>
      </c>
      <c r="W57" s="304">
        <v>508116.44446361874</v>
      </c>
      <c r="X57" s="304">
        <v>507420.46553742659</v>
      </c>
      <c r="Y57" s="304">
        <v>18898081.384516738</v>
      </c>
      <c r="Z57" s="304">
        <v>18881533.714734353</v>
      </c>
      <c r="AA57" s="303">
        <f t="shared" si="5"/>
        <v>-16547.66978238523</v>
      </c>
      <c r="AB57" s="303">
        <f t="shared" si="10"/>
        <v>4218.3217376153434</v>
      </c>
      <c r="AC57" s="303">
        <f t="shared" si="7"/>
        <v>4214.6280613246327</v>
      </c>
      <c r="AD57" s="304">
        <f t="shared" si="11"/>
        <v>-3.693676290710755</v>
      </c>
      <c r="AE57" s="305">
        <f t="shared" si="12"/>
        <v>-8.756269721614038E-4</v>
      </c>
      <c r="AF57" s="264">
        <v>14</v>
      </c>
    </row>
    <row r="58" spans="1:32">
      <c r="A58" s="299">
        <v>153</v>
      </c>
      <c r="B58" s="299" t="s">
        <v>56</v>
      </c>
      <c r="C58" s="304">
        <v>25655</v>
      </c>
      <c r="D58" s="304">
        <v>101521755.85999998</v>
      </c>
      <c r="E58" s="304">
        <v>101521755.85999998</v>
      </c>
      <c r="F58" s="303">
        <f t="shared" si="0"/>
        <v>0</v>
      </c>
      <c r="G58" s="304">
        <v>107089000</v>
      </c>
      <c r="H58" s="304">
        <v>107089000</v>
      </c>
      <c r="I58" s="303">
        <f t="shared" si="1"/>
        <v>0</v>
      </c>
      <c r="J58" s="304">
        <v>104305377.92999999</v>
      </c>
      <c r="K58" s="304">
        <v>104305377.92999999</v>
      </c>
      <c r="L58" s="303">
        <f t="shared" si="2"/>
        <v>0</v>
      </c>
      <c r="M58" s="304">
        <v>106544697.19171277</v>
      </c>
      <c r="N58" s="304">
        <v>106452858.32155964</v>
      </c>
      <c r="O58" s="303">
        <f t="shared" si="3"/>
        <v>-91838.870153129101</v>
      </c>
      <c r="P58" s="304">
        <v>2794349.26</v>
      </c>
      <c r="Q58" s="304">
        <v>2794349.26</v>
      </c>
      <c r="R58" s="303">
        <f t="shared" si="4"/>
        <v>0</v>
      </c>
      <c r="S58" s="304">
        <v>2684000</v>
      </c>
      <c r="T58" s="304">
        <v>2684000</v>
      </c>
      <c r="U58" s="304">
        <v>2739174.63</v>
      </c>
      <c r="V58" s="304">
        <v>2739174.63</v>
      </c>
      <c r="W58" s="304">
        <v>2824968.0079849549</v>
      </c>
      <c r="X58" s="304">
        <v>2821098.5835210406</v>
      </c>
      <c r="Y58" s="304">
        <v>109369665.19969772</v>
      </c>
      <c r="Z58" s="304">
        <v>109273956.90508068</v>
      </c>
      <c r="AA58" s="303">
        <f t="shared" si="5"/>
        <v>-95708.294617041945</v>
      </c>
      <c r="AB58" s="303">
        <f t="shared" si="10"/>
        <v>4263.0935567997549</v>
      </c>
      <c r="AC58" s="303">
        <f t="shared" si="7"/>
        <v>4259.3629664814143</v>
      </c>
      <c r="AD58" s="304">
        <f t="shared" si="11"/>
        <v>-3.7305903183405462</v>
      </c>
      <c r="AE58" s="305">
        <f t="shared" si="12"/>
        <v>-8.7508994785961221E-4</v>
      </c>
      <c r="AF58" s="264">
        <v>9</v>
      </c>
    </row>
    <row r="59" spans="1:32">
      <c r="A59" s="299">
        <v>165</v>
      </c>
      <c r="B59" s="299" t="s">
        <v>57</v>
      </c>
      <c r="C59" s="304">
        <v>16340</v>
      </c>
      <c r="D59" s="304">
        <v>54502976.390000001</v>
      </c>
      <c r="E59" s="304">
        <v>54502976.390000001</v>
      </c>
      <c r="F59" s="303">
        <f t="shared" si="0"/>
        <v>0</v>
      </c>
      <c r="G59" s="304">
        <v>57239000</v>
      </c>
      <c r="H59" s="304">
        <v>57239000</v>
      </c>
      <c r="I59" s="303">
        <f t="shared" si="1"/>
        <v>0</v>
      </c>
      <c r="J59" s="304">
        <v>55870988.195</v>
      </c>
      <c r="K59" s="304">
        <v>55870988.195</v>
      </c>
      <c r="L59" s="303">
        <f t="shared" si="2"/>
        <v>0</v>
      </c>
      <c r="M59" s="304">
        <v>57070475.532268018</v>
      </c>
      <c r="N59" s="304">
        <v>57021282.206554651</v>
      </c>
      <c r="O59" s="303">
        <f t="shared" si="3"/>
        <v>-49193.32571336627</v>
      </c>
      <c r="P59" s="304">
        <v>1255633.79</v>
      </c>
      <c r="Q59" s="304">
        <v>1255633.79</v>
      </c>
      <c r="R59" s="303">
        <f t="shared" si="4"/>
        <v>0</v>
      </c>
      <c r="S59" s="304">
        <v>1362000</v>
      </c>
      <c r="T59" s="304">
        <v>1362000</v>
      </c>
      <c r="U59" s="304">
        <v>1308816.895</v>
      </c>
      <c r="V59" s="304">
        <v>1308816.895</v>
      </c>
      <c r="W59" s="304">
        <v>1349810.2005585544</v>
      </c>
      <c r="X59" s="304">
        <v>1347961.3340946089</v>
      </c>
      <c r="Y59" s="304">
        <v>58420285.732826576</v>
      </c>
      <c r="Z59" s="304">
        <v>58369243.540649258</v>
      </c>
      <c r="AA59" s="303">
        <f t="shared" si="5"/>
        <v>-51042.192177318037</v>
      </c>
      <c r="AB59" s="303">
        <f t="shared" si="10"/>
        <v>3575.2928845059105</v>
      </c>
      <c r="AC59" s="303">
        <f t="shared" si="7"/>
        <v>3572.169127334716</v>
      </c>
      <c r="AD59" s="304">
        <f t="shared" si="11"/>
        <v>-3.1237571711944838</v>
      </c>
      <c r="AE59" s="305">
        <f t="shared" si="12"/>
        <v>-8.7370665064441934E-4</v>
      </c>
      <c r="AF59" s="264">
        <v>5</v>
      </c>
    </row>
    <row r="60" spans="1:32">
      <c r="A60" s="299">
        <v>167</v>
      </c>
      <c r="B60" s="299" t="s">
        <v>58</v>
      </c>
      <c r="C60" s="304">
        <v>77261</v>
      </c>
      <c r="D60" s="304">
        <v>264507078.97000003</v>
      </c>
      <c r="E60" s="304">
        <v>264507078.97000003</v>
      </c>
      <c r="F60" s="303">
        <f t="shared" si="0"/>
        <v>0</v>
      </c>
      <c r="G60" s="304">
        <v>267844000</v>
      </c>
      <c r="H60" s="304">
        <v>267844000</v>
      </c>
      <c r="I60" s="303">
        <f t="shared" si="1"/>
        <v>0</v>
      </c>
      <c r="J60" s="304">
        <v>266175539.48500001</v>
      </c>
      <c r="K60" s="304">
        <v>266175539.48500001</v>
      </c>
      <c r="L60" s="303">
        <f t="shared" si="2"/>
        <v>0</v>
      </c>
      <c r="M60" s="304">
        <v>271890029.23034722</v>
      </c>
      <c r="N60" s="304">
        <v>271655666.81017452</v>
      </c>
      <c r="O60" s="303">
        <f t="shared" si="3"/>
        <v>-234362.42017269135</v>
      </c>
      <c r="P60" s="304">
        <v>6674728.9199999999</v>
      </c>
      <c r="Q60" s="304">
        <v>6674728.9199999999</v>
      </c>
      <c r="R60" s="303">
        <f t="shared" si="4"/>
        <v>0</v>
      </c>
      <c r="S60" s="304">
        <v>7255000</v>
      </c>
      <c r="T60" s="304">
        <v>7255000</v>
      </c>
      <c r="U60" s="304">
        <v>6964864.46</v>
      </c>
      <c r="V60" s="304">
        <v>6964864.46</v>
      </c>
      <c r="W60" s="304">
        <v>7183010.1899897521</v>
      </c>
      <c r="X60" s="304">
        <v>7173171.4536659671</v>
      </c>
      <c r="Y60" s="304">
        <v>279073039.42033696</v>
      </c>
      <c r="Z60" s="304">
        <v>278828838.2638405</v>
      </c>
      <c r="AA60" s="303">
        <f t="shared" si="5"/>
        <v>-244201.15649646521</v>
      </c>
      <c r="AB60" s="303">
        <f t="shared" si="10"/>
        <v>3612.0816378293962</v>
      </c>
      <c r="AC60" s="303">
        <f t="shared" si="7"/>
        <v>3608.9209078816025</v>
      </c>
      <c r="AD60" s="304">
        <f t="shared" si="11"/>
        <v>-3.1607299477936976</v>
      </c>
      <c r="AE60" s="305">
        <f t="shared" si="12"/>
        <v>-8.7504388458204156E-4</v>
      </c>
      <c r="AF60" s="264">
        <v>12</v>
      </c>
    </row>
    <row r="61" spans="1:32">
      <c r="A61" s="299">
        <v>169</v>
      </c>
      <c r="B61" s="299" t="s">
        <v>59</v>
      </c>
      <c r="C61" s="304">
        <v>5046</v>
      </c>
      <c r="D61" s="304">
        <v>17689983</v>
      </c>
      <c r="E61" s="304">
        <v>17689982.870000001</v>
      </c>
      <c r="F61" s="303">
        <f t="shared" si="0"/>
        <v>-0.12999999895691872</v>
      </c>
      <c r="G61" s="304">
        <v>18869000</v>
      </c>
      <c r="H61" s="304">
        <v>18869000</v>
      </c>
      <c r="I61" s="303">
        <f t="shared" si="1"/>
        <v>0</v>
      </c>
      <c r="J61" s="304">
        <v>18279491.5</v>
      </c>
      <c r="K61" s="304">
        <v>18279491.435000002</v>
      </c>
      <c r="L61" s="303">
        <f t="shared" si="2"/>
        <v>-6.4999997615814209E-2</v>
      </c>
      <c r="M61" s="304">
        <v>18671931.642805826</v>
      </c>
      <c r="N61" s="304">
        <v>18655836.8373501</v>
      </c>
      <c r="O61" s="303">
        <f t="shared" si="3"/>
        <v>-16094.80545572564</v>
      </c>
      <c r="P61" s="304">
        <v>413712.64000000001</v>
      </c>
      <c r="Q61" s="304">
        <v>413712.64000000001</v>
      </c>
      <c r="R61" s="303">
        <f t="shared" si="4"/>
        <v>0</v>
      </c>
      <c r="S61" s="304">
        <v>449000</v>
      </c>
      <c r="T61" s="304">
        <v>449000</v>
      </c>
      <c r="U61" s="304">
        <v>431356.32</v>
      </c>
      <c r="V61" s="304">
        <v>431356.32</v>
      </c>
      <c r="W61" s="304">
        <v>444866.78238624049</v>
      </c>
      <c r="X61" s="304">
        <v>444257.43799505354</v>
      </c>
      <c r="Y61" s="304">
        <v>19116798.425192066</v>
      </c>
      <c r="Z61" s="304">
        <v>19100094.275345154</v>
      </c>
      <c r="AA61" s="303">
        <f t="shared" si="5"/>
        <v>-16704.14984691143</v>
      </c>
      <c r="AB61" s="303">
        <f t="shared" si="10"/>
        <v>3788.5054350360811</v>
      </c>
      <c r="AC61" s="303">
        <f t="shared" si="7"/>
        <v>3785.1950605123175</v>
      </c>
      <c r="AD61" s="304">
        <f t="shared" si="11"/>
        <v>-3.3103745237635849</v>
      </c>
      <c r="AE61" s="305">
        <f t="shared" si="12"/>
        <v>-8.7379431824203191E-4</v>
      </c>
      <c r="AF61" s="264">
        <v>5</v>
      </c>
    </row>
    <row r="62" spans="1:32">
      <c r="A62" s="299">
        <v>171</v>
      </c>
      <c r="B62" s="299" t="s">
        <v>60</v>
      </c>
      <c r="C62" s="304">
        <v>4624</v>
      </c>
      <c r="D62" s="304">
        <v>19666818.629999999</v>
      </c>
      <c r="E62" s="304">
        <v>19666818.629999999</v>
      </c>
      <c r="F62" s="303">
        <f t="shared" si="0"/>
        <v>0</v>
      </c>
      <c r="G62" s="304">
        <v>19424000</v>
      </c>
      <c r="H62" s="304">
        <v>19424000</v>
      </c>
      <c r="I62" s="303">
        <f t="shared" si="1"/>
        <v>0</v>
      </c>
      <c r="J62" s="304">
        <v>19545409.314999998</v>
      </c>
      <c r="K62" s="304">
        <v>19545409.314999998</v>
      </c>
      <c r="L62" s="303">
        <f t="shared" si="2"/>
        <v>0</v>
      </c>
      <c r="M62" s="304">
        <v>19965027.290848885</v>
      </c>
      <c r="N62" s="304">
        <v>19947817.935552031</v>
      </c>
      <c r="O62" s="303">
        <f t="shared" si="3"/>
        <v>-17209.35529685393</v>
      </c>
      <c r="P62" s="304">
        <v>414887.49</v>
      </c>
      <c r="Q62" s="304">
        <v>414887.49</v>
      </c>
      <c r="R62" s="303">
        <f t="shared" si="4"/>
        <v>0</v>
      </c>
      <c r="S62" s="304">
        <v>476000</v>
      </c>
      <c r="T62" s="304">
        <v>476000</v>
      </c>
      <c r="U62" s="304">
        <v>445443.745</v>
      </c>
      <c r="V62" s="304">
        <v>445443.745</v>
      </c>
      <c r="W62" s="304">
        <v>459395.43802726013</v>
      </c>
      <c r="X62" s="304">
        <v>458766.1933981214</v>
      </c>
      <c r="Y62" s="304">
        <v>20424422.728876144</v>
      </c>
      <c r="Z62" s="304">
        <v>20406584.128950153</v>
      </c>
      <c r="AA62" s="303">
        <f t="shared" si="5"/>
        <v>-17838.599925991148</v>
      </c>
      <c r="AB62" s="303">
        <f t="shared" si="10"/>
        <v>4417.0464379057403</v>
      </c>
      <c r="AC62" s="303">
        <f t="shared" si="7"/>
        <v>4413.1886092020222</v>
      </c>
      <c r="AD62" s="304">
        <f t="shared" si="11"/>
        <v>-3.8578287037180417</v>
      </c>
      <c r="AE62" s="305">
        <f t="shared" si="12"/>
        <v>-8.7339555016024658E-4</v>
      </c>
      <c r="AF62" s="264">
        <v>11</v>
      </c>
    </row>
    <row r="63" spans="1:32">
      <c r="A63" s="299">
        <v>172</v>
      </c>
      <c r="B63" s="299" t="s">
        <v>61</v>
      </c>
      <c r="C63" s="304">
        <v>4263</v>
      </c>
      <c r="D63" s="304">
        <v>20940515.600000001</v>
      </c>
      <c r="E63" s="304">
        <v>20845494.48</v>
      </c>
      <c r="F63" s="303">
        <f t="shared" si="0"/>
        <v>-95021.120000001043</v>
      </c>
      <c r="G63" s="304">
        <v>23189000</v>
      </c>
      <c r="H63" s="304">
        <v>23189000</v>
      </c>
      <c r="I63" s="303">
        <f t="shared" si="1"/>
        <v>0</v>
      </c>
      <c r="J63" s="304">
        <v>22064757.800000001</v>
      </c>
      <c r="K63" s="304">
        <v>22017247.240000002</v>
      </c>
      <c r="L63" s="303">
        <f t="shared" si="2"/>
        <v>-47510.559999998659</v>
      </c>
      <c r="M63" s="304">
        <v>22538463.356963005</v>
      </c>
      <c r="N63" s="304">
        <v>22470547.037789449</v>
      </c>
      <c r="O63" s="303">
        <f t="shared" si="3"/>
        <v>-67916.319173555821</v>
      </c>
      <c r="P63" s="304">
        <v>365386.59</v>
      </c>
      <c r="Q63" s="304">
        <v>365386.59</v>
      </c>
      <c r="R63" s="303">
        <f t="shared" si="4"/>
        <v>0</v>
      </c>
      <c r="S63" s="304">
        <v>420000</v>
      </c>
      <c r="T63" s="304">
        <v>420000</v>
      </c>
      <c r="U63" s="304">
        <v>392693.29500000004</v>
      </c>
      <c r="V63" s="304">
        <v>392693.29500000004</v>
      </c>
      <c r="W63" s="304">
        <v>404992.79716430436</v>
      </c>
      <c r="X63" s="304">
        <v>404438.06909919804</v>
      </c>
      <c r="Y63" s="304">
        <v>22943456.154127311</v>
      </c>
      <c r="Z63" s="304">
        <v>22874985.106888648</v>
      </c>
      <c r="AA63" s="303">
        <f t="shared" si="5"/>
        <v>-68471.047238662839</v>
      </c>
      <c r="AB63" s="303">
        <f t="shared" si="10"/>
        <v>5381.9976903887664</v>
      </c>
      <c r="AC63" s="303">
        <f t="shared" si="7"/>
        <v>5365.9359856647079</v>
      </c>
      <c r="AD63" s="304">
        <f t="shared" si="11"/>
        <v>-16.061704724058472</v>
      </c>
      <c r="AE63" s="305">
        <f t="shared" si="12"/>
        <v>-2.9843388362543613E-3</v>
      </c>
      <c r="AF63" s="264">
        <v>13</v>
      </c>
    </row>
    <row r="64" spans="1:32">
      <c r="A64" s="299">
        <v>176</v>
      </c>
      <c r="B64" s="299" t="s">
        <v>62</v>
      </c>
      <c r="C64" s="304">
        <v>4444</v>
      </c>
      <c r="D64" s="304">
        <v>25260332.240000006</v>
      </c>
      <c r="E64" s="304">
        <v>25260332.240000006</v>
      </c>
      <c r="F64" s="303">
        <f t="shared" si="0"/>
        <v>0</v>
      </c>
      <c r="G64" s="304">
        <v>24806000</v>
      </c>
      <c r="H64" s="304">
        <v>24806000</v>
      </c>
      <c r="I64" s="303">
        <f t="shared" si="1"/>
        <v>0</v>
      </c>
      <c r="J64" s="304">
        <v>25033166.120000005</v>
      </c>
      <c r="K64" s="304">
        <v>25033166.120000005</v>
      </c>
      <c r="L64" s="303">
        <f t="shared" si="2"/>
        <v>0</v>
      </c>
      <c r="M64" s="304">
        <v>25570600.068149753</v>
      </c>
      <c r="N64" s="304">
        <v>25548558.849006105</v>
      </c>
      <c r="O64" s="303">
        <f t="shared" si="3"/>
        <v>-22041.219143647701</v>
      </c>
      <c r="P64" s="304">
        <v>392760.96</v>
      </c>
      <c r="Q64" s="304">
        <v>392760.96</v>
      </c>
      <c r="R64" s="303">
        <f t="shared" si="4"/>
        <v>0</v>
      </c>
      <c r="S64" s="304">
        <v>518000</v>
      </c>
      <c r="T64" s="304">
        <v>518000</v>
      </c>
      <c r="U64" s="304">
        <v>455380.47999999998</v>
      </c>
      <c r="V64" s="304">
        <v>455380.47999999998</v>
      </c>
      <c r="W64" s="304">
        <v>469643.40037744603</v>
      </c>
      <c r="X64" s="304">
        <v>469000.11887563794</v>
      </c>
      <c r="Y64" s="304">
        <v>26040243.468527198</v>
      </c>
      <c r="Z64" s="304">
        <v>26017558.967881743</v>
      </c>
      <c r="AA64" s="303">
        <f t="shared" si="5"/>
        <v>-22684.500645454973</v>
      </c>
      <c r="AB64" s="303">
        <f t="shared" si="10"/>
        <v>5859.6407444930692</v>
      </c>
      <c r="AC64" s="303">
        <f t="shared" si="7"/>
        <v>5854.5362213955314</v>
      </c>
      <c r="AD64" s="304">
        <f t="shared" si="11"/>
        <v>-5.1045230975378217</v>
      </c>
      <c r="AE64" s="305">
        <f t="shared" si="12"/>
        <v>-8.7113243287740595E-4</v>
      </c>
      <c r="AF64" s="264">
        <v>12</v>
      </c>
    </row>
    <row r="65" spans="1:32">
      <c r="A65" s="299">
        <v>177</v>
      </c>
      <c r="B65" s="299" t="s">
        <v>63</v>
      </c>
      <c r="C65" s="304">
        <v>1786</v>
      </c>
      <c r="D65" s="304">
        <v>7051326.9399999995</v>
      </c>
      <c r="E65" s="304">
        <v>7118446.2699999996</v>
      </c>
      <c r="F65" s="303">
        <f t="shared" si="0"/>
        <v>67119.330000000075</v>
      </c>
      <c r="G65" s="304">
        <v>7337000</v>
      </c>
      <c r="H65" s="304">
        <v>7337000</v>
      </c>
      <c r="I65" s="303">
        <f t="shared" si="1"/>
        <v>0</v>
      </c>
      <c r="J65" s="304">
        <v>7194163.4699999997</v>
      </c>
      <c r="K65" s="304">
        <v>7227723.1349999998</v>
      </c>
      <c r="L65" s="303">
        <f t="shared" si="2"/>
        <v>33559.665000000037</v>
      </c>
      <c r="M65" s="304">
        <v>7348614.0759993661</v>
      </c>
      <c r="N65" s="304">
        <v>7376530.3587123863</v>
      </c>
      <c r="O65" s="303">
        <f t="shared" si="3"/>
        <v>27916.28271302022</v>
      </c>
      <c r="P65" s="304">
        <v>129508.9</v>
      </c>
      <c r="Q65" s="304">
        <v>129508.9</v>
      </c>
      <c r="R65" s="303">
        <f t="shared" si="4"/>
        <v>0</v>
      </c>
      <c r="S65" s="304">
        <v>141000</v>
      </c>
      <c r="T65" s="304">
        <v>141000</v>
      </c>
      <c r="U65" s="304">
        <v>135254.45000000001</v>
      </c>
      <c r="V65" s="304">
        <v>135254.45000000001</v>
      </c>
      <c r="W65" s="304">
        <v>139490.73929163866</v>
      </c>
      <c r="X65" s="304">
        <v>139299.67557779164</v>
      </c>
      <c r="Y65" s="304">
        <v>7488104.8152910052</v>
      </c>
      <c r="Z65" s="304">
        <v>7515830.0342901777</v>
      </c>
      <c r="AA65" s="303">
        <f t="shared" si="5"/>
        <v>27725.218999172561</v>
      </c>
      <c r="AB65" s="303">
        <f t="shared" si="10"/>
        <v>4192.6678697038105</v>
      </c>
      <c r="AC65" s="303">
        <f t="shared" si="7"/>
        <v>4208.1915085611299</v>
      </c>
      <c r="AD65" s="304">
        <f t="shared" si="11"/>
        <v>15.523638857319384</v>
      </c>
      <c r="AE65" s="305">
        <f t="shared" si="12"/>
        <v>3.7025682309569743E-3</v>
      </c>
      <c r="AF65" s="264">
        <v>6</v>
      </c>
    </row>
    <row r="66" spans="1:32">
      <c r="A66" s="299">
        <v>178</v>
      </c>
      <c r="B66" s="299" t="s">
        <v>64</v>
      </c>
      <c r="C66" s="304">
        <v>5887</v>
      </c>
      <c r="D66" s="304">
        <v>28759443.810000002</v>
      </c>
      <c r="E66" s="304">
        <v>29471645.350000001</v>
      </c>
      <c r="F66" s="303">
        <f t="shared" si="0"/>
        <v>712201.53999999911</v>
      </c>
      <c r="G66" s="304">
        <v>29474000</v>
      </c>
      <c r="H66" s="304">
        <v>29474000</v>
      </c>
      <c r="I66" s="303">
        <f t="shared" si="1"/>
        <v>0</v>
      </c>
      <c r="J66" s="304">
        <v>29116721.905000001</v>
      </c>
      <c r="K66" s="304">
        <v>29472822.675000001</v>
      </c>
      <c r="L66" s="303">
        <f t="shared" si="2"/>
        <v>356100.76999999955</v>
      </c>
      <c r="M66" s="304">
        <v>29741825.207377736</v>
      </c>
      <c r="N66" s="304">
        <v>30079620.809809051</v>
      </c>
      <c r="O66" s="303">
        <f t="shared" si="3"/>
        <v>337795.60243131593</v>
      </c>
      <c r="P66" s="304">
        <v>508091.5</v>
      </c>
      <c r="Q66" s="304">
        <v>516303.65</v>
      </c>
      <c r="R66" s="303">
        <f t="shared" si="4"/>
        <v>8212.1500000000233</v>
      </c>
      <c r="S66" s="304">
        <v>554000</v>
      </c>
      <c r="T66" s="304">
        <v>554000</v>
      </c>
      <c r="U66" s="304">
        <v>531045.75</v>
      </c>
      <c r="V66" s="304">
        <v>535151.82499999995</v>
      </c>
      <c r="W66" s="304">
        <v>547678.57371925807</v>
      </c>
      <c r="X66" s="304">
        <v>551157.28619178967</v>
      </c>
      <c r="Y66" s="304">
        <v>30289503.781096995</v>
      </c>
      <c r="Z66" s="304">
        <v>30630778.096000843</v>
      </c>
      <c r="AA66" s="303">
        <f t="shared" si="5"/>
        <v>341274.31490384787</v>
      </c>
      <c r="AB66" s="303">
        <f t="shared" si="10"/>
        <v>5145.1509735174104</v>
      </c>
      <c r="AC66" s="303">
        <f t="shared" si="7"/>
        <v>5203.1218100901724</v>
      </c>
      <c r="AD66" s="304">
        <f t="shared" si="11"/>
        <v>57.970836572761982</v>
      </c>
      <c r="AE66" s="305">
        <f t="shared" si="12"/>
        <v>1.1267081737959388E-2</v>
      </c>
      <c r="AF66" s="264">
        <v>10</v>
      </c>
    </row>
    <row r="67" spans="1:32">
      <c r="A67" s="299">
        <v>179</v>
      </c>
      <c r="B67" s="299" t="s">
        <v>65</v>
      </c>
      <c r="C67" s="304">
        <v>144473</v>
      </c>
      <c r="D67" s="304">
        <v>470642281.5399999</v>
      </c>
      <c r="E67" s="304">
        <v>470642281.53999996</v>
      </c>
      <c r="F67" s="303">
        <f t="shared" si="0"/>
        <v>0</v>
      </c>
      <c r="G67" s="304">
        <v>469021000</v>
      </c>
      <c r="H67" s="304">
        <v>469021000</v>
      </c>
      <c r="I67" s="303">
        <f t="shared" si="1"/>
        <v>0</v>
      </c>
      <c r="J67" s="304">
        <v>469831640.76999998</v>
      </c>
      <c r="K67" s="304">
        <v>469831640.76999998</v>
      </c>
      <c r="L67" s="303">
        <f t="shared" si="2"/>
        <v>0</v>
      </c>
      <c r="M67" s="304">
        <v>479918398.17233115</v>
      </c>
      <c r="N67" s="304">
        <v>479504720.48948467</v>
      </c>
      <c r="O67" s="303">
        <f t="shared" si="3"/>
        <v>-413677.68284648657</v>
      </c>
      <c r="P67" s="304">
        <v>13283139.609999996</v>
      </c>
      <c r="Q67" s="304">
        <v>13283139.610000001</v>
      </c>
      <c r="R67" s="303">
        <f t="shared" si="4"/>
        <v>0</v>
      </c>
      <c r="S67" s="304">
        <v>13469000</v>
      </c>
      <c r="T67" s="304">
        <v>13469000</v>
      </c>
      <c r="U67" s="304">
        <v>13376069.804999998</v>
      </c>
      <c r="V67" s="304">
        <v>13376069.805</v>
      </c>
      <c r="W67" s="304">
        <v>13795020.170619261</v>
      </c>
      <c r="X67" s="304">
        <v>13776124.810255002</v>
      </c>
      <c r="Y67" s="304">
        <v>493713418.3429504</v>
      </c>
      <c r="Z67" s="304">
        <v>493280845.29973966</v>
      </c>
      <c r="AA67" s="303">
        <f t="shared" si="5"/>
        <v>-432573.04321074486</v>
      </c>
      <c r="AB67" s="303">
        <f t="shared" si="10"/>
        <v>3417.3403912353892</v>
      </c>
      <c r="AC67" s="303">
        <f t="shared" si="7"/>
        <v>3414.3462467017343</v>
      </c>
      <c r="AD67" s="304">
        <f t="shared" si="11"/>
        <v>-2.9941445336548895</v>
      </c>
      <c r="AE67" s="305">
        <f t="shared" si="12"/>
        <v>-8.7616221706626307E-4</v>
      </c>
      <c r="AF67" s="264">
        <v>13</v>
      </c>
    </row>
    <row r="68" spans="1:32">
      <c r="A68" s="299">
        <v>181</v>
      </c>
      <c r="B68" s="299" t="s">
        <v>66</v>
      </c>
      <c r="C68" s="304">
        <v>1685</v>
      </c>
      <c r="D68" s="304">
        <v>5186953</v>
      </c>
      <c r="E68" s="304">
        <v>6319918.3000000007</v>
      </c>
      <c r="F68" s="303">
        <f t="shared" si="0"/>
        <v>1132965.3000000007</v>
      </c>
      <c r="G68" s="304">
        <v>6737000</v>
      </c>
      <c r="H68" s="304">
        <v>6737000</v>
      </c>
      <c r="I68" s="303">
        <f t="shared" si="1"/>
        <v>0</v>
      </c>
      <c r="J68" s="304">
        <v>5961976.5</v>
      </c>
      <c r="K68" s="304">
        <v>6528459.1500000004</v>
      </c>
      <c r="L68" s="303">
        <f t="shared" si="2"/>
        <v>566482.65000000037</v>
      </c>
      <c r="M68" s="304">
        <v>6089973.4362968868</v>
      </c>
      <c r="N68" s="304">
        <v>6662869.6501098974</v>
      </c>
      <c r="O68" s="303">
        <f t="shared" si="3"/>
        <v>572896.2138130106</v>
      </c>
      <c r="P68" s="304">
        <v>141056.12</v>
      </c>
      <c r="Q68" s="304">
        <v>146287.51</v>
      </c>
      <c r="R68" s="303">
        <f t="shared" si="4"/>
        <v>5231.390000000014</v>
      </c>
      <c r="S68" s="304">
        <v>166000</v>
      </c>
      <c r="T68" s="304">
        <v>166000</v>
      </c>
      <c r="U68" s="304">
        <v>153528.06</v>
      </c>
      <c r="V68" s="304">
        <v>156143.755</v>
      </c>
      <c r="W68" s="304">
        <v>158336.69495836218</v>
      </c>
      <c r="X68" s="304">
        <v>160813.74339253295</v>
      </c>
      <c r="Y68" s="304">
        <v>6248310.1312552486</v>
      </c>
      <c r="Z68" s="304">
        <v>6823683.3935024301</v>
      </c>
      <c r="AA68" s="303">
        <f t="shared" si="5"/>
        <v>575373.2622471815</v>
      </c>
      <c r="AB68" s="303">
        <f t="shared" si="10"/>
        <v>3708.1959235936192</v>
      </c>
      <c r="AC68" s="303">
        <f t="shared" si="7"/>
        <v>4049.6637350162791</v>
      </c>
      <c r="AD68" s="304">
        <f t="shared" si="11"/>
        <v>341.46781142265991</v>
      </c>
      <c r="AE68" s="305">
        <f t="shared" si="12"/>
        <v>9.2084619706863505E-2</v>
      </c>
      <c r="AF68" s="264">
        <v>4</v>
      </c>
    </row>
    <row r="69" spans="1:32">
      <c r="A69" s="299">
        <v>182</v>
      </c>
      <c r="B69" s="299" t="s">
        <v>67</v>
      </c>
      <c r="C69" s="304">
        <v>19767</v>
      </c>
      <c r="D69" s="304">
        <v>84479508.560000002</v>
      </c>
      <c r="E69" s="304">
        <v>84479508.560000002</v>
      </c>
      <c r="F69" s="303">
        <f t="shared" si="0"/>
        <v>0</v>
      </c>
      <c r="G69" s="304">
        <v>85589000</v>
      </c>
      <c r="H69" s="304">
        <v>85589000</v>
      </c>
      <c r="I69" s="303">
        <f t="shared" si="1"/>
        <v>0</v>
      </c>
      <c r="J69" s="304">
        <v>85034254.280000001</v>
      </c>
      <c r="K69" s="304">
        <v>85034254.280000001</v>
      </c>
      <c r="L69" s="303">
        <f t="shared" si="2"/>
        <v>0</v>
      </c>
      <c r="M69" s="304">
        <v>86859844.170891121</v>
      </c>
      <c r="N69" s="304">
        <v>86784973.15280585</v>
      </c>
      <c r="O69" s="303">
        <f t="shared" si="3"/>
        <v>-74871.01808527112</v>
      </c>
      <c r="P69" s="304">
        <v>1849896.03</v>
      </c>
      <c r="Q69" s="304">
        <v>1849896.03</v>
      </c>
      <c r="R69" s="303">
        <f t="shared" si="4"/>
        <v>0</v>
      </c>
      <c r="S69" s="304">
        <v>1871000</v>
      </c>
      <c r="T69" s="304">
        <v>1871000</v>
      </c>
      <c r="U69" s="304">
        <v>1860448.0150000001</v>
      </c>
      <c r="V69" s="304">
        <v>1860448.0150000001</v>
      </c>
      <c r="W69" s="304">
        <v>1918718.8963173605</v>
      </c>
      <c r="X69" s="304">
        <v>1916090.7823649899</v>
      </c>
      <c r="Y69" s="304">
        <v>88778563.067208484</v>
      </c>
      <c r="Z69" s="304">
        <v>88701063.935170844</v>
      </c>
      <c r="AA69" s="303">
        <f t="shared" si="5"/>
        <v>-77499.132037639618</v>
      </c>
      <c r="AB69" s="303">
        <f t="shared" si="10"/>
        <v>4491.2512301921624</v>
      </c>
      <c r="AC69" s="303">
        <f t="shared" si="7"/>
        <v>4487.3305982278971</v>
      </c>
      <c r="AD69" s="304">
        <f t="shared" si="11"/>
        <v>-3.9206319642653398</v>
      </c>
      <c r="AE69" s="305">
        <f t="shared" si="12"/>
        <v>-8.7294870923922726E-4</v>
      </c>
      <c r="AF69" s="264">
        <v>13</v>
      </c>
    </row>
    <row r="70" spans="1:32">
      <c r="A70" s="299">
        <v>186</v>
      </c>
      <c r="B70" s="299" t="s">
        <v>68</v>
      </c>
      <c r="C70" s="304">
        <v>45226</v>
      </c>
      <c r="D70" s="304">
        <v>146251828.43000001</v>
      </c>
      <c r="E70" s="304">
        <v>146251828.43000001</v>
      </c>
      <c r="F70" s="303">
        <f t="shared" si="0"/>
        <v>0</v>
      </c>
      <c r="G70" s="304">
        <v>150918000</v>
      </c>
      <c r="H70" s="304">
        <v>150918000</v>
      </c>
      <c r="I70" s="303">
        <f t="shared" si="1"/>
        <v>0</v>
      </c>
      <c r="J70" s="304">
        <v>148584914.215</v>
      </c>
      <c r="K70" s="304">
        <v>148584914.215</v>
      </c>
      <c r="L70" s="303">
        <f t="shared" si="2"/>
        <v>0</v>
      </c>
      <c r="M70" s="304">
        <v>151774865.36617541</v>
      </c>
      <c r="N70" s="304">
        <v>151644039.21977612</v>
      </c>
      <c r="O70" s="303">
        <f t="shared" si="3"/>
        <v>-130826.14639928937</v>
      </c>
      <c r="P70" s="304">
        <v>3062387.64</v>
      </c>
      <c r="Q70" s="304">
        <v>3062387.64</v>
      </c>
      <c r="R70" s="303">
        <f t="shared" si="4"/>
        <v>0</v>
      </c>
      <c r="S70" s="304">
        <v>3042000</v>
      </c>
      <c r="T70" s="304">
        <v>3042000</v>
      </c>
      <c r="U70" s="304">
        <v>3052193.8200000003</v>
      </c>
      <c r="V70" s="304">
        <v>3052193.8200000003</v>
      </c>
      <c r="W70" s="304">
        <v>3147791.2365409834</v>
      </c>
      <c r="X70" s="304">
        <v>3143479.6335835205</v>
      </c>
      <c r="Y70" s="304">
        <v>154922656.60271639</v>
      </c>
      <c r="Z70" s="304">
        <v>154787518.85335964</v>
      </c>
      <c r="AA70" s="303">
        <f t="shared" si="5"/>
        <v>-135137.74935674667</v>
      </c>
      <c r="AB70" s="303">
        <f t="shared" si="10"/>
        <v>3425.5219697235302</v>
      </c>
      <c r="AC70" s="303">
        <f t="shared" si="7"/>
        <v>3422.5339153000405</v>
      </c>
      <c r="AD70" s="304">
        <f t="shared" si="11"/>
        <v>-2.988054423489757</v>
      </c>
      <c r="AE70" s="305">
        <f t="shared" si="12"/>
        <v>-8.7229171200759207E-4</v>
      </c>
      <c r="AF70" s="264">
        <v>1</v>
      </c>
    </row>
    <row r="71" spans="1:32">
      <c r="A71" s="299">
        <v>202</v>
      </c>
      <c r="B71" s="299" t="s">
        <v>69</v>
      </c>
      <c r="C71" s="304">
        <v>35497</v>
      </c>
      <c r="D71" s="304">
        <v>110608661.74999994</v>
      </c>
      <c r="E71" s="304">
        <v>105372642.83</v>
      </c>
      <c r="F71" s="303">
        <f t="shared" si="0"/>
        <v>-5236018.9199999422</v>
      </c>
      <c r="G71" s="304">
        <v>112973000</v>
      </c>
      <c r="H71" s="304">
        <v>112973000</v>
      </c>
      <c r="I71" s="303">
        <f t="shared" si="1"/>
        <v>0</v>
      </c>
      <c r="J71" s="304">
        <v>111790830.87499997</v>
      </c>
      <c r="K71" s="304">
        <v>109172821.41499999</v>
      </c>
      <c r="L71" s="303">
        <f t="shared" si="2"/>
        <v>-2618009.4599999785</v>
      </c>
      <c r="M71" s="304">
        <v>114190854.40043375</v>
      </c>
      <c r="N71" s="304">
        <v>111420514.65894082</v>
      </c>
      <c r="O71" s="303">
        <f t="shared" si="3"/>
        <v>-2770339.7414929271</v>
      </c>
      <c r="P71" s="304">
        <v>2535895.7200000002</v>
      </c>
      <c r="Q71" s="304">
        <v>2535895.7200000002</v>
      </c>
      <c r="R71" s="303">
        <f t="shared" si="4"/>
        <v>0</v>
      </c>
      <c r="S71" s="304">
        <v>2647000</v>
      </c>
      <c r="T71" s="304">
        <v>2647000</v>
      </c>
      <c r="U71" s="304">
        <v>2591447.8600000003</v>
      </c>
      <c r="V71" s="304">
        <v>2591447.8600000003</v>
      </c>
      <c r="W71" s="304">
        <v>2672614.3045728616</v>
      </c>
      <c r="X71" s="304">
        <v>2668953.5625242824</v>
      </c>
      <c r="Y71" s="304">
        <v>116863468.70500661</v>
      </c>
      <c r="Z71" s="304">
        <v>114089468.22146511</v>
      </c>
      <c r="AA71" s="303">
        <f t="shared" si="5"/>
        <v>-2774000.4835415035</v>
      </c>
      <c r="AB71" s="303">
        <f t="shared" si="10"/>
        <v>3292.2069105841792</v>
      </c>
      <c r="AC71" s="303">
        <f t="shared" si="7"/>
        <v>3214.0594478819366</v>
      </c>
      <c r="AD71" s="304">
        <f t="shared" si="11"/>
        <v>-78.147462702242592</v>
      </c>
      <c r="AE71" s="305">
        <f t="shared" si="12"/>
        <v>-2.3737105481130245E-2</v>
      </c>
      <c r="AF71" s="264">
        <v>2</v>
      </c>
    </row>
    <row r="72" spans="1:32">
      <c r="A72" s="299">
        <v>204</v>
      </c>
      <c r="B72" s="299" t="s">
        <v>70</v>
      </c>
      <c r="C72" s="304">
        <v>2778</v>
      </c>
      <c r="D72" s="304">
        <v>16310915.449999996</v>
      </c>
      <c r="E72" s="304">
        <v>16310915.449999996</v>
      </c>
      <c r="F72" s="303">
        <f t="shared" si="0"/>
        <v>0</v>
      </c>
      <c r="G72" s="304">
        <v>16203000</v>
      </c>
      <c r="H72" s="304">
        <v>16203000</v>
      </c>
      <c r="I72" s="303">
        <f t="shared" si="1"/>
        <v>0</v>
      </c>
      <c r="J72" s="304">
        <v>16256957.724999998</v>
      </c>
      <c r="K72" s="304">
        <v>16256957.724999998</v>
      </c>
      <c r="L72" s="303">
        <f t="shared" si="2"/>
        <v>0</v>
      </c>
      <c r="M72" s="304">
        <v>16605976.340270957</v>
      </c>
      <c r="N72" s="304">
        <v>16591662.403068285</v>
      </c>
      <c r="O72" s="303">
        <f t="shared" si="3"/>
        <v>-14313.937202671543</v>
      </c>
      <c r="P72" s="304">
        <v>300325.15999999997</v>
      </c>
      <c r="Q72" s="304">
        <v>300325.15999999997</v>
      </c>
      <c r="R72" s="303">
        <f t="shared" si="4"/>
        <v>0</v>
      </c>
      <c r="S72" s="304">
        <v>359000</v>
      </c>
      <c r="T72" s="304">
        <v>359000</v>
      </c>
      <c r="U72" s="304">
        <v>329662.57999999996</v>
      </c>
      <c r="V72" s="304">
        <v>329662.57999999996</v>
      </c>
      <c r="W72" s="304">
        <v>339987.90428698616</v>
      </c>
      <c r="X72" s="304">
        <v>339522.21493738488</v>
      </c>
      <c r="Y72" s="304">
        <v>16945964.244557943</v>
      </c>
      <c r="Z72" s="304">
        <v>16931184.618005671</v>
      </c>
      <c r="AA72" s="303">
        <f t="shared" si="5"/>
        <v>-14779.626552272588</v>
      </c>
      <c r="AB72" s="303">
        <f t="shared" si="10"/>
        <v>6100.0591233109944</v>
      </c>
      <c r="AC72" s="303">
        <f t="shared" si="7"/>
        <v>6094.7388833713721</v>
      </c>
      <c r="AD72" s="304">
        <f t="shared" si="11"/>
        <v>-5.3202399396222972</v>
      </c>
      <c r="AE72" s="305">
        <f t="shared" si="12"/>
        <v>-8.7216202860908884E-4</v>
      </c>
      <c r="AF72" s="264">
        <v>11</v>
      </c>
    </row>
    <row r="73" spans="1:32">
      <c r="A73" s="299">
        <v>205</v>
      </c>
      <c r="B73" s="299" t="s">
        <v>71</v>
      </c>
      <c r="C73" s="304">
        <v>36493</v>
      </c>
      <c r="D73" s="304">
        <v>150135032.34</v>
      </c>
      <c r="E73" s="304">
        <v>150135032.31999999</v>
      </c>
      <c r="F73" s="303">
        <f t="shared" si="0"/>
        <v>-2.000001072883606E-2</v>
      </c>
      <c r="G73" s="304">
        <v>159023000</v>
      </c>
      <c r="H73" s="304">
        <v>159023000</v>
      </c>
      <c r="I73" s="303">
        <f t="shared" si="1"/>
        <v>0</v>
      </c>
      <c r="J73" s="304">
        <v>154579016.17000002</v>
      </c>
      <c r="K73" s="304">
        <v>154579016.16</v>
      </c>
      <c r="L73" s="303">
        <f t="shared" si="2"/>
        <v>-1.0000020265579224E-2</v>
      </c>
      <c r="M73" s="304">
        <v>157897653.95489347</v>
      </c>
      <c r="N73" s="304">
        <v>157761550.10731921</v>
      </c>
      <c r="O73" s="303">
        <f t="shared" si="3"/>
        <v>-136103.84757426381</v>
      </c>
      <c r="P73" s="304">
        <v>5071921.26</v>
      </c>
      <c r="Q73" s="304">
        <v>5071921.26</v>
      </c>
      <c r="R73" s="303">
        <f t="shared" si="4"/>
        <v>0</v>
      </c>
      <c r="S73" s="304">
        <v>5244000</v>
      </c>
      <c r="T73" s="304">
        <v>5244000</v>
      </c>
      <c r="U73" s="304">
        <v>5157960.63</v>
      </c>
      <c r="V73" s="304">
        <v>5157960.63</v>
      </c>
      <c r="W73" s="304">
        <v>5319512.5300192786</v>
      </c>
      <c r="X73" s="304">
        <v>5312226.2698345352</v>
      </c>
      <c r="Y73" s="304">
        <v>163217166.48491275</v>
      </c>
      <c r="Z73" s="304">
        <v>163073776.37715375</v>
      </c>
      <c r="AA73" s="303">
        <f t="shared" si="5"/>
        <v>-143390.10775899887</v>
      </c>
      <c r="AB73" s="303">
        <f t="shared" si="10"/>
        <v>4472.5609427811569</v>
      </c>
      <c r="AC73" s="303">
        <f t="shared" si="7"/>
        <v>4468.6316931234414</v>
      </c>
      <c r="AD73" s="304">
        <f t="shared" si="11"/>
        <v>-3.9292496577154452</v>
      </c>
      <c r="AE73" s="305">
        <f t="shared" si="12"/>
        <v>-8.7852344730089552E-4</v>
      </c>
      <c r="AF73" s="264">
        <v>18</v>
      </c>
    </row>
    <row r="74" spans="1:32">
      <c r="A74" s="299">
        <v>208</v>
      </c>
      <c r="B74" s="299" t="s">
        <v>72</v>
      </c>
      <c r="C74" s="304">
        <v>12412</v>
      </c>
      <c r="D74" s="304">
        <v>44597210.019999996</v>
      </c>
      <c r="E74" s="304">
        <v>44597210.019999996</v>
      </c>
      <c r="F74" s="303">
        <f t="shared" ref="F74:F137" si="13">E74-D74</f>
        <v>0</v>
      </c>
      <c r="G74" s="304">
        <v>43286000</v>
      </c>
      <c r="H74" s="304">
        <v>43286000</v>
      </c>
      <c r="I74" s="303">
        <f t="shared" ref="I74:I137" si="14">H74-G74</f>
        <v>0</v>
      </c>
      <c r="J74" s="304">
        <v>43941605.009999998</v>
      </c>
      <c r="K74" s="304">
        <v>43941605.009999998</v>
      </c>
      <c r="L74" s="303">
        <f t="shared" ref="L74:L137" si="15">K74-J74</f>
        <v>0</v>
      </c>
      <c r="M74" s="304">
        <v>44884981.89470391</v>
      </c>
      <c r="N74" s="304">
        <v>44846292.160416745</v>
      </c>
      <c r="O74" s="303">
        <f t="shared" ref="O74:O137" si="16">N74-M74</f>
        <v>-38689.734287165105</v>
      </c>
      <c r="P74" s="304">
        <v>1461022.52</v>
      </c>
      <c r="Q74" s="304">
        <v>1461022.52</v>
      </c>
      <c r="R74" s="303">
        <f t="shared" ref="R74:R137" si="17">Q74-P74</f>
        <v>0</v>
      </c>
      <c r="S74" s="304">
        <v>1464000</v>
      </c>
      <c r="T74" s="304">
        <v>1464000</v>
      </c>
      <c r="U74" s="304">
        <v>1462511.26</v>
      </c>
      <c r="V74" s="304">
        <v>1462511.26</v>
      </c>
      <c r="W74" s="304">
        <v>1508318.4093369639</v>
      </c>
      <c r="X74" s="304">
        <v>1506252.4304883666</v>
      </c>
      <c r="Y74" s="304">
        <v>46393300.304040872</v>
      </c>
      <c r="Z74" s="304">
        <v>46352544.590905115</v>
      </c>
      <c r="AA74" s="303">
        <f t="shared" ref="AA74:AA137" si="18">Z74-Y74</f>
        <v>-40755.713135756552</v>
      </c>
      <c r="AB74" s="303">
        <f t="shared" si="10"/>
        <v>3737.777981311704</v>
      </c>
      <c r="AC74" s="303">
        <f t="shared" ref="AC74:AC137" si="19">Z74/C74</f>
        <v>3734.4944079040538</v>
      </c>
      <c r="AD74" s="304">
        <f t="shared" si="11"/>
        <v>-3.2835734076502376</v>
      </c>
      <c r="AE74" s="305">
        <f t="shared" si="12"/>
        <v>-8.784827306671458E-4</v>
      </c>
      <c r="AF74" s="264">
        <v>17</v>
      </c>
    </row>
    <row r="75" spans="1:32">
      <c r="A75" s="299">
        <v>211</v>
      </c>
      <c r="B75" s="299" t="s">
        <v>73</v>
      </c>
      <c r="C75" s="304">
        <v>32622</v>
      </c>
      <c r="D75" s="304">
        <v>97219792.510000035</v>
      </c>
      <c r="E75" s="304">
        <v>102878824.84999999</v>
      </c>
      <c r="F75" s="303">
        <f t="shared" si="13"/>
        <v>5659032.3399999589</v>
      </c>
      <c r="G75" s="304">
        <v>104405000</v>
      </c>
      <c r="H75" s="304">
        <v>104405000</v>
      </c>
      <c r="I75" s="303">
        <f t="shared" si="14"/>
        <v>0</v>
      </c>
      <c r="J75" s="304">
        <v>100812396.25500003</v>
      </c>
      <c r="K75" s="304">
        <v>103641912.425</v>
      </c>
      <c r="L75" s="303">
        <f t="shared" si="15"/>
        <v>2829516.169999972</v>
      </c>
      <c r="M75" s="304">
        <v>102976725.12502958</v>
      </c>
      <c r="N75" s="304">
        <v>105775733.12622787</v>
      </c>
      <c r="O75" s="303">
        <f t="shared" si="16"/>
        <v>2799008.0011982918</v>
      </c>
      <c r="P75" s="304">
        <v>2400794.21</v>
      </c>
      <c r="Q75" s="304">
        <v>2400794.21</v>
      </c>
      <c r="R75" s="303">
        <f t="shared" si="17"/>
        <v>0</v>
      </c>
      <c r="S75" s="304">
        <v>2400000</v>
      </c>
      <c r="T75" s="304">
        <v>2400000</v>
      </c>
      <c r="U75" s="304">
        <v>2400397.105</v>
      </c>
      <c r="V75" s="304">
        <v>2400397.105</v>
      </c>
      <c r="W75" s="304">
        <v>2475579.6705391887</v>
      </c>
      <c r="X75" s="304">
        <v>2472188.8114170753</v>
      </c>
      <c r="Y75" s="304">
        <v>105452304.79556876</v>
      </c>
      <c r="Z75" s="304">
        <v>108247921.93764494</v>
      </c>
      <c r="AA75" s="303">
        <f t="shared" si="18"/>
        <v>2795617.1420761794</v>
      </c>
      <c r="AB75" s="303">
        <f t="shared" ref="AB75:AB138" si="20">Y75/C75</f>
        <v>3232.5517992633427</v>
      </c>
      <c r="AC75" s="303">
        <f t="shared" si="19"/>
        <v>3318.2490937908451</v>
      </c>
      <c r="AD75" s="304">
        <f t="shared" ref="AD75:AD138" si="21">AC75-AB75</f>
        <v>85.697294527502436</v>
      </c>
      <c r="AE75" s="305">
        <f t="shared" ref="AE75:AE138" si="22">AD75/AB75</f>
        <v>2.6510725844217486E-2</v>
      </c>
      <c r="AF75" s="264">
        <v>6</v>
      </c>
    </row>
    <row r="76" spans="1:32">
      <c r="A76" s="299">
        <v>213</v>
      </c>
      <c r="B76" s="299" t="s">
        <v>74</v>
      </c>
      <c r="C76" s="304">
        <v>5230</v>
      </c>
      <c r="D76" s="304">
        <v>26648979.419999998</v>
      </c>
      <c r="E76" s="304">
        <v>26901952.239999998</v>
      </c>
      <c r="F76" s="303">
        <f t="shared" si="13"/>
        <v>252972.8200000003</v>
      </c>
      <c r="G76" s="304">
        <v>26235000</v>
      </c>
      <c r="H76" s="304">
        <v>26235000</v>
      </c>
      <c r="I76" s="303">
        <f t="shared" si="14"/>
        <v>0</v>
      </c>
      <c r="J76" s="304">
        <v>26441989.710000001</v>
      </c>
      <c r="K76" s="304">
        <v>26568476.119999997</v>
      </c>
      <c r="L76" s="303">
        <f t="shared" si="15"/>
        <v>126486.40999999642</v>
      </c>
      <c r="M76" s="304">
        <v>27009669.517606389</v>
      </c>
      <c r="N76" s="304">
        <v>27115478.418765564</v>
      </c>
      <c r="O76" s="303">
        <f t="shared" si="16"/>
        <v>105808.90115917474</v>
      </c>
      <c r="P76" s="304">
        <v>436495.08</v>
      </c>
      <c r="Q76" s="304">
        <v>452791.08</v>
      </c>
      <c r="R76" s="303">
        <f t="shared" si="17"/>
        <v>16296</v>
      </c>
      <c r="S76" s="304">
        <v>468000</v>
      </c>
      <c r="T76" s="304">
        <v>468000</v>
      </c>
      <c r="U76" s="304">
        <v>452247.54000000004</v>
      </c>
      <c r="V76" s="304">
        <v>460395.54000000004</v>
      </c>
      <c r="W76" s="304">
        <v>466412.33391895733</v>
      </c>
      <c r="X76" s="304">
        <v>474165.17060593708</v>
      </c>
      <c r="Y76" s="304">
        <v>27476081.851525348</v>
      </c>
      <c r="Z76" s="304">
        <v>27589643.589371502</v>
      </c>
      <c r="AA76" s="303">
        <f t="shared" si="18"/>
        <v>113561.73784615472</v>
      </c>
      <c r="AB76" s="303">
        <f t="shared" si="20"/>
        <v>5253.5529352820931</v>
      </c>
      <c r="AC76" s="303">
        <f t="shared" si="19"/>
        <v>5275.2664606828876</v>
      </c>
      <c r="AD76" s="304">
        <f t="shared" si="21"/>
        <v>21.713525400794424</v>
      </c>
      <c r="AE76" s="305">
        <f t="shared" si="22"/>
        <v>4.1331125180008301E-3</v>
      </c>
      <c r="AF76" s="264">
        <v>10</v>
      </c>
    </row>
    <row r="77" spans="1:32">
      <c r="A77" s="299">
        <v>214</v>
      </c>
      <c r="B77" s="299" t="s">
        <v>75</v>
      </c>
      <c r="C77" s="304">
        <v>12662</v>
      </c>
      <c r="D77" s="304">
        <v>48245841.620000005</v>
      </c>
      <c r="E77" s="304">
        <v>48130184.700000003</v>
      </c>
      <c r="F77" s="303">
        <f t="shared" si="13"/>
        <v>-115656.92000000179</v>
      </c>
      <c r="G77" s="304">
        <v>50667000</v>
      </c>
      <c r="H77" s="304">
        <v>50667000</v>
      </c>
      <c r="I77" s="303">
        <f t="shared" si="14"/>
        <v>0</v>
      </c>
      <c r="J77" s="304">
        <v>49456420.810000002</v>
      </c>
      <c r="K77" s="304">
        <v>49398592.350000001</v>
      </c>
      <c r="L77" s="303">
        <f t="shared" si="15"/>
        <v>-57828.460000000894</v>
      </c>
      <c r="M77" s="304">
        <v>50518194.593222663</v>
      </c>
      <c r="N77" s="304">
        <v>50415630.114950776</v>
      </c>
      <c r="O77" s="303">
        <f t="shared" si="16"/>
        <v>-102564.47827188671</v>
      </c>
      <c r="P77" s="304">
        <v>1339671.5</v>
      </c>
      <c r="Q77" s="304">
        <v>1339671.5</v>
      </c>
      <c r="R77" s="303">
        <f t="shared" si="17"/>
        <v>0</v>
      </c>
      <c r="S77" s="304">
        <v>1365000</v>
      </c>
      <c r="T77" s="304">
        <v>1365000</v>
      </c>
      <c r="U77" s="304">
        <v>1352335.75</v>
      </c>
      <c r="V77" s="304">
        <v>1352335.75</v>
      </c>
      <c r="W77" s="304">
        <v>1394692.104681307</v>
      </c>
      <c r="X77" s="304">
        <v>1392781.7624281459</v>
      </c>
      <c r="Y77" s="304">
        <v>51912886.697903968</v>
      </c>
      <c r="Z77" s="304">
        <v>51808411.877378926</v>
      </c>
      <c r="AA77" s="303">
        <f t="shared" si="18"/>
        <v>-104474.82052504271</v>
      </c>
      <c r="AB77" s="303">
        <f t="shared" si="20"/>
        <v>4099.8962800429608</v>
      </c>
      <c r="AC77" s="303">
        <f t="shared" si="19"/>
        <v>4091.6452280349808</v>
      </c>
      <c r="AD77" s="304">
        <f t="shared" si="21"/>
        <v>-8.251052007979979</v>
      </c>
      <c r="AE77" s="305">
        <f t="shared" si="22"/>
        <v>-2.0125026206500815E-3</v>
      </c>
      <c r="AF77" s="264">
        <v>4</v>
      </c>
    </row>
    <row r="78" spans="1:32">
      <c r="A78" s="299">
        <v>216</v>
      </c>
      <c r="B78" s="299" t="s">
        <v>76</v>
      </c>
      <c r="C78" s="304">
        <v>1311</v>
      </c>
      <c r="D78" s="304">
        <v>6964310.2799999993</v>
      </c>
      <c r="E78" s="304">
        <v>6964310.2799999993</v>
      </c>
      <c r="F78" s="303">
        <f t="shared" si="13"/>
        <v>0</v>
      </c>
      <c r="G78" s="304">
        <v>7397000</v>
      </c>
      <c r="H78" s="304">
        <v>7397000</v>
      </c>
      <c r="I78" s="303">
        <f t="shared" si="14"/>
        <v>0</v>
      </c>
      <c r="J78" s="304">
        <v>7180655.1399999997</v>
      </c>
      <c r="K78" s="304">
        <v>7180655.1399999997</v>
      </c>
      <c r="L78" s="303">
        <f t="shared" si="15"/>
        <v>0</v>
      </c>
      <c r="M78" s="304">
        <v>7334815.7373328628</v>
      </c>
      <c r="N78" s="304">
        <v>7328493.3092078306</v>
      </c>
      <c r="O78" s="303">
        <f t="shared" si="16"/>
        <v>-6322.4281250322238</v>
      </c>
      <c r="P78" s="304">
        <v>127616.04</v>
      </c>
      <c r="Q78" s="304">
        <v>127616.04</v>
      </c>
      <c r="R78" s="303">
        <f t="shared" si="17"/>
        <v>0</v>
      </c>
      <c r="S78" s="304">
        <v>129000</v>
      </c>
      <c r="T78" s="304">
        <v>129000</v>
      </c>
      <c r="U78" s="304">
        <v>128308.01999999999</v>
      </c>
      <c r="V78" s="304">
        <v>128308.01999999999</v>
      </c>
      <c r="W78" s="304">
        <v>132326.74094528018</v>
      </c>
      <c r="X78" s="304">
        <v>132145.48992679204</v>
      </c>
      <c r="Y78" s="304">
        <v>7467142.4782781433</v>
      </c>
      <c r="Z78" s="304">
        <v>7460638.7991346223</v>
      </c>
      <c r="AA78" s="303">
        <f t="shared" si="18"/>
        <v>-6503.6791435210034</v>
      </c>
      <c r="AB78" s="303">
        <f t="shared" si="20"/>
        <v>5695.7608529962954</v>
      </c>
      <c r="AC78" s="303">
        <f t="shared" si="19"/>
        <v>5690.7999993399098</v>
      </c>
      <c r="AD78" s="304">
        <f t="shared" si="21"/>
        <v>-4.9608536563855523</v>
      </c>
      <c r="AE78" s="305">
        <f t="shared" si="22"/>
        <v>-8.7097295417097088E-4</v>
      </c>
      <c r="AF78" s="264">
        <v>13</v>
      </c>
    </row>
    <row r="79" spans="1:32">
      <c r="A79" s="299">
        <v>217</v>
      </c>
      <c r="B79" s="299" t="s">
        <v>77</v>
      </c>
      <c r="C79" s="304">
        <v>5390</v>
      </c>
      <c r="D79" s="304">
        <v>20587816.41</v>
      </c>
      <c r="E79" s="304">
        <v>20815597.100000001</v>
      </c>
      <c r="F79" s="303">
        <f t="shared" si="13"/>
        <v>227780.69000000134</v>
      </c>
      <c r="G79" s="304">
        <v>21594000</v>
      </c>
      <c r="H79" s="304">
        <v>21594000</v>
      </c>
      <c r="I79" s="303">
        <f t="shared" si="14"/>
        <v>0</v>
      </c>
      <c r="J79" s="304">
        <v>21090908.204999998</v>
      </c>
      <c r="K79" s="304">
        <v>21204798.550000001</v>
      </c>
      <c r="L79" s="303">
        <f t="shared" si="15"/>
        <v>113890.34500000253</v>
      </c>
      <c r="M79" s="304">
        <v>21543706.305421706</v>
      </c>
      <c r="N79" s="304">
        <v>21641371.332696378</v>
      </c>
      <c r="O79" s="303">
        <f t="shared" si="16"/>
        <v>97665.027274671942</v>
      </c>
      <c r="P79" s="304">
        <v>611343</v>
      </c>
      <c r="Q79" s="304">
        <v>611343</v>
      </c>
      <c r="R79" s="303">
        <f t="shared" si="17"/>
        <v>0</v>
      </c>
      <c r="S79" s="304">
        <v>645000</v>
      </c>
      <c r="T79" s="304">
        <v>645000</v>
      </c>
      <c r="U79" s="304">
        <v>628171.5</v>
      </c>
      <c r="V79" s="304">
        <v>628171.5</v>
      </c>
      <c r="W79" s="304">
        <v>647846.38832169713</v>
      </c>
      <c r="X79" s="304">
        <v>646959.01803759311</v>
      </c>
      <c r="Y79" s="304">
        <v>22191552.693743404</v>
      </c>
      <c r="Z79" s="304">
        <v>22288330.350733973</v>
      </c>
      <c r="AA79" s="303">
        <f t="shared" si="18"/>
        <v>96777.656990569085</v>
      </c>
      <c r="AB79" s="303">
        <f t="shared" si="20"/>
        <v>4117.171186223266</v>
      </c>
      <c r="AC79" s="303">
        <f t="shared" si="19"/>
        <v>4135.1262246259694</v>
      </c>
      <c r="AD79" s="304">
        <f t="shared" si="21"/>
        <v>17.955038402703394</v>
      </c>
      <c r="AE79" s="305">
        <f t="shared" si="22"/>
        <v>4.3610133245816727E-3</v>
      </c>
      <c r="AF79" s="264">
        <v>16</v>
      </c>
    </row>
    <row r="80" spans="1:32">
      <c r="A80" s="299">
        <v>218</v>
      </c>
      <c r="B80" s="299" t="s">
        <v>78</v>
      </c>
      <c r="C80" s="304">
        <v>1192</v>
      </c>
      <c r="D80" s="304">
        <v>6081003.21</v>
      </c>
      <c r="E80" s="304">
        <v>6081003.209999999</v>
      </c>
      <c r="F80" s="303">
        <f t="shared" si="13"/>
        <v>0</v>
      </c>
      <c r="G80" s="304">
        <v>6280000</v>
      </c>
      <c r="H80" s="304">
        <v>6280000</v>
      </c>
      <c r="I80" s="303">
        <f t="shared" si="14"/>
        <v>0</v>
      </c>
      <c r="J80" s="304">
        <v>6180501.6050000004</v>
      </c>
      <c r="K80" s="304">
        <v>6180501.6049999995</v>
      </c>
      <c r="L80" s="303">
        <f t="shared" si="15"/>
        <v>0</v>
      </c>
      <c r="M80" s="304">
        <v>6313190.0297561176</v>
      </c>
      <c r="N80" s="304">
        <v>6307748.217496315</v>
      </c>
      <c r="O80" s="303">
        <f t="shared" si="16"/>
        <v>-5441.8122598025948</v>
      </c>
      <c r="P80" s="304">
        <v>125115.29</v>
      </c>
      <c r="Q80" s="304">
        <v>125115.29</v>
      </c>
      <c r="R80" s="303">
        <f t="shared" si="17"/>
        <v>0</v>
      </c>
      <c r="S80" s="304">
        <v>128000</v>
      </c>
      <c r="T80" s="304">
        <v>128000</v>
      </c>
      <c r="U80" s="304">
        <v>126557.64499999999</v>
      </c>
      <c r="V80" s="304">
        <v>126557.64499999999</v>
      </c>
      <c r="W80" s="304">
        <v>130521.54264838423</v>
      </c>
      <c r="X80" s="304">
        <v>130342.76425203992</v>
      </c>
      <c r="Y80" s="304">
        <v>6443711.572404502</v>
      </c>
      <c r="Z80" s="304">
        <v>6438090.9817483546</v>
      </c>
      <c r="AA80" s="303">
        <f t="shared" si="18"/>
        <v>-5620.5906561473384</v>
      </c>
      <c r="AB80" s="303">
        <f t="shared" si="20"/>
        <v>5405.7982989970651</v>
      </c>
      <c r="AC80" s="303">
        <f t="shared" si="19"/>
        <v>5401.0830383794919</v>
      </c>
      <c r="AD80" s="304">
        <f t="shared" si="21"/>
        <v>-4.7152606175732217</v>
      </c>
      <c r="AE80" s="305">
        <f t="shared" si="22"/>
        <v>-8.7225981377219374E-4</v>
      </c>
      <c r="AF80" s="264">
        <v>14</v>
      </c>
    </row>
    <row r="81" spans="1:32">
      <c r="A81" s="299">
        <v>224</v>
      </c>
      <c r="B81" s="299" t="s">
        <v>79</v>
      </c>
      <c r="C81" s="304">
        <v>8717</v>
      </c>
      <c r="D81" s="304">
        <v>32061425.370000001</v>
      </c>
      <c r="E81" s="304">
        <v>32576100.220000006</v>
      </c>
      <c r="F81" s="303">
        <f t="shared" si="13"/>
        <v>514674.85000000522</v>
      </c>
      <c r="G81" s="304">
        <v>35705000</v>
      </c>
      <c r="H81" s="304">
        <v>35705000</v>
      </c>
      <c r="I81" s="303">
        <f t="shared" si="14"/>
        <v>0</v>
      </c>
      <c r="J81" s="304">
        <v>33883212.685000002</v>
      </c>
      <c r="K81" s="304">
        <v>34140550.109999999</v>
      </c>
      <c r="L81" s="303">
        <f t="shared" si="15"/>
        <v>257337.42499999702</v>
      </c>
      <c r="M81" s="304">
        <v>34610647.188570388</v>
      </c>
      <c r="N81" s="304">
        <v>34843449.264130749</v>
      </c>
      <c r="O81" s="303">
        <f t="shared" si="16"/>
        <v>232802.07556036115</v>
      </c>
      <c r="P81" s="304">
        <v>566869.80999999994</v>
      </c>
      <c r="Q81" s="304">
        <v>628476.1100000001</v>
      </c>
      <c r="R81" s="303">
        <f t="shared" si="17"/>
        <v>61606.300000000163</v>
      </c>
      <c r="S81" s="304">
        <v>602000</v>
      </c>
      <c r="T81" s="304">
        <v>602000</v>
      </c>
      <c r="U81" s="304">
        <v>584434.90500000003</v>
      </c>
      <c r="V81" s="304">
        <v>615238.05500000005</v>
      </c>
      <c r="W81" s="304">
        <v>602739.9243890947</v>
      </c>
      <c r="X81" s="304">
        <v>633638.75617113907</v>
      </c>
      <c r="Y81" s="304">
        <v>35213387.112959482</v>
      </c>
      <c r="Z81" s="304">
        <v>35477088.020301886</v>
      </c>
      <c r="AA81" s="303">
        <f t="shared" si="18"/>
        <v>263700.90734240413</v>
      </c>
      <c r="AB81" s="303">
        <f t="shared" si="20"/>
        <v>4039.6222453779374</v>
      </c>
      <c r="AC81" s="303">
        <f t="shared" si="19"/>
        <v>4069.8735826892148</v>
      </c>
      <c r="AD81" s="304">
        <f t="shared" si="21"/>
        <v>30.251337311277439</v>
      </c>
      <c r="AE81" s="305">
        <f t="shared" si="22"/>
        <v>7.4886549963651856E-3</v>
      </c>
      <c r="AF81" s="264">
        <v>1</v>
      </c>
    </row>
    <row r="82" spans="1:32">
      <c r="A82" s="299">
        <v>226</v>
      </c>
      <c r="B82" s="299" t="s">
        <v>80</v>
      </c>
      <c r="C82" s="304">
        <v>3774</v>
      </c>
      <c r="D82" s="304">
        <v>17669504.649999999</v>
      </c>
      <c r="E82" s="304">
        <v>17669504.649999999</v>
      </c>
      <c r="F82" s="303">
        <f t="shared" si="13"/>
        <v>0</v>
      </c>
      <c r="G82" s="304">
        <v>18414000</v>
      </c>
      <c r="H82" s="304">
        <v>18414000</v>
      </c>
      <c r="I82" s="303">
        <f t="shared" si="14"/>
        <v>0</v>
      </c>
      <c r="J82" s="304">
        <v>18041752.324999999</v>
      </c>
      <c r="K82" s="304">
        <v>18041752.324999999</v>
      </c>
      <c r="L82" s="303">
        <f t="shared" si="15"/>
        <v>0</v>
      </c>
      <c r="M82" s="304">
        <v>18429088.474853531</v>
      </c>
      <c r="N82" s="304">
        <v>18413203.060486667</v>
      </c>
      <c r="O82" s="303">
        <f t="shared" si="16"/>
        <v>-15885.414366863668</v>
      </c>
      <c r="P82" s="304">
        <v>361041</v>
      </c>
      <c r="Q82" s="304">
        <v>361041</v>
      </c>
      <c r="R82" s="303">
        <f t="shared" si="17"/>
        <v>0</v>
      </c>
      <c r="S82" s="304">
        <v>362000</v>
      </c>
      <c r="T82" s="304">
        <v>362000</v>
      </c>
      <c r="U82" s="304">
        <v>361520.5</v>
      </c>
      <c r="V82" s="304">
        <v>361520.5</v>
      </c>
      <c r="W82" s="304">
        <v>372843.64258686377</v>
      </c>
      <c r="X82" s="304">
        <v>372332.94996742078</v>
      </c>
      <c r="Y82" s="304">
        <v>18801932.117440395</v>
      </c>
      <c r="Z82" s="304">
        <v>18785536.010454088</v>
      </c>
      <c r="AA82" s="303">
        <f t="shared" si="18"/>
        <v>-16396.106986306608</v>
      </c>
      <c r="AB82" s="303">
        <f t="shared" si="20"/>
        <v>4981.9639950822457</v>
      </c>
      <c r="AC82" s="303">
        <f t="shared" si="19"/>
        <v>4977.6195046248249</v>
      </c>
      <c r="AD82" s="304">
        <f t="shared" si="21"/>
        <v>-4.3444904574207612</v>
      </c>
      <c r="AE82" s="305">
        <f t="shared" si="22"/>
        <v>-8.720437284792219E-4</v>
      </c>
      <c r="AF82" s="264">
        <v>13</v>
      </c>
    </row>
    <row r="83" spans="1:32">
      <c r="A83" s="299">
        <v>230</v>
      </c>
      <c r="B83" s="299" t="s">
        <v>81</v>
      </c>
      <c r="C83" s="304">
        <v>2290</v>
      </c>
      <c r="D83" s="304">
        <v>9669712.2400000002</v>
      </c>
      <c r="E83" s="304">
        <v>9650265.1400000006</v>
      </c>
      <c r="F83" s="303">
        <f t="shared" si="13"/>
        <v>-19447.099999999627</v>
      </c>
      <c r="G83" s="304">
        <v>10839000</v>
      </c>
      <c r="H83" s="304">
        <v>10839000</v>
      </c>
      <c r="I83" s="303">
        <f t="shared" si="14"/>
        <v>0</v>
      </c>
      <c r="J83" s="304">
        <v>10254356.120000001</v>
      </c>
      <c r="K83" s="304">
        <v>10244632.57</v>
      </c>
      <c r="L83" s="303">
        <f t="shared" si="15"/>
        <v>-9723.5500000007451</v>
      </c>
      <c r="M83" s="304">
        <v>10474505.623618009</v>
      </c>
      <c r="N83" s="304">
        <v>10455553.118867317</v>
      </c>
      <c r="O83" s="303">
        <f t="shared" si="16"/>
        <v>-18952.504750691354</v>
      </c>
      <c r="P83" s="304">
        <v>350595.69</v>
      </c>
      <c r="Q83" s="304">
        <v>350595.69</v>
      </c>
      <c r="R83" s="303">
        <f t="shared" si="17"/>
        <v>0</v>
      </c>
      <c r="S83" s="304">
        <v>335000</v>
      </c>
      <c r="T83" s="304">
        <v>335000</v>
      </c>
      <c r="U83" s="304">
        <v>342797.84499999997</v>
      </c>
      <c r="V83" s="304">
        <v>342797.84499999997</v>
      </c>
      <c r="W83" s="304">
        <v>353534.57743261341</v>
      </c>
      <c r="X83" s="304">
        <v>353050.33288935112</v>
      </c>
      <c r="Y83" s="304">
        <v>10828040.201050622</v>
      </c>
      <c r="Z83" s="304">
        <v>10808603.451756669</v>
      </c>
      <c r="AA83" s="303">
        <f t="shared" si="18"/>
        <v>-19436.74929395318</v>
      </c>
      <c r="AB83" s="303">
        <f t="shared" si="20"/>
        <v>4728.4018345199229</v>
      </c>
      <c r="AC83" s="303">
        <f t="shared" si="19"/>
        <v>4719.9141710727818</v>
      </c>
      <c r="AD83" s="304">
        <f t="shared" si="21"/>
        <v>-8.4876634471411307</v>
      </c>
      <c r="AE83" s="305">
        <f t="shared" si="22"/>
        <v>-1.7950385234132471E-3</v>
      </c>
      <c r="AF83" s="264">
        <v>4</v>
      </c>
    </row>
    <row r="84" spans="1:32">
      <c r="A84" s="299">
        <v>231</v>
      </c>
      <c r="B84" s="299" t="s">
        <v>82</v>
      </c>
      <c r="C84" s="304">
        <v>1289</v>
      </c>
      <c r="D84" s="304">
        <v>7035728.4799999986</v>
      </c>
      <c r="E84" s="304">
        <v>7013673.6799999997</v>
      </c>
      <c r="F84" s="303">
        <f t="shared" si="13"/>
        <v>-22054.799999998882</v>
      </c>
      <c r="G84" s="304">
        <v>7118000</v>
      </c>
      <c r="H84" s="304">
        <v>7118000</v>
      </c>
      <c r="I84" s="303">
        <f t="shared" si="14"/>
        <v>0</v>
      </c>
      <c r="J84" s="304">
        <v>7076864.2399999993</v>
      </c>
      <c r="K84" s="304">
        <v>7065836.8399999999</v>
      </c>
      <c r="L84" s="303">
        <f t="shared" si="15"/>
        <v>-11027.399999999441</v>
      </c>
      <c r="M84" s="304">
        <v>7228796.5633342145</v>
      </c>
      <c r="N84" s="304">
        <v>7211311.0846170224</v>
      </c>
      <c r="O84" s="303">
        <f t="shared" si="16"/>
        <v>-17485.478717192076</v>
      </c>
      <c r="P84" s="304">
        <v>124759.43</v>
      </c>
      <c r="Q84" s="304">
        <v>124759.43</v>
      </c>
      <c r="R84" s="303">
        <f t="shared" si="17"/>
        <v>0</v>
      </c>
      <c r="S84" s="304">
        <v>75000</v>
      </c>
      <c r="T84" s="304">
        <v>75000</v>
      </c>
      <c r="U84" s="304">
        <v>99879.714999999997</v>
      </c>
      <c r="V84" s="304">
        <v>99879.714999999997</v>
      </c>
      <c r="W84" s="304">
        <v>103008.03622792572</v>
      </c>
      <c r="X84" s="304">
        <v>102866.94372201645</v>
      </c>
      <c r="Y84" s="304">
        <v>7331804.5995621402</v>
      </c>
      <c r="Z84" s="304">
        <v>7314178.0283390386</v>
      </c>
      <c r="AA84" s="303">
        <f t="shared" si="18"/>
        <v>-17626.571223101579</v>
      </c>
      <c r="AB84" s="303">
        <f t="shared" si="20"/>
        <v>5687.9787428721029</v>
      </c>
      <c r="AC84" s="303">
        <f t="shared" si="19"/>
        <v>5674.3041336997976</v>
      </c>
      <c r="AD84" s="304">
        <f t="shared" si="21"/>
        <v>-13.674609172305281</v>
      </c>
      <c r="AE84" s="305">
        <f t="shared" si="22"/>
        <v>-2.4041245212882757E-3</v>
      </c>
      <c r="AF84" s="264">
        <v>15</v>
      </c>
    </row>
    <row r="85" spans="1:32">
      <c r="A85" s="299">
        <v>232</v>
      </c>
      <c r="B85" s="299" t="s">
        <v>83</v>
      </c>
      <c r="C85" s="304">
        <v>12890</v>
      </c>
      <c r="D85" s="304">
        <v>56336001.239999995</v>
      </c>
      <c r="E85" s="304">
        <v>56336001.239999995</v>
      </c>
      <c r="F85" s="303">
        <f t="shared" si="13"/>
        <v>0</v>
      </c>
      <c r="G85" s="304">
        <v>57658000</v>
      </c>
      <c r="H85" s="304">
        <v>57658000</v>
      </c>
      <c r="I85" s="303">
        <f t="shared" si="14"/>
        <v>0</v>
      </c>
      <c r="J85" s="304">
        <v>56997000.619999997</v>
      </c>
      <c r="K85" s="304">
        <v>56997000.619999997</v>
      </c>
      <c r="L85" s="303">
        <f t="shared" si="15"/>
        <v>0</v>
      </c>
      <c r="M85" s="304">
        <v>58220662.178792082</v>
      </c>
      <c r="N85" s="304">
        <v>58170477.420892343</v>
      </c>
      <c r="O85" s="303">
        <f t="shared" si="16"/>
        <v>-50184.757899738848</v>
      </c>
      <c r="P85" s="304">
        <v>1345572.14</v>
      </c>
      <c r="Q85" s="304">
        <v>1345572.14</v>
      </c>
      <c r="R85" s="303">
        <f t="shared" si="17"/>
        <v>0</v>
      </c>
      <c r="S85" s="304">
        <v>1345000</v>
      </c>
      <c r="T85" s="304">
        <v>1345000</v>
      </c>
      <c r="U85" s="304">
        <v>1345286.0699999998</v>
      </c>
      <c r="V85" s="304">
        <v>1345286.0699999998</v>
      </c>
      <c r="W85" s="304">
        <v>1387421.622453406</v>
      </c>
      <c r="X85" s="304">
        <v>1385521.2387490561</v>
      </c>
      <c r="Y85" s="304">
        <v>59608083.801245488</v>
      </c>
      <c r="Z85" s="304">
        <v>59555998.6596414</v>
      </c>
      <c r="AA85" s="303">
        <f t="shared" si="18"/>
        <v>-52085.141604088247</v>
      </c>
      <c r="AB85" s="303">
        <f t="shared" si="20"/>
        <v>4624.3664702285096</v>
      </c>
      <c r="AC85" s="303">
        <f t="shared" si="19"/>
        <v>4620.3257299954539</v>
      </c>
      <c r="AD85" s="304">
        <f t="shared" si="21"/>
        <v>-4.0407402330556579</v>
      </c>
      <c r="AE85" s="305">
        <f t="shared" si="22"/>
        <v>-8.7379325558858392E-4</v>
      </c>
      <c r="AF85" s="264">
        <v>14</v>
      </c>
    </row>
    <row r="86" spans="1:32">
      <c r="A86" s="299">
        <v>233</v>
      </c>
      <c r="B86" s="299" t="s">
        <v>84</v>
      </c>
      <c r="C86" s="304">
        <v>15312</v>
      </c>
      <c r="D86" s="304">
        <v>55291131.109999992</v>
      </c>
      <c r="E86" s="304">
        <v>64621660.729999989</v>
      </c>
      <c r="F86" s="303">
        <f t="shared" si="13"/>
        <v>9330529.6199999973</v>
      </c>
      <c r="G86" s="304">
        <v>67502000</v>
      </c>
      <c r="H86" s="304">
        <v>67502000</v>
      </c>
      <c r="I86" s="303">
        <f t="shared" si="14"/>
        <v>0</v>
      </c>
      <c r="J86" s="304">
        <v>61396565.554999992</v>
      </c>
      <c r="K86" s="304">
        <v>66061830.364999995</v>
      </c>
      <c r="L86" s="303">
        <f t="shared" si="15"/>
        <v>4665264.8100000024</v>
      </c>
      <c r="M86" s="304">
        <v>62714680.829387762</v>
      </c>
      <c r="N86" s="304">
        <v>67421937.467383385</v>
      </c>
      <c r="O86" s="303">
        <f t="shared" si="16"/>
        <v>4707256.6379956231</v>
      </c>
      <c r="P86" s="304">
        <v>1548437.96</v>
      </c>
      <c r="Q86" s="304">
        <v>1548437.96</v>
      </c>
      <c r="R86" s="303">
        <f t="shared" si="17"/>
        <v>0</v>
      </c>
      <c r="S86" s="304">
        <v>1617000</v>
      </c>
      <c r="T86" s="304">
        <v>1617000</v>
      </c>
      <c r="U86" s="304">
        <v>1582718.98</v>
      </c>
      <c r="V86" s="304">
        <v>1582718.98</v>
      </c>
      <c r="W86" s="304">
        <v>1632291.1417044555</v>
      </c>
      <c r="X86" s="304">
        <v>1630055.3545174543</v>
      </c>
      <c r="Y86" s="304">
        <v>64346971.971092217</v>
      </c>
      <c r="Z86" s="304">
        <v>69051992.821900845</v>
      </c>
      <c r="AA86" s="303">
        <f t="shared" si="18"/>
        <v>4705020.8508086279</v>
      </c>
      <c r="AB86" s="303">
        <f t="shared" si="20"/>
        <v>4202.3884516126054</v>
      </c>
      <c r="AC86" s="303">
        <f t="shared" si="19"/>
        <v>4509.6651529454575</v>
      </c>
      <c r="AD86" s="304">
        <f t="shared" si="21"/>
        <v>307.2767013328521</v>
      </c>
      <c r="AE86" s="305">
        <f t="shared" si="22"/>
        <v>7.311953782257781E-2</v>
      </c>
      <c r="AF86" s="264">
        <v>14</v>
      </c>
    </row>
    <row r="87" spans="1:32">
      <c r="A87" s="299">
        <v>235</v>
      </c>
      <c r="B87" s="299" t="s">
        <v>85</v>
      </c>
      <c r="C87" s="304">
        <v>10396</v>
      </c>
      <c r="D87" s="304">
        <v>36571861.420000002</v>
      </c>
      <c r="E87" s="304">
        <v>36571861.420000002</v>
      </c>
      <c r="F87" s="303">
        <f t="shared" si="13"/>
        <v>0</v>
      </c>
      <c r="G87" s="304">
        <v>35462000</v>
      </c>
      <c r="H87" s="304">
        <v>35462000</v>
      </c>
      <c r="I87" s="303">
        <f t="shared" si="14"/>
        <v>0</v>
      </c>
      <c r="J87" s="304">
        <v>36016930.710000001</v>
      </c>
      <c r="K87" s="304">
        <v>36016930.710000001</v>
      </c>
      <c r="L87" s="303">
        <f t="shared" si="15"/>
        <v>0</v>
      </c>
      <c r="M87" s="304">
        <v>36790173.742020883</v>
      </c>
      <c r="N87" s="304">
        <v>36758461.530355155</v>
      </c>
      <c r="O87" s="303">
        <f t="shared" si="16"/>
        <v>-31712.211665727198</v>
      </c>
      <c r="P87" s="304">
        <v>1009181.22</v>
      </c>
      <c r="Q87" s="304">
        <v>1009181.22</v>
      </c>
      <c r="R87" s="303">
        <f t="shared" si="17"/>
        <v>0</v>
      </c>
      <c r="S87" s="304">
        <v>750000</v>
      </c>
      <c r="T87" s="304">
        <v>750000</v>
      </c>
      <c r="U87" s="304">
        <v>879590.61</v>
      </c>
      <c r="V87" s="304">
        <v>879590.61</v>
      </c>
      <c r="W87" s="304">
        <v>907140.1677570194</v>
      </c>
      <c r="X87" s="304">
        <v>905897.63674520026</v>
      </c>
      <c r="Y87" s="304">
        <v>37697313.909777902</v>
      </c>
      <c r="Z87" s="304">
        <v>37664359.167100355</v>
      </c>
      <c r="AA87" s="303">
        <f t="shared" si="18"/>
        <v>-32954.742677547038</v>
      </c>
      <c r="AB87" s="303">
        <f t="shared" si="20"/>
        <v>3626.1363899363123</v>
      </c>
      <c r="AC87" s="303">
        <f t="shared" si="19"/>
        <v>3622.9664454694453</v>
      </c>
      <c r="AD87" s="304">
        <f t="shared" si="21"/>
        <v>-3.1699444668670367</v>
      </c>
      <c r="AE87" s="305">
        <f t="shared" si="22"/>
        <v>-8.7419339097796929E-4</v>
      </c>
      <c r="AF87" s="264">
        <v>1</v>
      </c>
    </row>
    <row r="88" spans="1:32">
      <c r="A88" s="299">
        <v>236</v>
      </c>
      <c r="B88" s="299" t="s">
        <v>86</v>
      </c>
      <c r="C88" s="304">
        <v>4196</v>
      </c>
      <c r="D88" s="304">
        <v>15315128.030000001</v>
      </c>
      <c r="E88" s="304">
        <v>15315128.029999999</v>
      </c>
      <c r="F88" s="303">
        <f t="shared" si="13"/>
        <v>0</v>
      </c>
      <c r="G88" s="304">
        <v>16192000</v>
      </c>
      <c r="H88" s="304">
        <v>16192000</v>
      </c>
      <c r="I88" s="303">
        <f t="shared" si="14"/>
        <v>0</v>
      </c>
      <c r="J88" s="304">
        <v>15753564.015000001</v>
      </c>
      <c r="K88" s="304">
        <v>15753564.015000001</v>
      </c>
      <c r="L88" s="303">
        <f t="shared" si="15"/>
        <v>0</v>
      </c>
      <c r="M88" s="304">
        <v>16091775.332954185</v>
      </c>
      <c r="N88" s="304">
        <v>16077904.624187918</v>
      </c>
      <c r="O88" s="303">
        <f t="shared" si="16"/>
        <v>-13870.708766266704</v>
      </c>
      <c r="P88" s="304">
        <v>333754.44</v>
      </c>
      <c r="Q88" s="304">
        <v>333754.44</v>
      </c>
      <c r="R88" s="303">
        <f t="shared" si="17"/>
        <v>0</v>
      </c>
      <c r="S88" s="304">
        <v>478000</v>
      </c>
      <c r="T88" s="304">
        <v>478000</v>
      </c>
      <c r="U88" s="304">
        <v>405877.22</v>
      </c>
      <c r="V88" s="304">
        <v>405877.22</v>
      </c>
      <c r="W88" s="304">
        <v>418589.65438427386</v>
      </c>
      <c r="X88" s="304">
        <v>418016.30238721136</v>
      </c>
      <c r="Y88" s="304">
        <v>16510364.987338459</v>
      </c>
      <c r="Z88" s="304">
        <v>16495920.92657513</v>
      </c>
      <c r="AA88" s="303">
        <f t="shared" si="18"/>
        <v>-14444.060763329268</v>
      </c>
      <c r="AB88" s="303">
        <f t="shared" si="20"/>
        <v>3934.7866986030645</v>
      </c>
      <c r="AC88" s="303">
        <f t="shared" si="19"/>
        <v>3931.3443580970279</v>
      </c>
      <c r="AD88" s="304">
        <f t="shared" si="21"/>
        <v>-3.442340506036544</v>
      </c>
      <c r="AE88" s="305">
        <f t="shared" si="22"/>
        <v>-8.7484805904692372E-4</v>
      </c>
      <c r="AF88" s="264">
        <v>16</v>
      </c>
    </row>
    <row r="89" spans="1:32">
      <c r="A89" s="299">
        <v>239</v>
      </c>
      <c r="B89" s="299" t="s">
        <v>87</v>
      </c>
      <c r="C89" s="304">
        <v>2095</v>
      </c>
      <c r="D89" s="304">
        <v>10925001.429999996</v>
      </c>
      <c r="E89" s="304">
        <v>10925001.429999996</v>
      </c>
      <c r="F89" s="303">
        <f t="shared" si="13"/>
        <v>0</v>
      </c>
      <c r="G89" s="304">
        <v>11167000</v>
      </c>
      <c r="H89" s="304">
        <v>11167000</v>
      </c>
      <c r="I89" s="303">
        <f t="shared" si="14"/>
        <v>0</v>
      </c>
      <c r="J89" s="304">
        <v>11046000.714999998</v>
      </c>
      <c r="K89" s="304">
        <v>11046000.714999998</v>
      </c>
      <c r="L89" s="303">
        <f t="shared" si="15"/>
        <v>0</v>
      </c>
      <c r="M89" s="304">
        <v>11283145.938543433</v>
      </c>
      <c r="N89" s="304">
        <v>11273420.148315657</v>
      </c>
      <c r="O89" s="303">
        <f t="shared" si="16"/>
        <v>-9725.7902277763933</v>
      </c>
      <c r="P89" s="304">
        <v>237310.58000000002</v>
      </c>
      <c r="Q89" s="304">
        <v>237310.58000000002</v>
      </c>
      <c r="R89" s="303">
        <f t="shared" si="17"/>
        <v>0</v>
      </c>
      <c r="S89" s="304">
        <v>259000</v>
      </c>
      <c r="T89" s="304">
        <v>259000</v>
      </c>
      <c r="U89" s="304">
        <v>248155.29</v>
      </c>
      <c r="V89" s="304">
        <v>248155.29</v>
      </c>
      <c r="W89" s="304">
        <v>255927.73369919418</v>
      </c>
      <c r="X89" s="304">
        <v>255577.18352270706</v>
      </c>
      <c r="Y89" s="304">
        <v>11539073.672242628</v>
      </c>
      <c r="Z89" s="304">
        <v>11528997.331838364</v>
      </c>
      <c r="AA89" s="303">
        <f t="shared" si="18"/>
        <v>-10076.340404264629</v>
      </c>
      <c r="AB89" s="303">
        <f t="shared" si="20"/>
        <v>5507.9110607363382</v>
      </c>
      <c r="AC89" s="303">
        <f t="shared" si="19"/>
        <v>5503.1013517128231</v>
      </c>
      <c r="AD89" s="304">
        <f t="shared" si="21"/>
        <v>-4.8097090235150972</v>
      </c>
      <c r="AE89" s="305">
        <f t="shared" si="22"/>
        <v>-8.73236508447197E-4</v>
      </c>
      <c r="AF89" s="264">
        <v>11</v>
      </c>
    </row>
    <row r="90" spans="1:32">
      <c r="A90" s="299">
        <v>240</v>
      </c>
      <c r="B90" s="299" t="s">
        <v>88</v>
      </c>
      <c r="C90" s="304">
        <v>19982</v>
      </c>
      <c r="D90" s="304">
        <v>97060864.01000002</v>
      </c>
      <c r="E90" s="304">
        <v>97060864.01000002</v>
      </c>
      <c r="F90" s="303">
        <f t="shared" si="13"/>
        <v>0</v>
      </c>
      <c r="G90" s="304">
        <v>97869000</v>
      </c>
      <c r="H90" s="304">
        <v>97869000</v>
      </c>
      <c r="I90" s="303">
        <f t="shared" si="14"/>
        <v>0</v>
      </c>
      <c r="J90" s="304">
        <v>97464932.00500001</v>
      </c>
      <c r="K90" s="304">
        <v>97464932.00500001</v>
      </c>
      <c r="L90" s="303">
        <f t="shared" si="15"/>
        <v>0</v>
      </c>
      <c r="M90" s="304">
        <v>99557394.578950852</v>
      </c>
      <c r="N90" s="304">
        <v>99471578.589281574</v>
      </c>
      <c r="O90" s="303">
        <f t="shared" si="16"/>
        <v>-85815.989669278264</v>
      </c>
      <c r="P90" s="304">
        <v>2379614.2400000002</v>
      </c>
      <c r="Q90" s="304">
        <v>2379614.2400000002</v>
      </c>
      <c r="R90" s="303">
        <f t="shared" si="17"/>
        <v>0</v>
      </c>
      <c r="S90" s="304">
        <v>2383000</v>
      </c>
      <c r="T90" s="304">
        <v>2383000</v>
      </c>
      <c r="U90" s="304">
        <v>2381307.12</v>
      </c>
      <c r="V90" s="304">
        <v>2381307.12</v>
      </c>
      <c r="W90" s="304">
        <v>2455891.7702836604</v>
      </c>
      <c r="X90" s="304">
        <v>2452527.8781369883</v>
      </c>
      <c r="Y90" s="304">
        <v>102013286.34923451</v>
      </c>
      <c r="Z90" s="304">
        <v>101924106.46741857</v>
      </c>
      <c r="AA90" s="303">
        <f t="shared" si="18"/>
        <v>-89179.881815940142</v>
      </c>
      <c r="AB90" s="303">
        <f t="shared" si="20"/>
        <v>5105.259050607272</v>
      </c>
      <c r="AC90" s="303">
        <f t="shared" si="19"/>
        <v>5100.7960398067544</v>
      </c>
      <c r="AD90" s="304">
        <f t="shared" si="21"/>
        <v>-4.4630108005176226</v>
      </c>
      <c r="AE90" s="305">
        <f t="shared" si="22"/>
        <v>-8.7419869516449831E-4</v>
      </c>
      <c r="AF90" s="264">
        <v>19</v>
      </c>
    </row>
    <row r="91" spans="1:32">
      <c r="A91" s="299">
        <v>241</v>
      </c>
      <c r="B91" s="299" t="s">
        <v>89</v>
      </c>
      <c r="C91" s="304">
        <v>7904</v>
      </c>
      <c r="D91" s="304">
        <v>31878960.259999998</v>
      </c>
      <c r="E91" s="304">
        <v>31878960.259999998</v>
      </c>
      <c r="F91" s="303">
        <f t="shared" si="13"/>
        <v>0</v>
      </c>
      <c r="G91" s="304">
        <v>32841000</v>
      </c>
      <c r="H91" s="304">
        <v>32841000</v>
      </c>
      <c r="I91" s="303">
        <f t="shared" si="14"/>
        <v>0</v>
      </c>
      <c r="J91" s="304">
        <v>32359980.129999999</v>
      </c>
      <c r="K91" s="304">
        <v>32359980.129999999</v>
      </c>
      <c r="L91" s="303">
        <f t="shared" si="15"/>
        <v>0</v>
      </c>
      <c r="M91" s="304">
        <v>33054712.542190507</v>
      </c>
      <c r="N91" s="304">
        <v>33026220.204860486</v>
      </c>
      <c r="O91" s="303">
        <f t="shared" si="16"/>
        <v>-28492.337330020964</v>
      </c>
      <c r="P91" s="304">
        <v>552809.84</v>
      </c>
      <c r="Q91" s="304">
        <v>552809.84</v>
      </c>
      <c r="R91" s="303">
        <f t="shared" si="17"/>
        <v>0</v>
      </c>
      <c r="S91" s="304">
        <v>570000</v>
      </c>
      <c r="T91" s="304">
        <v>570000</v>
      </c>
      <c r="U91" s="304">
        <v>561404.91999999993</v>
      </c>
      <c r="V91" s="304">
        <v>561404.91999999993</v>
      </c>
      <c r="W91" s="304">
        <v>578988.61984033231</v>
      </c>
      <c r="X91" s="304">
        <v>578195.56564516772</v>
      </c>
      <c r="Y91" s="304">
        <v>33633701.162030838</v>
      </c>
      <c r="Z91" s="304">
        <v>33604415.770505652</v>
      </c>
      <c r="AA91" s="303">
        <f t="shared" si="18"/>
        <v>-29285.391525186598</v>
      </c>
      <c r="AB91" s="303">
        <f t="shared" si="20"/>
        <v>4255.2759567346711</v>
      </c>
      <c r="AC91" s="303">
        <f t="shared" si="19"/>
        <v>4251.5708211672127</v>
      </c>
      <c r="AD91" s="304">
        <f t="shared" si="21"/>
        <v>-3.7051355674584556</v>
      </c>
      <c r="AE91" s="305">
        <f t="shared" si="22"/>
        <v>-8.7071569626277041E-4</v>
      </c>
      <c r="AF91" s="264">
        <v>19</v>
      </c>
    </row>
    <row r="92" spans="1:32">
      <c r="A92" s="299">
        <v>244</v>
      </c>
      <c r="B92" s="299" t="s">
        <v>90</v>
      </c>
      <c r="C92" s="304">
        <v>19116</v>
      </c>
      <c r="D92" s="304">
        <v>52304594.769999981</v>
      </c>
      <c r="E92" s="304">
        <v>55175107.440000005</v>
      </c>
      <c r="F92" s="303">
        <f t="shared" si="13"/>
        <v>2870512.6700000241</v>
      </c>
      <c r="G92" s="304">
        <v>57712000</v>
      </c>
      <c r="H92" s="304">
        <v>57712000</v>
      </c>
      <c r="I92" s="303">
        <f t="shared" si="14"/>
        <v>0</v>
      </c>
      <c r="J92" s="304">
        <v>55008297.38499999</v>
      </c>
      <c r="K92" s="304">
        <v>56443553.719999999</v>
      </c>
      <c r="L92" s="303">
        <f t="shared" si="15"/>
        <v>1435256.3350000083</v>
      </c>
      <c r="M92" s="304">
        <v>56189263.719937406</v>
      </c>
      <c r="N92" s="304">
        <v>57605635.937131599</v>
      </c>
      <c r="O92" s="303">
        <f t="shared" si="16"/>
        <v>1416372.2171941921</v>
      </c>
      <c r="P92" s="304">
        <v>1342661.97</v>
      </c>
      <c r="Q92" s="304">
        <v>1348777.77</v>
      </c>
      <c r="R92" s="303">
        <f t="shared" si="17"/>
        <v>6115.8000000000466</v>
      </c>
      <c r="S92" s="304">
        <v>1326000</v>
      </c>
      <c r="T92" s="304">
        <v>1326000</v>
      </c>
      <c r="U92" s="304">
        <v>1334330.9849999999</v>
      </c>
      <c r="V92" s="304">
        <v>1337388.885</v>
      </c>
      <c r="W92" s="304">
        <v>1376123.4144783432</v>
      </c>
      <c r="X92" s="304">
        <v>1377387.8626680637</v>
      </c>
      <c r="Y92" s="304">
        <v>57565387.134415753</v>
      </c>
      <c r="Z92" s="304">
        <v>58983023.799799666</v>
      </c>
      <c r="AA92" s="303">
        <f t="shared" si="18"/>
        <v>1417636.6653839126</v>
      </c>
      <c r="AB92" s="303">
        <f t="shared" si="20"/>
        <v>3011.3719990801292</v>
      </c>
      <c r="AC92" s="303">
        <f t="shared" si="19"/>
        <v>3085.5316907197985</v>
      </c>
      <c r="AD92" s="304">
        <f t="shared" si="21"/>
        <v>74.15969163966929</v>
      </c>
      <c r="AE92" s="305">
        <f t="shared" si="22"/>
        <v>2.4626546193005226E-2</v>
      </c>
      <c r="AF92" s="264">
        <v>17</v>
      </c>
    </row>
    <row r="93" spans="1:32">
      <c r="A93" s="299">
        <v>245</v>
      </c>
      <c r="B93" s="299" t="s">
        <v>91</v>
      </c>
      <c r="C93" s="304">
        <v>37232</v>
      </c>
      <c r="D93" s="304">
        <v>121120344.00999999</v>
      </c>
      <c r="E93" s="304">
        <v>121120344.00999999</v>
      </c>
      <c r="F93" s="303">
        <f t="shared" si="13"/>
        <v>0</v>
      </c>
      <c r="G93" s="304">
        <v>124822000</v>
      </c>
      <c r="H93" s="304">
        <v>124822000</v>
      </c>
      <c r="I93" s="303">
        <f t="shared" si="14"/>
        <v>0</v>
      </c>
      <c r="J93" s="304">
        <v>122971172.005</v>
      </c>
      <c r="K93" s="304">
        <v>122971172.005</v>
      </c>
      <c r="L93" s="303">
        <f t="shared" si="15"/>
        <v>0</v>
      </c>
      <c r="M93" s="304">
        <v>125611224.89173603</v>
      </c>
      <c r="N93" s="304">
        <v>125502951.15051128</v>
      </c>
      <c r="O93" s="303">
        <f t="shared" si="16"/>
        <v>-108273.74122475088</v>
      </c>
      <c r="P93" s="304">
        <v>2842036.89</v>
      </c>
      <c r="Q93" s="304">
        <v>2842036.89</v>
      </c>
      <c r="R93" s="303">
        <f t="shared" si="17"/>
        <v>0</v>
      </c>
      <c r="S93" s="304">
        <v>2811000</v>
      </c>
      <c r="T93" s="304">
        <v>2811000</v>
      </c>
      <c r="U93" s="304">
        <v>2826518.4450000003</v>
      </c>
      <c r="V93" s="304">
        <v>2826518.4450000003</v>
      </c>
      <c r="W93" s="304">
        <v>2915047.5087104551</v>
      </c>
      <c r="X93" s="304">
        <v>2911054.7002567686</v>
      </c>
      <c r="Y93" s="304">
        <v>128526272.40044649</v>
      </c>
      <c r="Z93" s="304">
        <v>128414005.85076804</v>
      </c>
      <c r="AA93" s="303">
        <f t="shared" si="18"/>
        <v>-112266.54967844486</v>
      </c>
      <c r="AB93" s="303">
        <f t="shared" si="20"/>
        <v>3452.0378276871102</v>
      </c>
      <c r="AC93" s="303">
        <f t="shared" si="19"/>
        <v>3449.0225035122489</v>
      </c>
      <c r="AD93" s="304">
        <f t="shared" si="21"/>
        <v>-3.0153241748612345</v>
      </c>
      <c r="AE93" s="305">
        <f t="shared" si="22"/>
        <v>-8.734910581444941E-4</v>
      </c>
      <c r="AF93" s="264">
        <v>1</v>
      </c>
    </row>
    <row r="94" spans="1:32">
      <c r="A94" s="299">
        <v>249</v>
      </c>
      <c r="B94" s="299" t="s">
        <v>92</v>
      </c>
      <c r="C94" s="304">
        <v>9443</v>
      </c>
      <c r="D94" s="304">
        <v>41768287.379999995</v>
      </c>
      <c r="E94" s="304">
        <v>41768287.379999995</v>
      </c>
      <c r="F94" s="303">
        <f t="shared" si="13"/>
        <v>0</v>
      </c>
      <c r="G94" s="304">
        <v>41662000</v>
      </c>
      <c r="H94" s="304">
        <v>41662000</v>
      </c>
      <c r="I94" s="303">
        <f t="shared" si="14"/>
        <v>0</v>
      </c>
      <c r="J94" s="304">
        <v>41715143.689999998</v>
      </c>
      <c r="K94" s="304">
        <v>41715143.689999998</v>
      </c>
      <c r="L94" s="303">
        <f t="shared" si="15"/>
        <v>0</v>
      </c>
      <c r="M94" s="304">
        <v>42610720.951920502</v>
      </c>
      <c r="N94" s="304">
        <v>42573991.573811777</v>
      </c>
      <c r="O94" s="303">
        <f t="shared" si="16"/>
        <v>-36729.378108724952</v>
      </c>
      <c r="P94" s="304">
        <v>836362.46</v>
      </c>
      <c r="Q94" s="304">
        <v>836362.46</v>
      </c>
      <c r="R94" s="303">
        <f t="shared" si="17"/>
        <v>0</v>
      </c>
      <c r="S94" s="304">
        <v>911000</v>
      </c>
      <c r="T94" s="304">
        <v>911000</v>
      </c>
      <c r="U94" s="304">
        <v>873681.23</v>
      </c>
      <c r="V94" s="304">
        <v>873681.23</v>
      </c>
      <c r="W94" s="304">
        <v>901045.70073611755</v>
      </c>
      <c r="X94" s="304">
        <v>899811.5174576951</v>
      </c>
      <c r="Y94" s="304">
        <v>43511766.652656622</v>
      </c>
      <c r="Z94" s="304">
        <v>43473803.091269471</v>
      </c>
      <c r="AA94" s="303">
        <f t="shared" si="18"/>
        <v>-37963.56138715148</v>
      </c>
      <c r="AB94" s="303">
        <f t="shared" si="20"/>
        <v>4607.8329612047673</v>
      </c>
      <c r="AC94" s="303">
        <f t="shared" si="19"/>
        <v>4603.8126751317877</v>
      </c>
      <c r="AD94" s="304">
        <f t="shared" si="21"/>
        <v>-4.0202860729796157</v>
      </c>
      <c r="AE94" s="305">
        <f t="shared" si="22"/>
        <v>-8.7248954266095377E-4</v>
      </c>
      <c r="AF94" s="264">
        <v>13</v>
      </c>
    </row>
    <row r="95" spans="1:32">
      <c r="A95" s="299">
        <v>250</v>
      </c>
      <c r="B95" s="299" t="s">
        <v>93</v>
      </c>
      <c r="C95" s="304">
        <v>1808</v>
      </c>
      <c r="D95" s="304">
        <v>8696723.0600000005</v>
      </c>
      <c r="E95" s="304">
        <v>8696723.0600000005</v>
      </c>
      <c r="F95" s="303">
        <f t="shared" si="13"/>
        <v>0</v>
      </c>
      <c r="G95" s="304">
        <v>8694000</v>
      </c>
      <c r="H95" s="304">
        <v>8694000</v>
      </c>
      <c r="I95" s="303">
        <f t="shared" si="14"/>
        <v>0</v>
      </c>
      <c r="J95" s="304">
        <v>8695361.5300000012</v>
      </c>
      <c r="K95" s="304">
        <v>8695361.5300000012</v>
      </c>
      <c r="L95" s="303">
        <f t="shared" si="15"/>
        <v>0</v>
      </c>
      <c r="M95" s="304">
        <v>8882041.1715305913</v>
      </c>
      <c r="N95" s="304">
        <v>8874385.0736923385</v>
      </c>
      <c r="O95" s="303">
        <f t="shared" si="16"/>
        <v>-7656.0978382527828</v>
      </c>
      <c r="P95" s="304">
        <v>158553.48000000001</v>
      </c>
      <c r="Q95" s="304">
        <v>158553.48000000001</v>
      </c>
      <c r="R95" s="303">
        <f t="shared" si="17"/>
        <v>0</v>
      </c>
      <c r="S95" s="304">
        <v>157000</v>
      </c>
      <c r="T95" s="304">
        <v>157000</v>
      </c>
      <c r="U95" s="304">
        <v>157776.74</v>
      </c>
      <c r="V95" s="304">
        <v>157776.74</v>
      </c>
      <c r="W95" s="304">
        <v>162718.44738287464</v>
      </c>
      <c r="X95" s="304">
        <v>162495.56813636504</v>
      </c>
      <c r="Y95" s="304">
        <v>9044759.6189134661</v>
      </c>
      <c r="Z95" s="304">
        <v>9036880.6418287028</v>
      </c>
      <c r="AA95" s="303">
        <f t="shared" si="18"/>
        <v>-7878.9770847633481</v>
      </c>
      <c r="AB95" s="303">
        <f t="shared" si="20"/>
        <v>5002.632532584882</v>
      </c>
      <c r="AC95" s="303">
        <f t="shared" si="19"/>
        <v>4998.2746912769371</v>
      </c>
      <c r="AD95" s="304">
        <f t="shared" si="21"/>
        <v>-4.3578413079449092</v>
      </c>
      <c r="AE95" s="305">
        <f t="shared" si="22"/>
        <v>-8.7110961669878916E-4</v>
      </c>
      <c r="AF95" s="264">
        <v>6</v>
      </c>
    </row>
    <row r="96" spans="1:32">
      <c r="A96" s="299">
        <v>256</v>
      </c>
      <c r="B96" s="299" t="s">
        <v>94</v>
      </c>
      <c r="C96" s="304">
        <v>1581</v>
      </c>
      <c r="D96" s="304">
        <v>7887708.7200000016</v>
      </c>
      <c r="E96" s="304">
        <v>8063609.5299999993</v>
      </c>
      <c r="F96" s="303">
        <f t="shared" si="13"/>
        <v>175900.80999999773</v>
      </c>
      <c r="G96" s="304">
        <v>8067000</v>
      </c>
      <c r="H96" s="304">
        <v>8067000</v>
      </c>
      <c r="I96" s="303">
        <f t="shared" si="14"/>
        <v>0</v>
      </c>
      <c r="J96" s="304">
        <v>7977354.3600000013</v>
      </c>
      <c r="K96" s="304">
        <v>8065304.7649999997</v>
      </c>
      <c r="L96" s="303">
        <f t="shared" si="15"/>
        <v>87950.404999998398</v>
      </c>
      <c r="M96" s="304">
        <v>8148619.1943774279</v>
      </c>
      <c r="N96" s="304">
        <v>8231356.4507185807</v>
      </c>
      <c r="O96" s="303">
        <f t="shared" si="16"/>
        <v>82737.256341152824</v>
      </c>
      <c r="P96" s="304">
        <v>158000</v>
      </c>
      <c r="Q96" s="304">
        <v>143823.82</v>
      </c>
      <c r="R96" s="303">
        <f t="shared" si="17"/>
        <v>-14176.179999999993</v>
      </c>
      <c r="S96" s="304">
        <v>143000</v>
      </c>
      <c r="T96" s="304">
        <v>143000</v>
      </c>
      <c r="U96" s="304">
        <v>150500</v>
      </c>
      <c r="V96" s="304">
        <v>143411.91</v>
      </c>
      <c r="W96" s="304">
        <v>155213.79343446085</v>
      </c>
      <c r="X96" s="304">
        <v>147701.11103177347</v>
      </c>
      <c r="Y96" s="304">
        <v>8303832.9878118886</v>
      </c>
      <c r="Z96" s="304">
        <v>8379057.5617503542</v>
      </c>
      <c r="AA96" s="303">
        <f t="shared" si="18"/>
        <v>75224.573938465677</v>
      </c>
      <c r="AB96" s="303">
        <f t="shared" si="20"/>
        <v>5252.2662794509097</v>
      </c>
      <c r="AC96" s="303">
        <f t="shared" si="19"/>
        <v>5299.8466551235633</v>
      </c>
      <c r="AD96" s="304">
        <f t="shared" si="21"/>
        <v>47.580375672653645</v>
      </c>
      <c r="AE96" s="305">
        <f t="shared" si="22"/>
        <v>9.0590181725569065E-3</v>
      </c>
      <c r="AF96" s="264">
        <v>13</v>
      </c>
    </row>
    <row r="97" spans="1:32">
      <c r="A97" s="299">
        <v>257</v>
      </c>
      <c r="B97" s="299" t="s">
        <v>95</v>
      </c>
      <c r="C97" s="304">
        <v>40433</v>
      </c>
      <c r="D97" s="304">
        <v>114788727.48999999</v>
      </c>
      <c r="E97" s="304">
        <v>114788727.48999999</v>
      </c>
      <c r="F97" s="303">
        <f t="shared" si="13"/>
        <v>0</v>
      </c>
      <c r="G97" s="304">
        <v>122823000</v>
      </c>
      <c r="H97" s="304">
        <v>122823000</v>
      </c>
      <c r="I97" s="303">
        <f t="shared" si="14"/>
        <v>0</v>
      </c>
      <c r="J97" s="304">
        <v>118805863.745</v>
      </c>
      <c r="K97" s="304">
        <v>118805863.745</v>
      </c>
      <c r="L97" s="303">
        <f t="shared" si="15"/>
        <v>0</v>
      </c>
      <c r="M97" s="304">
        <v>121356492.14373076</v>
      </c>
      <c r="N97" s="304">
        <v>121251885.87595779</v>
      </c>
      <c r="O97" s="303">
        <f t="shared" si="16"/>
        <v>-104606.26777297258</v>
      </c>
      <c r="P97" s="304">
        <v>2815934.69</v>
      </c>
      <c r="Q97" s="304">
        <v>2815934.6900000004</v>
      </c>
      <c r="R97" s="303">
        <f t="shared" si="17"/>
        <v>0</v>
      </c>
      <c r="S97" s="304">
        <v>2867000</v>
      </c>
      <c r="T97" s="304">
        <v>2867000</v>
      </c>
      <c r="U97" s="304">
        <v>2841467.3449999997</v>
      </c>
      <c r="V97" s="304">
        <v>2841467.3450000002</v>
      </c>
      <c r="W97" s="304">
        <v>2930464.6215122649</v>
      </c>
      <c r="X97" s="304">
        <v>2926450.6958801649</v>
      </c>
      <c r="Y97" s="304">
        <v>124286956.76524302</v>
      </c>
      <c r="Z97" s="304">
        <v>124178336.57183795</v>
      </c>
      <c r="AA97" s="303">
        <f t="shared" si="18"/>
        <v>-108620.19340507686</v>
      </c>
      <c r="AB97" s="303">
        <f t="shared" si="20"/>
        <v>3073.8989628581362</v>
      </c>
      <c r="AC97" s="303">
        <f t="shared" si="19"/>
        <v>3071.212538565972</v>
      </c>
      <c r="AD97" s="304">
        <f t="shared" si="21"/>
        <v>-2.6864242921642472</v>
      </c>
      <c r="AE97" s="305">
        <f t="shared" si="22"/>
        <v>-8.7394684230817656E-4</v>
      </c>
      <c r="AF97" s="264">
        <v>1</v>
      </c>
    </row>
    <row r="98" spans="1:32">
      <c r="A98" s="299">
        <v>260</v>
      </c>
      <c r="B98" s="299" t="s">
        <v>96</v>
      </c>
      <c r="C98" s="304">
        <v>9877</v>
      </c>
      <c r="D98" s="304">
        <v>45290754.420000002</v>
      </c>
      <c r="E98" s="304">
        <v>45290754.420000002</v>
      </c>
      <c r="F98" s="303">
        <f t="shared" si="13"/>
        <v>0</v>
      </c>
      <c r="G98" s="304">
        <v>45607000</v>
      </c>
      <c r="H98" s="304">
        <v>45607000</v>
      </c>
      <c r="I98" s="303">
        <f t="shared" si="14"/>
        <v>0</v>
      </c>
      <c r="J98" s="304">
        <v>45448877.210000001</v>
      </c>
      <c r="K98" s="304">
        <v>45448877.210000001</v>
      </c>
      <c r="L98" s="303">
        <f t="shared" si="15"/>
        <v>0</v>
      </c>
      <c r="M98" s="304">
        <v>46424613.535195746</v>
      </c>
      <c r="N98" s="304">
        <v>46384596.676856041</v>
      </c>
      <c r="O98" s="303">
        <f t="shared" si="16"/>
        <v>-40016.858339704573</v>
      </c>
      <c r="P98" s="304">
        <v>892542.94</v>
      </c>
      <c r="Q98" s="304">
        <v>892542.94</v>
      </c>
      <c r="R98" s="303">
        <f t="shared" si="17"/>
        <v>0</v>
      </c>
      <c r="S98" s="304">
        <v>931000</v>
      </c>
      <c r="T98" s="304">
        <v>931000</v>
      </c>
      <c r="U98" s="304">
        <v>911771.47</v>
      </c>
      <c r="V98" s="304">
        <v>911771.47</v>
      </c>
      <c r="W98" s="304">
        <v>940328.96082401811</v>
      </c>
      <c r="X98" s="304">
        <v>939040.97034948703</v>
      </c>
      <c r="Y98" s="304">
        <v>47364942.496019766</v>
      </c>
      <c r="Z98" s="304">
        <v>47323637.647205532</v>
      </c>
      <c r="AA98" s="303">
        <f t="shared" si="18"/>
        <v>-41304.848814234138</v>
      </c>
      <c r="AB98" s="303">
        <f t="shared" si="20"/>
        <v>4795.4786368350478</v>
      </c>
      <c r="AC98" s="303">
        <f t="shared" si="19"/>
        <v>4791.2967143065234</v>
      </c>
      <c r="AD98" s="304">
        <f t="shared" si="21"/>
        <v>-4.1819225285244102</v>
      </c>
      <c r="AE98" s="305">
        <f t="shared" si="22"/>
        <v>-8.7205529316765416E-4</v>
      </c>
      <c r="AF98" s="264">
        <v>12</v>
      </c>
    </row>
    <row r="99" spans="1:32">
      <c r="A99" s="299">
        <v>261</v>
      </c>
      <c r="B99" s="299" t="s">
        <v>97</v>
      </c>
      <c r="C99" s="304">
        <v>6523</v>
      </c>
      <c r="D99" s="304">
        <v>28000759.470000003</v>
      </c>
      <c r="E99" s="304">
        <v>28000759.470000006</v>
      </c>
      <c r="F99" s="303">
        <f t="shared" si="13"/>
        <v>0</v>
      </c>
      <c r="G99" s="304">
        <v>29501000</v>
      </c>
      <c r="H99" s="304">
        <v>29501000</v>
      </c>
      <c r="I99" s="303">
        <f t="shared" si="14"/>
        <v>0</v>
      </c>
      <c r="J99" s="304">
        <v>28750879.734999999</v>
      </c>
      <c r="K99" s="304">
        <v>28750879.735000003</v>
      </c>
      <c r="L99" s="303">
        <f t="shared" si="15"/>
        <v>0</v>
      </c>
      <c r="M99" s="304">
        <v>29368128.817065362</v>
      </c>
      <c r="N99" s="304">
        <v>29342814.222907595</v>
      </c>
      <c r="O99" s="303">
        <f t="shared" si="16"/>
        <v>-25314.594157766551</v>
      </c>
      <c r="P99" s="304">
        <v>949663.56</v>
      </c>
      <c r="Q99" s="304">
        <v>949663.56</v>
      </c>
      <c r="R99" s="303">
        <f t="shared" si="17"/>
        <v>0</v>
      </c>
      <c r="S99" s="304">
        <v>984000</v>
      </c>
      <c r="T99" s="304">
        <v>984000</v>
      </c>
      <c r="U99" s="304">
        <v>966831.78</v>
      </c>
      <c r="V99" s="304">
        <v>966831.78</v>
      </c>
      <c r="W99" s="304">
        <v>997113.80855011358</v>
      </c>
      <c r="X99" s="304">
        <v>995748.03854733671</v>
      </c>
      <c r="Y99" s="304">
        <v>30365242.625615474</v>
      </c>
      <c r="Z99" s="304">
        <v>30338562.261454932</v>
      </c>
      <c r="AA99" s="303">
        <f t="shared" si="18"/>
        <v>-26680.364160541445</v>
      </c>
      <c r="AB99" s="303">
        <f t="shared" si="20"/>
        <v>4655.1038825104206</v>
      </c>
      <c r="AC99" s="303">
        <f t="shared" si="19"/>
        <v>4651.0136841108279</v>
      </c>
      <c r="AD99" s="304">
        <f t="shared" si="21"/>
        <v>-4.0901983995927367</v>
      </c>
      <c r="AE99" s="305">
        <f t="shared" si="22"/>
        <v>-8.7864814681363459E-4</v>
      </c>
      <c r="AF99" s="264">
        <v>19</v>
      </c>
    </row>
    <row r="100" spans="1:32">
      <c r="A100" s="299">
        <v>263</v>
      </c>
      <c r="B100" s="299" t="s">
        <v>98</v>
      </c>
      <c r="C100" s="304">
        <v>7759</v>
      </c>
      <c r="D100" s="304">
        <v>35412997.599999994</v>
      </c>
      <c r="E100" s="304">
        <v>35412997.599999994</v>
      </c>
      <c r="F100" s="303">
        <f t="shared" si="13"/>
        <v>0</v>
      </c>
      <c r="G100" s="304">
        <v>36496000</v>
      </c>
      <c r="H100" s="304">
        <v>36496000</v>
      </c>
      <c r="I100" s="303">
        <f t="shared" si="14"/>
        <v>0</v>
      </c>
      <c r="J100" s="304">
        <v>35954498.799999997</v>
      </c>
      <c r="K100" s="304">
        <v>35954498.799999997</v>
      </c>
      <c r="L100" s="303">
        <f t="shared" si="15"/>
        <v>0</v>
      </c>
      <c r="M100" s="304">
        <v>36726401.489064619</v>
      </c>
      <c r="N100" s="304">
        <v>36694744.247489505</v>
      </c>
      <c r="O100" s="303">
        <f t="shared" si="16"/>
        <v>-31657.241575114429</v>
      </c>
      <c r="P100" s="304">
        <v>856335.54999999993</v>
      </c>
      <c r="Q100" s="304">
        <v>856335.54999999993</v>
      </c>
      <c r="R100" s="303">
        <f t="shared" si="17"/>
        <v>0</v>
      </c>
      <c r="S100" s="304">
        <v>918000</v>
      </c>
      <c r="T100" s="304">
        <v>918000</v>
      </c>
      <c r="U100" s="304">
        <v>887167.77499999991</v>
      </c>
      <c r="V100" s="304">
        <v>887167.77499999991</v>
      </c>
      <c r="W100" s="304">
        <v>914954.65628279222</v>
      </c>
      <c r="X100" s="304">
        <v>913701.42158406787</v>
      </c>
      <c r="Y100" s="304">
        <v>37641356.145347409</v>
      </c>
      <c r="Z100" s="304">
        <v>37608445.669073574</v>
      </c>
      <c r="AA100" s="303">
        <f t="shared" si="18"/>
        <v>-32910.476273834705</v>
      </c>
      <c r="AB100" s="303">
        <f t="shared" si="20"/>
        <v>4851.3153944254946</v>
      </c>
      <c r="AC100" s="303">
        <f t="shared" si="19"/>
        <v>4847.0738070722482</v>
      </c>
      <c r="AD100" s="304">
        <f t="shared" si="21"/>
        <v>-4.2415873532463593</v>
      </c>
      <c r="AE100" s="305">
        <f t="shared" si="22"/>
        <v>-8.7431696527507654E-4</v>
      </c>
      <c r="AF100" s="264">
        <v>11</v>
      </c>
    </row>
    <row r="101" spans="1:32">
      <c r="A101" s="299">
        <v>265</v>
      </c>
      <c r="B101" s="299" t="s">
        <v>99</v>
      </c>
      <c r="C101" s="304">
        <v>1088</v>
      </c>
      <c r="D101" s="304">
        <v>5337597.05</v>
      </c>
      <c r="E101" s="304">
        <v>5394736.7599999998</v>
      </c>
      <c r="F101" s="303">
        <f t="shared" si="13"/>
        <v>57139.709999999963</v>
      </c>
      <c r="G101" s="304">
        <v>5501000</v>
      </c>
      <c r="H101" s="304">
        <v>5501000</v>
      </c>
      <c r="I101" s="303">
        <f t="shared" si="14"/>
        <v>0</v>
      </c>
      <c r="J101" s="304">
        <v>5419298.5250000004</v>
      </c>
      <c r="K101" s="304">
        <v>5447868.3799999999</v>
      </c>
      <c r="L101" s="303">
        <f t="shared" si="15"/>
        <v>28569.854999999516</v>
      </c>
      <c r="M101" s="304">
        <v>5535644.7749522161</v>
      </c>
      <c r="N101" s="304">
        <v>5560031.2497774269</v>
      </c>
      <c r="O101" s="303">
        <f t="shared" si="16"/>
        <v>24386.474825210869</v>
      </c>
      <c r="P101" s="304">
        <v>98779.950000000012</v>
      </c>
      <c r="Q101" s="304">
        <v>98779.950000000012</v>
      </c>
      <c r="R101" s="303">
        <f t="shared" si="17"/>
        <v>0</v>
      </c>
      <c r="S101" s="304">
        <v>108000</v>
      </c>
      <c r="T101" s="304">
        <v>108000</v>
      </c>
      <c r="U101" s="304">
        <v>103389.97500000001</v>
      </c>
      <c r="V101" s="304">
        <v>103389.97500000001</v>
      </c>
      <c r="W101" s="304">
        <v>106628.24068334932</v>
      </c>
      <c r="X101" s="304">
        <v>106482.18949909588</v>
      </c>
      <c r="Y101" s="304">
        <v>5642273.0156355649</v>
      </c>
      <c r="Z101" s="304">
        <v>5666513.439276523</v>
      </c>
      <c r="AA101" s="303">
        <f t="shared" si="18"/>
        <v>24240.423640958034</v>
      </c>
      <c r="AB101" s="303">
        <f t="shared" si="20"/>
        <v>5185.9126981944528</v>
      </c>
      <c r="AC101" s="303">
        <f t="shared" si="19"/>
        <v>5208.1924993350394</v>
      </c>
      <c r="AD101" s="304">
        <f t="shared" si="21"/>
        <v>22.279801140586642</v>
      </c>
      <c r="AE101" s="305">
        <f t="shared" si="22"/>
        <v>4.2962160061706519E-3</v>
      </c>
      <c r="AF101" s="264">
        <v>13</v>
      </c>
    </row>
    <row r="102" spans="1:32">
      <c r="A102" s="299">
        <v>271</v>
      </c>
      <c r="B102" s="299" t="s">
        <v>100</v>
      </c>
      <c r="C102" s="304">
        <v>6951</v>
      </c>
      <c r="D102" s="304">
        <v>29920069.139999997</v>
      </c>
      <c r="E102" s="304">
        <v>29920069.139999997</v>
      </c>
      <c r="F102" s="303">
        <f t="shared" si="13"/>
        <v>0</v>
      </c>
      <c r="G102" s="304">
        <v>30102000</v>
      </c>
      <c r="H102" s="304">
        <v>30102000</v>
      </c>
      <c r="I102" s="303">
        <f t="shared" si="14"/>
        <v>0</v>
      </c>
      <c r="J102" s="304">
        <v>30011034.57</v>
      </c>
      <c r="K102" s="304">
        <v>30011034.57</v>
      </c>
      <c r="L102" s="303">
        <f t="shared" si="15"/>
        <v>0</v>
      </c>
      <c r="M102" s="304">
        <v>30655337.760403376</v>
      </c>
      <c r="N102" s="304">
        <v>30628913.624258786</v>
      </c>
      <c r="O102" s="303">
        <f t="shared" si="16"/>
        <v>-26424.136144589633</v>
      </c>
      <c r="P102" s="304">
        <v>840797.79</v>
      </c>
      <c r="Q102" s="304">
        <v>840797.79</v>
      </c>
      <c r="R102" s="303">
        <f t="shared" si="17"/>
        <v>0</v>
      </c>
      <c r="S102" s="304">
        <v>689000</v>
      </c>
      <c r="T102" s="304">
        <v>689000</v>
      </c>
      <c r="U102" s="304">
        <v>764898.89500000002</v>
      </c>
      <c r="V102" s="304">
        <v>764898.89500000002</v>
      </c>
      <c r="W102" s="304">
        <v>788856.20655666024</v>
      </c>
      <c r="X102" s="304">
        <v>787775.69184090663</v>
      </c>
      <c r="Y102" s="304">
        <v>31444193.966960035</v>
      </c>
      <c r="Z102" s="304">
        <v>31416689.316099692</v>
      </c>
      <c r="AA102" s="303">
        <f t="shared" si="18"/>
        <v>-27504.650860343128</v>
      </c>
      <c r="AB102" s="303">
        <f t="shared" si="20"/>
        <v>4523.6935645173407</v>
      </c>
      <c r="AC102" s="303">
        <f t="shared" si="19"/>
        <v>4519.7366301395041</v>
      </c>
      <c r="AD102" s="304">
        <f t="shared" si="21"/>
        <v>-3.9569343778366601</v>
      </c>
      <c r="AE102" s="305">
        <f t="shared" si="22"/>
        <v>-8.7471317882223713E-4</v>
      </c>
      <c r="AF102" s="264">
        <v>4</v>
      </c>
    </row>
    <row r="103" spans="1:32">
      <c r="A103" s="299">
        <v>272</v>
      </c>
      <c r="B103" s="299" t="s">
        <v>101</v>
      </c>
      <c r="C103" s="304">
        <v>47909</v>
      </c>
      <c r="D103" s="304">
        <v>179925931.28</v>
      </c>
      <c r="E103" s="304">
        <v>179925931.28</v>
      </c>
      <c r="F103" s="303">
        <f t="shared" si="13"/>
        <v>0</v>
      </c>
      <c r="G103" s="304">
        <v>178388000</v>
      </c>
      <c r="H103" s="304">
        <v>178388000</v>
      </c>
      <c r="I103" s="303">
        <f t="shared" si="14"/>
        <v>0</v>
      </c>
      <c r="J103" s="304">
        <v>179156965.63999999</v>
      </c>
      <c r="K103" s="304">
        <v>179156965.63999999</v>
      </c>
      <c r="L103" s="303">
        <f t="shared" si="15"/>
        <v>0</v>
      </c>
      <c r="M103" s="304">
        <v>183003264.38307062</v>
      </c>
      <c r="N103" s="304">
        <v>182845520.13602442</v>
      </c>
      <c r="O103" s="303">
        <f t="shared" si="16"/>
        <v>-157744.24704620242</v>
      </c>
      <c r="P103" s="304">
        <v>4139248.4399999995</v>
      </c>
      <c r="Q103" s="304">
        <v>4139248.4399999985</v>
      </c>
      <c r="R103" s="303">
        <f t="shared" si="17"/>
        <v>0</v>
      </c>
      <c r="S103" s="304">
        <v>6051000</v>
      </c>
      <c r="T103" s="304">
        <v>6051000</v>
      </c>
      <c r="U103" s="304">
        <v>5095124.22</v>
      </c>
      <c r="V103" s="304">
        <v>5095124.2199999988</v>
      </c>
      <c r="W103" s="304">
        <v>5254708.0279468335</v>
      </c>
      <c r="X103" s="304">
        <v>5247510.5319976415</v>
      </c>
      <c r="Y103" s="304">
        <v>188257972.41101745</v>
      </c>
      <c r="Z103" s="304">
        <v>188093030.66802207</v>
      </c>
      <c r="AA103" s="303">
        <f t="shared" si="18"/>
        <v>-164941.74299538136</v>
      </c>
      <c r="AB103" s="303">
        <f t="shared" si="20"/>
        <v>3929.4907514458127</v>
      </c>
      <c r="AC103" s="303">
        <f t="shared" si="19"/>
        <v>3926.0479381331706</v>
      </c>
      <c r="AD103" s="304">
        <f t="shared" si="21"/>
        <v>-3.4428133126421017</v>
      </c>
      <c r="AE103" s="305">
        <f t="shared" si="22"/>
        <v>-8.7614745279025188E-4</v>
      </c>
      <c r="AF103" s="264">
        <v>16</v>
      </c>
    </row>
    <row r="104" spans="1:32">
      <c r="A104" s="299">
        <v>273</v>
      </c>
      <c r="B104" s="299" t="s">
        <v>102</v>
      </c>
      <c r="C104" s="304">
        <v>3989</v>
      </c>
      <c r="D104" s="304">
        <v>19766453.859999996</v>
      </c>
      <c r="E104" s="304">
        <v>19522007.749999996</v>
      </c>
      <c r="F104" s="303">
        <f t="shared" si="13"/>
        <v>-244446.1099999994</v>
      </c>
      <c r="G104" s="304">
        <v>18523000</v>
      </c>
      <c r="H104" s="304">
        <v>18523000</v>
      </c>
      <c r="I104" s="303">
        <f t="shared" si="14"/>
        <v>0</v>
      </c>
      <c r="J104" s="304">
        <v>19144726.93</v>
      </c>
      <c r="K104" s="304">
        <v>19022503.875</v>
      </c>
      <c r="L104" s="303">
        <f t="shared" si="15"/>
        <v>-122223.0549999997</v>
      </c>
      <c r="M104" s="304">
        <v>19555742.705268569</v>
      </c>
      <c r="N104" s="304">
        <v>19414146.711454175</v>
      </c>
      <c r="O104" s="303">
        <f t="shared" si="16"/>
        <v>-141595.99381439388</v>
      </c>
      <c r="P104" s="304">
        <v>523191</v>
      </c>
      <c r="Q104" s="304">
        <v>523191</v>
      </c>
      <c r="R104" s="303">
        <f t="shared" si="17"/>
        <v>0</v>
      </c>
      <c r="S104" s="304">
        <v>531000</v>
      </c>
      <c r="T104" s="304">
        <v>531000</v>
      </c>
      <c r="U104" s="304">
        <v>527095.5</v>
      </c>
      <c r="V104" s="304">
        <v>527095.5</v>
      </c>
      <c r="W104" s="304">
        <v>543604.59838693589</v>
      </c>
      <c r="X104" s="304">
        <v>542860.0105099231</v>
      </c>
      <c r="Y104" s="304">
        <v>20099347.303655505</v>
      </c>
      <c r="Z104" s="304">
        <v>19957006.721964099</v>
      </c>
      <c r="AA104" s="303">
        <f t="shared" si="18"/>
        <v>-142340.58169140667</v>
      </c>
      <c r="AB104" s="303">
        <f t="shared" si="20"/>
        <v>5038.6932323027086</v>
      </c>
      <c r="AC104" s="303">
        <f t="shared" si="19"/>
        <v>5003.0099578751815</v>
      </c>
      <c r="AD104" s="304">
        <f t="shared" si="21"/>
        <v>-35.683274427527067</v>
      </c>
      <c r="AE104" s="305">
        <f t="shared" si="22"/>
        <v>-7.0818509447576807E-3</v>
      </c>
      <c r="AF104" s="264">
        <v>19</v>
      </c>
    </row>
    <row r="105" spans="1:32">
      <c r="A105" s="299">
        <v>275</v>
      </c>
      <c r="B105" s="299" t="s">
        <v>103</v>
      </c>
      <c r="C105" s="304">
        <v>2586</v>
      </c>
      <c r="D105" s="304">
        <v>11216959.479999999</v>
      </c>
      <c r="E105" s="304">
        <v>11288831.539999999</v>
      </c>
      <c r="F105" s="303">
        <f t="shared" si="13"/>
        <v>71872.060000000522</v>
      </c>
      <c r="G105" s="304">
        <v>11566000</v>
      </c>
      <c r="H105" s="304">
        <v>11566000</v>
      </c>
      <c r="I105" s="303">
        <f t="shared" si="14"/>
        <v>0</v>
      </c>
      <c r="J105" s="304">
        <v>11391479.739999998</v>
      </c>
      <c r="K105" s="304">
        <v>11427415.77</v>
      </c>
      <c r="L105" s="303">
        <f t="shared" si="15"/>
        <v>35936.030000001192</v>
      </c>
      <c r="M105" s="304">
        <v>11636042.010013651</v>
      </c>
      <c r="N105" s="304">
        <v>11662687.927383328</v>
      </c>
      <c r="O105" s="303">
        <f t="shared" si="16"/>
        <v>26645.917369676754</v>
      </c>
      <c r="P105" s="304">
        <v>242696.94999999998</v>
      </c>
      <c r="Q105" s="304">
        <v>242696.94999999998</v>
      </c>
      <c r="R105" s="303">
        <f t="shared" si="17"/>
        <v>0</v>
      </c>
      <c r="S105" s="304">
        <v>243000</v>
      </c>
      <c r="T105" s="304">
        <v>243000</v>
      </c>
      <c r="U105" s="304">
        <v>242848.47499999998</v>
      </c>
      <c r="V105" s="304">
        <v>242848.47499999998</v>
      </c>
      <c r="W105" s="304">
        <v>250454.70454833106</v>
      </c>
      <c r="X105" s="304">
        <v>250111.65090731904</v>
      </c>
      <c r="Y105" s="304">
        <v>11886496.714561982</v>
      </c>
      <c r="Z105" s="304">
        <v>11912799.578290647</v>
      </c>
      <c r="AA105" s="303">
        <f t="shared" si="18"/>
        <v>26302.863728664815</v>
      </c>
      <c r="AB105" s="303">
        <f t="shared" si="20"/>
        <v>4596.4797813464738</v>
      </c>
      <c r="AC105" s="303">
        <f t="shared" si="19"/>
        <v>4606.6510356885719</v>
      </c>
      <c r="AD105" s="304">
        <f t="shared" si="21"/>
        <v>10.171254342098109</v>
      </c>
      <c r="AE105" s="305">
        <f t="shared" si="22"/>
        <v>2.2128356537921253E-3</v>
      </c>
      <c r="AF105" s="264">
        <v>13</v>
      </c>
    </row>
    <row r="106" spans="1:32">
      <c r="A106" s="299">
        <v>276</v>
      </c>
      <c r="B106" s="299" t="s">
        <v>104</v>
      </c>
      <c r="C106" s="304">
        <v>15035</v>
      </c>
      <c r="D106" s="304">
        <v>39743661.489999995</v>
      </c>
      <c r="E106" s="304">
        <v>39743661.489999995</v>
      </c>
      <c r="F106" s="303">
        <f t="shared" si="13"/>
        <v>0</v>
      </c>
      <c r="G106" s="304">
        <v>40087000</v>
      </c>
      <c r="H106" s="304">
        <v>40087000</v>
      </c>
      <c r="I106" s="303">
        <f t="shared" si="14"/>
        <v>0</v>
      </c>
      <c r="J106" s="304">
        <v>39915330.744999997</v>
      </c>
      <c r="K106" s="304">
        <v>39915330.744999997</v>
      </c>
      <c r="L106" s="303">
        <f t="shared" si="15"/>
        <v>0</v>
      </c>
      <c r="M106" s="304">
        <v>40772268.045346096</v>
      </c>
      <c r="N106" s="304">
        <v>40737123.367764197</v>
      </c>
      <c r="O106" s="303">
        <f t="shared" si="16"/>
        <v>-35144.677581898868</v>
      </c>
      <c r="P106" s="304">
        <v>1263124</v>
      </c>
      <c r="Q106" s="304">
        <v>1263124</v>
      </c>
      <c r="R106" s="303">
        <f t="shared" si="17"/>
        <v>0</v>
      </c>
      <c r="S106" s="304">
        <v>1478000</v>
      </c>
      <c r="T106" s="304">
        <v>1478000</v>
      </c>
      <c r="U106" s="304">
        <v>1370562</v>
      </c>
      <c r="V106" s="304">
        <v>1370562</v>
      </c>
      <c r="W106" s="304">
        <v>1413489.2169908406</v>
      </c>
      <c r="X106" s="304">
        <v>1411553.1278952321</v>
      </c>
      <c r="Y106" s="304">
        <v>42185757.26233694</v>
      </c>
      <c r="Z106" s="304">
        <v>42148676.495659426</v>
      </c>
      <c r="AA106" s="303">
        <f t="shared" si="18"/>
        <v>-37080.766677513719</v>
      </c>
      <c r="AB106" s="303">
        <f t="shared" si="20"/>
        <v>2805.8368648045853</v>
      </c>
      <c r="AC106" s="303">
        <f t="shared" si="19"/>
        <v>2803.3705683843982</v>
      </c>
      <c r="AD106" s="304">
        <f t="shared" si="21"/>
        <v>-2.4662964201870636</v>
      </c>
      <c r="AE106" s="305">
        <f t="shared" si="22"/>
        <v>-8.7898781683404487E-4</v>
      </c>
      <c r="AF106" s="264">
        <v>12</v>
      </c>
    </row>
    <row r="107" spans="1:32">
      <c r="A107" s="299">
        <v>280</v>
      </c>
      <c r="B107" s="299" t="s">
        <v>105</v>
      </c>
      <c r="C107" s="304">
        <v>2050</v>
      </c>
      <c r="D107" s="304">
        <v>9032080.790000001</v>
      </c>
      <c r="E107" s="304">
        <v>7892900.7199999997</v>
      </c>
      <c r="F107" s="303">
        <f t="shared" si="13"/>
        <v>-1139180.0700000012</v>
      </c>
      <c r="G107" s="304">
        <v>8607000</v>
      </c>
      <c r="H107" s="304">
        <v>8607000</v>
      </c>
      <c r="I107" s="303">
        <f t="shared" si="14"/>
        <v>0</v>
      </c>
      <c r="J107" s="304">
        <v>8819540.3949999996</v>
      </c>
      <c r="K107" s="304">
        <v>8249950.3599999994</v>
      </c>
      <c r="L107" s="303">
        <f t="shared" si="15"/>
        <v>-569590.03500000015</v>
      </c>
      <c r="M107" s="304">
        <v>9008886.0172289088</v>
      </c>
      <c r="N107" s="304">
        <v>8419803.6022875663</v>
      </c>
      <c r="O107" s="303">
        <f t="shared" si="16"/>
        <v>-589082.41494134255</v>
      </c>
      <c r="P107" s="304">
        <v>164503.62</v>
      </c>
      <c r="Q107" s="304">
        <v>164503.62</v>
      </c>
      <c r="R107" s="303">
        <f t="shared" si="17"/>
        <v>0</v>
      </c>
      <c r="S107" s="304">
        <v>170000</v>
      </c>
      <c r="T107" s="304">
        <v>170000</v>
      </c>
      <c r="U107" s="304">
        <v>167251.81</v>
      </c>
      <c r="V107" s="304">
        <v>167251.81</v>
      </c>
      <c r="W107" s="304">
        <v>172490.28497594481</v>
      </c>
      <c r="X107" s="304">
        <v>172254.0210159329</v>
      </c>
      <c r="Y107" s="304">
        <v>9181376.3022048529</v>
      </c>
      <c r="Z107" s="304">
        <v>8592057.6233034991</v>
      </c>
      <c r="AA107" s="303">
        <f t="shared" si="18"/>
        <v>-589318.67890135385</v>
      </c>
      <c r="AB107" s="303">
        <f t="shared" si="20"/>
        <v>4478.7201474170015</v>
      </c>
      <c r="AC107" s="303">
        <f t="shared" si="19"/>
        <v>4191.2476211236581</v>
      </c>
      <c r="AD107" s="304">
        <f t="shared" si="21"/>
        <v>-287.47252629334344</v>
      </c>
      <c r="AE107" s="305">
        <f t="shared" si="22"/>
        <v>-6.4186311453091477E-2</v>
      </c>
      <c r="AF107" s="264">
        <v>15</v>
      </c>
    </row>
    <row r="108" spans="1:32">
      <c r="A108" s="299">
        <v>284</v>
      </c>
      <c r="B108" s="299" t="s">
        <v>374</v>
      </c>
      <c r="C108" s="304">
        <v>2271</v>
      </c>
      <c r="D108" s="304">
        <v>8892999.0200000014</v>
      </c>
      <c r="E108" s="304">
        <v>8892999.0199999996</v>
      </c>
      <c r="F108" s="303">
        <f t="shared" si="13"/>
        <v>0</v>
      </c>
      <c r="G108" s="304">
        <v>8895000</v>
      </c>
      <c r="H108" s="304">
        <v>8895000</v>
      </c>
      <c r="I108" s="303">
        <f t="shared" si="14"/>
        <v>0</v>
      </c>
      <c r="J108" s="304">
        <v>8893999.5100000016</v>
      </c>
      <c r="K108" s="304">
        <v>8893999.5099999998</v>
      </c>
      <c r="L108" s="303">
        <f t="shared" si="15"/>
        <v>0</v>
      </c>
      <c r="M108" s="304">
        <v>9084943.6857621856</v>
      </c>
      <c r="N108" s="304">
        <v>9077112.6910201013</v>
      </c>
      <c r="O108" s="303">
        <f t="shared" si="16"/>
        <v>-7830.9947420842946</v>
      </c>
      <c r="P108" s="304">
        <v>157714.73000000001</v>
      </c>
      <c r="Q108" s="304">
        <v>157714.73000000001</v>
      </c>
      <c r="R108" s="303">
        <f t="shared" si="17"/>
        <v>0</v>
      </c>
      <c r="S108" s="304">
        <v>173000</v>
      </c>
      <c r="T108" s="304">
        <v>173000</v>
      </c>
      <c r="U108" s="304">
        <v>165357.36499999999</v>
      </c>
      <c r="V108" s="304">
        <v>165357.36499999999</v>
      </c>
      <c r="W108" s="304">
        <v>170536.50427891526</v>
      </c>
      <c r="X108" s="304">
        <v>170302.91645782063</v>
      </c>
      <c r="Y108" s="304">
        <v>9255480.1900411006</v>
      </c>
      <c r="Z108" s="304">
        <v>9247415.607477922</v>
      </c>
      <c r="AA108" s="303">
        <f t="shared" si="18"/>
        <v>-8064.5825631786138</v>
      </c>
      <c r="AB108" s="303">
        <f t="shared" si="20"/>
        <v>4075.5086702074418</v>
      </c>
      <c r="AC108" s="303">
        <f t="shared" si="19"/>
        <v>4071.9575550321101</v>
      </c>
      <c r="AD108" s="304">
        <f t="shared" si="21"/>
        <v>-3.5511151753316881</v>
      </c>
      <c r="AE108" s="305">
        <f t="shared" si="22"/>
        <v>-8.713305412133837E-4</v>
      </c>
      <c r="AF108" s="264">
        <v>2</v>
      </c>
    </row>
    <row r="109" spans="1:32">
      <c r="A109" s="299">
        <v>285</v>
      </c>
      <c r="B109" s="299" t="s">
        <v>107</v>
      </c>
      <c r="C109" s="304">
        <v>51241</v>
      </c>
      <c r="D109" s="304">
        <v>226607710.72000006</v>
      </c>
      <c r="E109" s="304">
        <v>227031570.18000004</v>
      </c>
      <c r="F109" s="303">
        <f t="shared" si="13"/>
        <v>423859.45999997854</v>
      </c>
      <c r="G109" s="304">
        <v>226179000</v>
      </c>
      <c r="H109" s="304">
        <v>226179000</v>
      </c>
      <c r="I109" s="303">
        <f t="shared" si="14"/>
        <v>0</v>
      </c>
      <c r="J109" s="304">
        <v>226393355.36000001</v>
      </c>
      <c r="K109" s="304">
        <v>226605285.09000003</v>
      </c>
      <c r="L109" s="303">
        <f t="shared" si="15"/>
        <v>211929.73000001907</v>
      </c>
      <c r="M109" s="304">
        <v>231253766.31332266</v>
      </c>
      <c r="N109" s="304">
        <v>231270724.3608413</v>
      </c>
      <c r="O109" s="303">
        <f t="shared" si="16"/>
        <v>16958.047518640757</v>
      </c>
      <c r="P109" s="304">
        <v>6227941.7999999989</v>
      </c>
      <c r="Q109" s="304">
        <v>6227941.7999999989</v>
      </c>
      <c r="R109" s="303">
        <f t="shared" si="17"/>
        <v>0</v>
      </c>
      <c r="S109" s="304">
        <v>4429000</v>
      </c>
      <c r="T109" s="304">
        <v>4429000</v>
      </c>
      <c r="U109" s="304">
        <v>5328470.8999999994</v>
      </c>
      <c r="V109" s="304">
        <v>5328470.8999999994</v>
      </c>
      <c r="W109" s="304">
        <v>5495363.3328513997</v>
      </c>
      <c r="X109" s="304">
        <v>5487836.2057270817</v>
      </c>
      <c r="Y109" s="304">
        <v>236749129.64617407</v>
      </c>
      <c r="Z109" s="304">
        <v>236758560.56656837</v>
      </c>
      <c r="AA109" s="303">
        <f t="shared" si="18"/>
        <v>9430.9203943014145</v>
      </c>
      <c r="AB109" s="303">
        <f t="shared" si="20"/>
        <v>4620.3065835205025</v>
      </c>
      <c r="AC109" s="303">
        <f t="shared" si="19"/>
        <v>4620.4906338004403</v>
      </c>
      <c r="AD109" s="304">
        <f t="shared" si="21"/>
        <v>0.18405027993776457</v>
      </c>
      <c r="AE109" s="305">
        <f t="shared" si="22"/>
        <v>3.9835079471614863E-5</v>
      </c>
      <c r="AF109" s="264">
        <v>8</v>
      </c>
    </row>
    <row r="110" spans="1:32">
      <c r="A110" s="299">
        <v>286</v>
      </c>
      <c r="B110" s="299" t="s">
        <v>108</v>
      </c>
      <c r="C110" s="304">
        <v>80454</v>
      </c>
      <c r="D110" s="304">
        <v>341676618.13999999</v>
      </c>
      <c r="E110" s="304">
        <v>341676618.13999999</v>
      </c>
      <c r="F110" s="303">
        <f t="shared" si="13"/>
        <v>0</v>
      </c>
      <c r="G110" s="304">
        <v>341292000</v>
      </c>
      <c r="H110" s="304">
        <v>341292000</v>
      </c>
      <c r="I110" s="303">
        <f t="shared" si="14"/>
        <v>0</v>
      </c>
      <c r="J110" s="304">
        <v>341484309.06999999</v>
      </c>
      <c r="K110" s="304">
        <v>341484309.06999999</v>
      </c>
      <c r="L110" s="303">
        <f t="shared" si="15"/>
        <v>0</v>
      </c>
      <c r="M110" s="304">
        <v>348815593.47785014</v>
      </c>
      <c r="N110" s="304">
        <v>348514923.14097589</v>
      </c>
      <c r="O110" s="303">
        <f t="shared" si="16"/>
        <v>-300670.3368742466</v>
      </c>
      <c r="P110" s="304">
        <v>7852496.4499999993</v>
      </c>
      <c r="Q110" s="304">
        <v>7852496.4499999993</v>
      </c>
      <c r="R110" s="303">
        <f t="shared" si="17"/>
        <v>0</v>
      </c>
      <c r="S110" s="304">
        <v>8557000</v>
      </c>
      <c r="T110" s="304">
        <v>8557000</v>
      </c>
      <c r="U110" s="304">
        <v>8204748.2249999996</v>
      </c>
      <c r="V110" s="304">
        <v>8204748.2249999996</v>
      </c>
      <c r="W110" s="304">
        <v>8461728.2138000615</v>
      </c>
      <c r="X110" s="304">
        <v>8450137.9876223058</v>
      </c>
      <c r="Y110" s="304">
        <v>357277321.69165021</v>
      </c>
      <c r="Z110" s="304">
        <v>356965061.12859821</v>
      </c>
      <c r="AA110" s="303">
        <f t="shared" si="18"/>
        <v>-312260.56305199862</v>
      </c>
      <c r="AB110" s="303">
        <f t="shared" si="20"/>
        <v>4440.7651787561863</v>
      </c>
      <c r="AC110" s="303">
        <f t="shared" si="19"/>
        <v>4436.8839477042557</v>
      </c>
      <c r="AD110" s="304">
        <f t="shared" si="21"/>
        <v>-3.8812310519306266</v>
      </c>
      <c r="AE110" s="305">
        <f t="shared" si="22"/>
        <v>-8.7400051470808019E-4</v>
      </c>
      <c r="AF110" s="264">
        <v>8</v>
      </c>
    </row>
    <row r="111" spans="1:32">
      <c r="A111" s="299">
        <v>287</v>
      </c>
      <c r="B111" s="299" t="s">
        <v>375</v>
      </c>
      <c r="C111" s="304">
        <v>6380</v>
      </c>
      <c r="D111" s="304">
        <v>27455534.759999998</v>
      </c>
      <c r="E111" s="304">
        <v>27455534.759999998</v>
      </c>
      <c r="F111" s="303">
        <f t="shared" si="13"/>
        <v>0</v>
      </c>
      <c r="G111" s="304">
        <v>29373000</v>
      </c>
      <c r="H111" s="304">
        <v>29373000</v>
      </c>
      <c r="I111" s="303">
        <f t="shared" si="14"/>
        <v>0</v>
      </c>
      <c r="J111" s="304">
        <v>28414267.379999999</v>
      </c>
      <c r="K111" s="304">
        <v>28414267.379999999</v>
      </c>
      <c r="L111" s="303">
        <f t="shared" si="15"/>
        <v>0</v>
      </c>
      <c r="M111" s="304">
        <v>29024289.773037035</v>
      </c>
      <c r="N111" s="304">
        <v>28999271.559554704</v>
      </c>
      <c r="O111" s="303">
        <f t="shared" si="16"/>
        <v>-25018.213482331485</v>
      </c>
      <c r="P111" s="304">
        <v>498762.48000000004</v>
      </c>
      <c r="Q111" s="304">
        <v>498762.48000000004</v>
      </c>
      <c r="R111" s="303">
        <f t="shared" si="17"/>
        <v>0</v>
      </c>
      <c r="S111" s="304">
        <v>490000</v>
      </c>
      <c r="T111" s="304">
        <v>490000</v>
      </c>
      <c r="U111" s="304">
        <v>494381.24</v>
      </c>
      <c r="V111" s="304">
        <v>494381.24</v>
      </c>
      <c r="W111" s="304">
        <v>509865.69875902066</v>
      </c>
      <c r="X111" s="304">
        <v>509167.32383848628</v>
      </c>
      <c r="Y111" s="304">
        <v>29534155.471796054</v>
      </c>
      <c r="Z111" s="304">
        <v>29508438.883393191</v>
      </c>
      <c r="AA111" s="303">
        <f t="shared" si="18"/>
        <v>-25716.588402863592</v>
      </c>
      <c r="AB111" s="303">
        <f t="shared" si="20"/>
        <v>4629.1779736357448</v>
      </c>
      <c r="AC111" s="303">
        <f t="shared" si="19"/>
        <v>4625.1471604064564</v>
      </c>
      <c r="AD111" s="304">
        <f t="shared" si="21"/>
        <v>-4.0308132292884693</v>
      </c>
      <c r="AE111" s="305">
        <f t="shared" si="22"/>
        <v>-8.7074060497239396E-4</v>
      </c>
      <c r="AF111" s="264">
        <v>15</v>
      </c>
    </row>
    <row r="112" spans="1:32">
      <c r="A112" s="299">
        <v>288</v>
      </c>
      <c r="B112" s="299" t="s">
        <v>110</v>
      </c>
      <c r="C112" s="304">
        <v>6442</v>
      </c>
      <c r="D112" s="304">
        <v>24331347.98</v>
      </c>
      <c r="E112" s="304">
        <v>24386480.390000001</v>
      </c>
      <c r="F112" s="303">
        <f t="shared" si="13"/>
        <v>55132.410000000149</v>
      </c>
      <c r="G112" s="304">
        <v>25505000</v>
      </c>
      <c r="H112" s="304">
        <v>25505000</v>
      </c>
      <c r="I112" s="303">
        <f t="shared" si="14"/>
        <v>0</v>
      </c>
      <c r="J112" s="304">
        <v>24918173.990000002</v>
      </c>
      <c r="K112" s="304">
        <v>24945740.195</v>
      </c>
      <c r="L112" s="303">
        <f t="shared" si="15"/>
        <v>27566.204999998212</v>
      </c>
      <c r="M112" s="304">
        <v>25453139.186329234</v>
      </c>
      <c r="N112" s="304">
        <v>25459332.964470197</v>
      </c>
      <c r="O112" s="303">
        <f t="shared" si="16"/>
        <v>6193.7781409621239</v>
      </c>
      <c r="P112" s="304">
        <v>923000</v>
      </c>
      <c r="Q112" s="304">
        <v>595101.54</v>
      </c>
      <c r="R112" s="303">
        <f t="shared" si="17"/>
        <v>-327898.45999999996</v>
      </c>
      <c r="S112" s="304">
        <v>980000</v>
      </c>
      <c r="T112" s="304">
        <v>980000</v>
      </c>
      <c r="U112" s="304">
        <v>951500</v>
      </c>
      <c r="V112" s="304">
        <v>787550.77</v>
      </c>
      <c r="W112" s="304">
        <v>981301.82360723917</v>
      </c>
      <c r="X112" s="304">
        <v>811105.04506165977</v>
      </c>
      <c r="Y112" s="304">
        <v>26434441.009936474</v>
      </c>
      <c r="Z112" s="304">
        <v>26270438.009531856</v>
      </c>
      <c r="AA112" s="303">
        <f t="shared" si="18"/>
        <v>-164003.00040461868</v>
      </c>
      <c r="AB112" s="303">
        <f t="shared" si="20"/>
        <v>4103.4525007662951</v>
      </c>
      <c r="AC112" s="303">
        <f t="shared" si="19"/>
        <v>4077.9941026904462</v>
      </c>
      <c r="AD112" s="304">
        <f t="shared" si="21"/>
        <v>-25.458398075848891</v>
      </c>
      <c r="AE112" s="305">
        <f t="shared" si="22"/>
        <v>-6.2041410424745229E-3</v>
      </c>
      <c r="AF112" s="264">
        <v>15</v>
      </c>
    </row>
    <row r="113" spans="1:32">
      <c r="A113" s="299">
        <v>290</v>
      </c>
      <c r="B113" s="299" t="s">
        <v>111</v>
      </c>
      <c r="C113" s="304">
        <v>7928</v>
      </c>
      <c r="D113" s="304">
        <v>40808538.090000004</v>
      </c>
      <c r="E113" s="304">
        <v>40808538.090000004</v>
      </c>
      <c r="F113" s="303">
        <f t="shared" si="13"/>
        <v>0</v>
      </c>
      <c r="G113" s="304">
        <v>43363000</v>
      </c>
      <c r="H113" s="304">
        <v>43363000</v>
      </c>
      <c r="I113" s="303">
        <f t="shared" si="14"/>
        <v>0</v>
      </c>
      <c r="J113" s="304">
        <v>42085769.045000002</v>
      </c>
      <c r="K113" s="304">
        <v>42085769.045000002</v>
      </c>
      <c r="L113" s="303">
        <f t="shared" si="15"/>
        <v>0</v>
      </c>
      <c r="M113" s="304">
        <v>42989303.216840222</v>
      </c>
      <c r="N113" s="304">
        <v>42952247.510266669</v>
      </c>
      <c r="O113" s="303">
        <f t="shared" si="16"/>
        <v>-37055.706573553383</v>
      </c>
      <c r="P113" s="304">
        <v>1094942.52</v>
      </c>
      <c r="Q113" s="304">
        <v>1094942.52</v>
      </c>
      <c r="R113" s="303">
        <f t="shared" si="17"/>
        <v>0</v>
      </c>
      <c r="S113" s="304">
        <v>1183000</v>
      </c>
      <c r="T113" s="304">
        <v>1183000</v>
      </c>
      <c r="U113" s="304">
        <v>1138971.26</v>
      </c>
      <c r="V113" s="304">
        <v>1138971.26</v>
      </c>
      <c r="W113" s="304">
        <v>1174644.8496839043</v>
      </c>
      <c r="X113" s="304">
        <v>1173035.911280025</v>
      </c>
      <c r="Y113" s="304">
        <v>44163948.066524126</v>
      </c>
      <c r="Z113" s="304">
        <v>44125283.421546698</v>
      </c>
      <c r="AA113" s="303">
        <f t="shared" si="18"/>
        <v>-38664.644977428019</v>
      </c>
      <c r="AB113" s="303">
        <f t="shared" si="20"/>
        <v>5570.6291708531944</v>
      </c>
      <c r="AC113" s="303">
        <f t="shared" si="19"/>
        <v>5565.7521974705724</v>
      </c>
      <c r="AD113" s="304">
        <f t="shared" si="21"/>
        <v>-4.8769733826220545</v>
      </c>
      <c r="AE113" s="305">
        <f t="shared" si="22"/>
        <v>-8.7547981261066428E-4</v>
      </c>
      <c r="AF113" s="264">
        <v>18</v>
      </c>
    </row>
    <row r="114" spans="1:32">
      <c r="A114" s="299">
        <v>291</v>
      </c>
      <c r="B114" s="299" t="s">
        <v>112</v>
      </c>
      <c r="C114" s="304">
        <v>2158</v>
      </c>
      <c r="D114" s="304">
        <v>10498785.789999999</v>
      </c>
      <c r="E114" s="304">
        <v>10498785.790000001</v>
      </c>
      <c r="F114" s="303">
        <f t="shared" si="13"/>
        <v>0</v>
      </c>
      <c r="G114" s="304">
        <v>11119000</v>
      </c>
      <c r="H114" s="304">
        <v>11119000</v>
      </c>
      <c r="I114" s="303">
        <f t="shared" si="14"/>
        <v>0</v>
      </c>
      <c r="J114" s="304">
        <v>10808892.895</v>
      </c>
      <c r="K114" s="304">
        <v>10808892.895</v>
      </c>
      <c r="L114" s="303">
        <f t="shared" si="15"/>
        <v>0</v>
      </c>
      <c r="M114" s="304">
        <v>11040947.68007357</v>
      </c>
      <c r="N114" s="304">
        <v>11031430.658700529</v>
      </c>
      <c r="O114" s="303">
        <f t="shared" si="16"/>
        <v>-9517.0213730409741</v>
      </c>
      <c r="P114" s="304">
        <v>170479.2</v>
      </c>
      <c r="Q114" s="304">
        <v>170479.2</v>
      </c>
      <c r="R114" s="303">
        <f t="shared" si="17"/>
        <v>0</v>
      </c>
      <c r="S114" s="304">
        <v>230000</v>
      </c>
      <c r="T114" s="304">
        <v>230000</v>
      </c>
      <c r="U114" s="304">
        <v>200239.6</v>
      </c>
      <c r="V114" s="304">
        <v>200239.6</v>
      </c>
      <c r="W114" s="304">
        <v>206511.28180597388</v>
      </c>
      <c r="X114" s="304">
        <v>206228.41849437682</v>
      </c>
      <c r="Y114" s="304">
        <v>11247458.961879544</v>
      </c>
      <c r="Z114" s="304">
        <v>11237659.077194907</v>
      </c>
      <c r="AA114" s="303">
        <f t="shared" si="18"/>
        <v>-9799.8846846371889</v>
      </c>
      <c r="AB114" s="303">
        <f t="shared" si="20"/>
        <v>5211.9828368301869</v>
      </c>
      <c r="AC114" s="303">
        <f t="shared" si="19"/>
        <v>5207.4416483757677</v>
      </c>
      <c r="AD114" s="304">
        <f t="shared" si="21"/>
        <v>-4.5411884544191707</v>
      </c>
      <c r="AE114" s="305">
        <f t="shared" si="22"/>
        <v>-8.7129766090730668E-4</v>
      </c>
      <c r="AF114" s="264">
        <v>6</v>
      </c>
    </row>
    <row r="115" spans="1:32">
      <c r="A115" s="299">
        <v>297</v>
      </c>
      <c r="B115" s="299" t="s">
        <v>113</v>
      </c>
      <c r="C115" s="304">
        <v>121543</v>
      </c>
      <c r="D115" s="304">
        <v>439043761.73000002</v>
      </c>
      <c r="E115" s="304">
        <v>456573870.26999998</v>
      </c>
      <c r="F115" s="303">
        <f t="shared" si="13"/>
        <v>17530108.539999962</v>
      </c>
      <c r="G115" s="304">
        <v>479672000</v>
      </c>
      <c r="H115" s="304">
        <v>479672000</v>
      </c>
      <c r="I115" s="303">
        <f t="shared" si="14"/>
        <v>0</v>
      </c>
      <c r="J115" s="304">
        <v>459357880.86500001</v>
      </c>
      <c r="K115" s="304">
        <v>468122935.13499999</v>
      </c>
      <c r="L115" s="303">
        <f t="shared" si="15"/>
        <v>8765054.2699999809</v>
      </c>
      <c r="M115" s="304">
        <v>469219778.41098166</v>
      </c>
      <c r="N115" s="304">
        <v>477760835.34678406</v>
      </c>
      <c r="O115" s="303">
        <f t="shared" si="16"/>
        <v>8541056.9358024001</v>
      </c>
      <c r="P115" s="304">
        <v>6106061.1699999981</v>
      </c>
      <c r="Q115" s="304">
        <v>7630322.379999999</v>
      </c>
      <c r="R115" s="303">
        <f t="shared" si="17"/>
        <v>1524261.2100000009</v>
      </c>
      <c r="S115" s="304">
        <v>9508000</v>
      </c>
      <c r="T115" s="304">
        <v>9508000</v>
      </c>
      <c r="U115" s="304">
        <v>7807030.584999999</v>
      </c>
      <c r="V115" s="304">
        <v>8569161.1899999995</v>
      </c>
      <c r="W115" s="304">
        <v>8051553.7046957333</v>
      </c>
      <c r="X115" s="304">
        <v>8825449.9111918528</v>
      </c>
      <c r="Y115" s="304">
        <v>477271332.11567742</v>
      </c>
      <c r="Z115" s="304">
        <v>486586285.25797594</v>
      </c>
      <c r="AA115" s="303">
        <f t="shared" si="18"/>
        <v>9314953.1422985196</v>
      </c>
      <c r="AB115" s="303">
        <f t="shared" si="20"/>
        <v>3926.7693912086866</v>
      </c>
      <c r="AC115" s="303">
        <f t="shared" si="19"/>
        <v>4003.4085488919636</v>
      </c>
      <c r="AD115" s="304">
        <f t="shared" si="21"/>
        <v>76.639157683277062</v>
      </c>
      <c r="AE115" s="305">
        <f t="shared" si="22"/>
        <v>1.9517101731224153E-2</v>
      </c>
      <c r="AF115" s="264">
        <v>11</v>
      </c>
    </row>
    <row r="116" spans="1:32">
      <c r="A116" s="299">
        <v>300</v>
      </c>
      <c r="B116" s="299" t="s">
        <v>114</v>
      </c>
      <c r="C116" s="304">
        <v>3528</v>
      </c>
      <c r="D116" s="304">
        <v>15284192.66</v>
      </c>
      <c r="E116" s="304">
        <v>15284192.66</v>
      </c>
      <c r="F116" s="303">
        <f t="shared" si="13"/>
        <v>0</v>
      </c>
      <c r="G116" s="304">
        <v>15553000</v>
      </c>
      <c r="H116" s="304">
        <v>15553000</v>
      </c>
      <c r="I116" s="303">
        <f t="shared" si="14"/>
        <v>0</v>
      </c>
      <c r="J116" s="304">
        <v>15418596.33</v>
      </c>
      <c r="K116" s="304">
        <v>15418596.33</v>
      </c>
      <c r="L116" s="303">
        <f t="shared" si="15"/>
        <v>0</v>
      </c>
      <c r="M116" s="304">
        <v>15749616.26814273</v>
      </c>
      <c r="N116" s="304">
        <v>15736040.491951741</v>
      </c>
      <c r="O116" s="303">
        <f t="shared" si="16"/>
        <v>-13575.776190988719</v>
      </c>
      <c r="P116" s="304">
        <v>295625.82999999996</v>
      </c>
      <c r="Q116" s="304">
        <v>295625.83</v>
      </c>
      <c r="R116" s="303">
        <f t="shared" si="17"/>
        <v>0</v>
      </c>
      <c r="S116" s="304">
        <v>356000</v>
      </c>
      <c r="T116" s="304">
        <v>356000</v>
      </c>
      <c r="U116" s="304">
        <v>325812.91499999998</v>
      </c>
      <c r="V116" s="304">
        <v>325812.91500000004</v>
      </c>
      <c r="W116" s="304">
        <v>336017.66436604352</v>
      </c>
      <c r="X116" s="304">
        <v>335557.41314651462</v>
      </c>
      <c r="Y116" s="304">
        <v>16085633.932508774</v>
      </c>
      <c r="Z116" s="304">
        <v>16071597.905098256</v>
      </c>
      <c r="AA116" s="303">
        <f t="shared" si="18"/>
        <v>-14036.027410518378</v>
      </c>
      <c r="AB116" s="303">
        <f t="shared" si="20"/>
        <v>4559.4200488970446</v>
      </c>
      <c r="AC116" s="303">
        <f t="shared" si="19"/>
        <v>4555.4415830777371</v>
      </c>
      <c r="AD116" s="304">
        <f t="shared" si="21"/>
        <v>-3.9784658193075302</v>
      </c>
      <c r="AE116" s="305">
        <f t="shared" si="22"/>
        <v>-8.7258155130276905E-4</v>
      </c>
      <c r="AF116" s="264">
        <v>14</v>
      </c>
    </row>
    <row r="117" spans="1:32">
      <c r="A117" s="299">
        <v>301</v>
      </c>
      <c r="B117" s="299" t="s">
        <v>115</v>
      </c>
      <c r="C117" s="304">
        <v>20197</v>
      </c>
      <c r="D117" s="304">
        <v>93171000</v>
      </c>
      <c r="E117" s="304">
        <v>93382236.939999998</v>
      </c>
      <c r="F117" s="303">
        <f t="shared" si="13"/>
        <v>211236.93999999762</v>
      </c>
      <c r="G117" s="304">
        <v>88078000</v>
      </c>
      <c r="H117" s="304">
        <v>88078000</v>
      </c>
      <c r="I117" s="303">
        <f t="shared" si="14"/>
        <v>0</v>
      </c>
      <c r="J117" s="304">
        <v>90624500</v>
      </c>
      <c r="K117" s="304">
        <v>90730118.469999999</v>
      </c>
      <c r="L117" s="303">
        <f t="shared" si="15"/>
        <v>105618.46999999881</v>
      </c>
      <c r="M117" s="304">
        <v>92570106.185035661</v>
      </c>
      <c r="N117" s="304">
        <v>92598106.048444599</v>
      </c>
      <c r="O117" s="303">
        <f t="shared" si="16"/>
        <v>27999.86340893805</v>
      </c>
      <c r="P117" s="304">
        <v>2004915.38</v>
      </c>
      <c r="Q117" s="304">
        <v>2058262.51</v>
      </c>
      <c r="R117" s="303">
        <f t="shared" si="17"/>
        <v>53347.130000000121</v>
      </c>
      <c r="S117" s="304">
        <v>2089000</v>
      </c>
      <c r="T117" s="304">
        <v>2089000</v>
      </c>
      <c r="U117" s="304">
        <v>2046957.69</v>
      </c>
      <c r="V117" s="304">
        <v>2073631.2549999999</v>
      </c>
      <c r="W117" s="304">
        <v>2111070.2196992766</v>
      </c>
      <c r="X117" s="304">
        <v>2135649.9626405556</v>
      </c>
      <c r="Y117" s="304">
        <v>94681176.404734939</v>
      </c>
      <c r="Z117" s="304">
        <v>94733756.011085153</v>
      </c>
      <c r="AA117" s="303">
        <f t="shared" si="18"/>
        <v>52579.606350213289</v>
      </c>
      <c r="AB117" s="303">
        <f t="shared" si="20"/>
        <v>4687.8831710023733</v>
      </c>
      <c r="AC117" s="303">
        <f t="shared" si="19"/>
        <v>4690.4865084460635</v>
      </c>
      <c r="AD117" s="304">
        <f t="shared" si="21"/>
        <v>2.6033374436901795</v>
      </c>
      <c r="AE117" s="305">
        <f t="shared" si="22"/>
        <v>5.5533325996550559E-4</v>
      </c>
      <c r="AF117" s="264">
        <v>14</v>
      </c>
    </row>
    <row r="118" spans="1:32">
      <c r="A118" s="299">
        <v>304</v>
      </c>
      <c r="B118" s="299" t="s">
        <v>116</v>
      </c>
      <c r="C118" s="304">
        <v>971</v>
      </c>
      <c r="D118" s="304">
        <v>3308121.1799999997</v>
      </c>
      <c r="E118" s="304">
        <v>4767375.83</v>
      </c>
      <c r="F118" s="303">
        <f t="shared" si="13"/>
        <v>1459254.6500000004</v>
      </c>
      <c r="G118" s="304">
        <v>4706000</v>
      </c>
      <c r="H118" s="304">
        <v>4706000</v>
      </c>
      <c r="I118" s="303">
        <f t="shared" si="14"/>
        <v>0</v>
      </c>
      <c r="J118" s="304">
        <v>4007060.59</v>
      </c>
      <c r="K118" s="304">
        <v>4736687.915</v>
      </c>
      <c r="L118" s="303">
        <f t="shared" si="15"/>
        <v>729627.32500000019</v>
      </c>
      <c r="M118" s="304">
        <v>4093087.6783449464</v>
      </c>
      <c r="N118" s="304">
        <v>4834208.7199696777</v>
      </c>
      <c r="O118" s="303">
        <f t="shared" si="16"/>
        <v>741121.04162473138</v>
      </c>
      <c r="P118" s="304">
        <v>96069.300000000017</v>
      </c>
      <c r="Q118" s="304">
        <v>96069.3</v>
      </c>
      <c r="R118" s="303">
        <f t="shared" si="17"/>
        <v>0</v>
      </c>
      <c r="S118" s="304">
        <v>85000</v>
      </c>
      <c r="T118" s="304">
        <v>85000</v>
      </c>
      <c r="U118" s="304">
        <v>90534.650000000009</v>
      </c>
      <c r="V118" s="304">
        <v>90534.65</v>
      </c>
      <c r="W118" s="304">
        <v>93370.275506719016</v>
      </c>
      <c r="X118" s="304">
        <v>93242.384066098472</v>
      </c>
      <c r="Y118" s="304">
        <v>4186457.9538516654</v>
      </c>
      <c r="Z118" s="304">
        <v>4927451.1040357761</v>
      </c>
      <c r="AA118" s="303">
        <f t="shared" si="18"/>
        <v>740993.15018411074</v>
      </c>
      <c r="AB118" s="303">
        <f t="shared" si="20"/>
        <v>4311.4911986113957</v>
      </c>
      <c r="AC118" s="303">
        <f t="shared" si="19"/>
        <v>5074.6149372150112</v>
      </c>
      <c r="AD118" s="304">
        <f t="shared" si="21"/>
        <v>763.12373860361549</v>
      </c>
      <c r="AE118" s="305">
        <f t="shared" si="22"/>
        <v>0.17699763340567531</v>
      </c>
      <c r="AF118" s="264">
        <v>2</v>
      </c>
    </row>
    <row r="119" spans="1:32">
      <c r="A119" s="299">
        <v>305</v>
      </c>
      <c r="B119" s="299" t="s">
        <v>117</v>
      </c>
      <c r="C119" s="304">
        <v>15165</v>
      </c>
      <c r="D119" s="304">
        <v>62404061.860000014</v>
      </c>
      <c r="E119" s="304">
        <v>63471362.550000034</v>
      </c>
      <c r="F119" s="303">
        <f t="shared" si="13"/>
        <v>1067300.69000002</v>
      </c>
      <c r="G119" s="304">
        <v>64136000</v>
      </c>
      <c r="H119" s="304">
        <v>64136000</v>
      </c>
      <c r="I119" s="303">
        <f t="shared" si="14"/>
        <v>0</v>
      </c>
      <c r="J119" s="304">
        <v>63270030.930000007</v>
      </c>
      <c r="K119" s="304">
        <v>63803681.275000021</v>
      </c>
      <c r="L119" s="303">
        <f t="shared" si="15"/>
        <v>533650.34500001371</v>
      </c>
      <c r="M119" s="304">
        <v>64628367.400874935</v>
      </c>
      <c r="N119" s="304">
        <v>65117296.710431717</v>
      </c>
      <c r="O119" s="303">
        <f t="shared" si="16"/>
        <v>488929.30955678225</v>
      </c>
      <c r="P119" s="304">
        <v>1054700.1599999999</v>
      </c>
      <c r="Q119" s="304">
        <v>1054700.1599999999</v>
      </c>
      <c r="R119" s="303">
        <f t="shared" si="17"/>
        <v>0</v>
      </c>
      <c r="S119" s="304">
        <v>1160000</v>
      </c>
      <c r="T119" s="304">
        <v>1160000</v>
      </c>
      <c r="U119" s="304">
        <v>1107350.08</v>
      </c>
      <c r="V119" s="304">
        <v>1107350.08</v>
      </c>
      <c r="W119" s="304">
        <v>1142033.2662907222</v>
      </c>
      <c r="X119" s="304">
        <v>1140468.9967320235</v>
      </c>
      <c r="Y119" s="304">
        <v>65770400.667165659</v>
      </c>
      <c r="Z119" s="304">
        <v>66257765.707163744</v>
      </c>
      <c r="AA119" s="303">
        <f t="shared" si="18"/>
        <v>487365.03999808431</v>
      </c>
      <c r="AB119" s="303">
        <f t="shared" si="20"/>
        <v>4336.9865260247716</v>
      </c>
      <c r="AC119" s="303">
        <f t="shared" si="19"/>
        <v>4369.1240162983013</v>
      </c>
      <c r="AD119" s="304">
        <f t="shared" si="21"/>
        <v>32.137490273529693</v>
      </c>
      <c r="AE119" s="305">
        <f t="shared" si="22"/>
        <v>7.4100968681095995E-3</v>
      </c>
      <c r="AF119" s="264">
        <v>17</v>
      </c>
    </row>
    <row r="120" spans="1:32">
      <c r="A120" s="299">
        <v>309</v>
      </c>
      <c r="B120" s="299" t="s">
        <v>118</v>
      </c>
      <c r="C120" s="304">
        <v>6506</v>
      </c>
      <c r="D120" s="304">
        <v>30033413.589999996</v>
      </c>
      <c r="E120" s="304">
        <v>30033413.589999996</v>
      </c>
      <c r="F120" s="303">
        <f t="shared" si="13"/>
        <v>0</v>
      </c>
      <c r="G120" s="304">
        <v>30800000</v>
      </c>
      <c r="H120" s="304">
        <v>30800000</v>
      </c>
      <c r="I120" s="303">
        <f t="shared" si="14"/>
        <v>0</v>
      </c>
      <c r="J120" s="304">
        <v>30416706.794999998</v>
      </c>
      <c r="K120" s="304">
        <v>30416706.794999998</v>
      </c>
      <c r="L120" s="303">
        <f t="shared" si="15"/>
        <v>0</v>
      </c>
      <c r="M120" s="304">
        <v>31069719.31224167</v>
      </c>
      <c r="N120" s="304">
        <v>31042937.989540301</v>
      </c>
      <c r="O120" s="303">
        <f t="shared" si="16"/>
        <v>-26781.322701368481</v>
      </c>
      <c r="P120" s="304">
        <v>579952</v>
      </c>
      <c r="Q120" s="304">
        <v>579952</v>
      </c>
      <c r="R120" s="303">
        <f t="shared" si="17"/>
        <v>0</v>
      </c>
      <c r="S120" s="304">
        <v>609000</v>
      </c>
      <c r="T120" s="304">
        <v>609000</v>
      </c>
      <c r="U120" s="304">
        <v>594476</v>
      </c>
      <c r="V120" s="304">
        <v>594476</v>
      </c>
      <c r="W120" s="304">
        <v>613095.51538700692</v>
      </c>
      <c r="X120" s="304">
        <v>612255.74418278481</v>
      </c>
      <c r="Y120" s="304">
        <v>31682814.827628676</v>
      </c>
      <c r="Z120" s="304">
        <v>31655193.733723085</v>
      </c>
      <c r="AA120" s="303">
        <f t="shared" si="18"/>
        <v>-27621.093905590475</v>
      </c>
      <c r="AB120" s="303">
        <f t="shared" si="20"/>
        <v>4869.7840190022562</v>
      </c>
      <c r="AC120" s="303">
        <f t="shared" si="19"/>
        <v>4865.5385388446184</v>
      </c>
      <c r="AD120" s="304">
        <f t="shared" si="21"/>
        <v>-4.2454801576377577</v>
      </c>
      <c r="AE120" s="305">
        <f t="shared" si="22"/>
        <v>-8.7180050307602576E-4</v>
      </c>
      <c r="AF120" s="264">
        <v>12</v>
      </c>
    </row>
    <row r="121" spans="1:32">
      <c r="A121" s="299">
        <v>312</v>
      </c>
      <c r="B121" s="299" t="s">
        <v>119</v>
      </c>
      <c r="C121" s="304">
        <v>1232</v>
      </c>
      <c r="D121" s="304">
        <v>5929820.0500000007</v>
      </c>
      <c r="E121" s="304">
        <v>5929820.0500000007</v>
      </c>
      <c r="F121" s="303">
        <f t="shared" si="13"/>
        <v>0</v>
      </c>
      <c r="G121" s="304">
        <v>5922000</v>
      </c>
      <c r="H121" s="304">
        <v>5922000</v>
      </c>
      <c r="I121" s="303">
        <f t="shared" si="14"/>
        <v>0</v>
      </c>
      <c r="J121" s="304">
        <v>5925910.0250000004</v>
      </c>
      <c r="K121" s="304">
        <v>5925910.0250000004</v>
      </c>
      <c r="L121" s="303">
        <f t="shared" si="15"/>
        <v>0</v>
      </c>
      <c r="M121" s="304">
        <v>6053132.6546046296</v>
      </c>
      <c r="N121" s="304">
        <v>6047915.0053124689</v>
      </c>
      <c r="O121" s="303">
        <f t="shared" si="16"/>
        <v>-5217.6492921607569</v>
      </c>
      <c r="P121" s="304">
        <v>120960.4</v>
      </c>
      <c r="Q121" s="304">
        <v>120960.4</v>
      </c>
      <c r="R121" s="303">
        <f t="shared" si="17"/>
        <v>0</v>
      </c>
      <c r="S121" s="304">
        <v>123000</v>
      </c>
      <c r="T121" s="304">
        <v>123000</v>
      </c>
      <c r="U121" s="304">
        <v>121980.2</v>
      </c>
      <c r="V121" s="304">
        <v>121980.2</v>
      </c>
      <c r="W121" s="304">
        <v>125800.72801258619</v>
      </c>
      <c r="X121" s="304">
        <v>125628.41582597938</v>
      </c>
      <c r="Y121" s="304">
        <v>6178933.3826172156</v>
      </c>
      <c r="Z121" s="304">
        <v>6173543.4211384486</v>
      </c>
      <c r="AA121" s="303">
        <f t="shared" si="18"/>
        <v>-5389.9614787669852</v>
      </c>
      <c r="AB121" s="303">
        <f t="shared" si="20"/>
        <v>5015.3680053711169</v>
      </c>
      <c r="AC121" s="303">
        <f t="shared" si="19"/>
        <v>5010.9930366383514</v>
      </c>
      <c r="AD121" s="304">
        <f t="shared" si="21"/>
        <v>-4.3749687327654101</v>
      </c>
      <c r="AE121" s="305">
        <f t="shared" si="22"/>
        <v>-8.7231260559147744E-4</v>
      </c>
      <c r="AF121" s="264">
        <v>13</v>
      </c>
    </row>
    <row r="122" spans="1:32">
      <c r="A122" s="299">
        <v>316</v>
      </c>
      <c r="B122" s="299" t="s">
        <v>120</v>
      </c>
      <c r="C122" s="304">
        <v>4245</v>
      </c>
      <c r="D122" s="304">
        <v>15452455.620000003</v>
      </c>
      <c r="E122" s="304">
        <v>15452455.620000003</v>
      </c>
      <c r="F122" s="303">
        <f t="shared" si="13"/>
        <v>0</v>
      </c>
      <c r="G122" s="304">
        <v>16293000</v>
      </c>
      <c r="H122" s="304">
        <v>16293000</v>
      </c>
      <c r="I122" s="303">
        <f t="shared" si="14"/>
        <v>0</v>
      </c>
      <c r="J122" s="304">
        <v>15872727.810000002</v>
      </c>
      <c r="K122" s="304">
        <v>15872727.810000002</v>
      </c>
      <c r="L122" s="303">
        <f t="shared" si="15"/>
        <v>0</v>
      </c>
      <c r="M122" s="304">
        <v>16213497.440734776</v>
      </c>
      <c r="N122" s="304">
        <v>16199521.810549179</v>
      </c>
      <c r="O122" s="303">
        <f t="shared" si="16"/>
        <v>-13975.630185596645</v>
      </c>
      <c r="P122" s="304">
        <v>432491</v>
      </c>
      <c r="Q122" s="304">
        <v>432491</v>
      </c>
      <c r="R122" s="303">
        <f t="shared" si="17"/>
        <v>0</v>
      </c>
      <c r="S122" s="304">
        <v>445000</v>
      </c>
      <c r="T122" s="304">
        <v>445000</v>
      </c>
      <c r="U122" s="304">
        <v>438745.5</v>
      </c>
      <c r="V122" s="304">
        <v>438745.5</v>
      </c>
      <c r="W122" s="304">
        <v>452487.39805514447</v>
      </c>
      <c r="X122" s="304">
        <v>451867.61552921898</v>
      </c>
      <c r="Y122" s="304">
        <v>16665984.838789919</v>
      </c>
      <c r="Z122" s="304">
        <v>16651389.426078398</v>
      </c>
      <c r="AA122" s="303">
        <f t="shared" si="18"/>
        <v>-14595.412711521611</v>
      </c>
      <c r="AB122" s="303">
        <f t="shared" si="20"/>
        <v>3926.0270527184734</v>
      </c>
      <c r="AC122" s="303">
        <f t="shared" si="19"/>
        <v>3922.5887929513306</v>
      </c>
      <c r="AD122" s="304">
        <f t="shared" si="21"/>
        <v>-3.4382597671428812</v>
      </c>
      <c r="AE122" s="305">
        <f t="shared" si="22"/>
        <v>-8.757605897702995E-4</v>
      </c>
      <c r="AF122" s="264">
        <v>7</v>
      </c>
    </row>
    <row r="123" spans="1:32">
      <c r="A123" s="299">
        <v>317</v>
      </c>
      <c r="B123" s="299" t="s">
        <v>121</v>
      </c>
      <c r="C123" s="304">
        <v>2533</v>
      </c>
      <c r="D123" s="304">
        <v>11009956.590000002</v>
      </c>
      <c r="E123" s="304">
        <v>10998137.220000003</v>
      </c>
      <c r="F123" s="303">
        <f t="shared" si="13"/>
        <v>-11819.36999999918</v>
      </c>
      <c r="G123" s="304">
        <v>10562000</v>
      </c>
      <c r="H123" s="304">
        <v>10562000</v>
      </c>
      <c r="I123" s="303">
        <f t="shared" si="14"/>
        <v>0</v>
      </c>
      <c r="J123" s="304">
        <v>10785978.295000002</v>
      </c>
      <c r="K123" s="304">
        <v>10780068.610000001</v>
      </c>
      <c r="L123" s="303">
        <f t="shared" si="15"/>
        <v>-5909.6850000005215</v>
      </c>
      <c r="M123" s="304">
        <v>11017541.1293595</v>
      </c>
      <c r="N123" s="304">
        <v>11002012.927915983</v>
      </c>
      <c r="O123" s="303">
        <f t="shared" si="16"/>
        <v>-15528.201443517581</v>
      </c>
      <c r="P123" s="304">
        <v>269635.57</v>
      </c>
      <c r="Q123" s="304">
        <v>269635.57</v>
      </c>
      <c r="R123" s="303">
        <f t="shared" si="17"/>
        <v>0</v>
      </c>
      <c r="S123" s="304">
        <v>312000</v>
      </c>
      <c r="T123" s="304">
        <v>312000</v>
      </c>
      <c r="U123" s="304">
        <v>290817.78500000003</v>
      </c>
      <c r="V123" s="304">
        <v>290817.78500000003</v>
      </c>
      <c r="W123" s="304">
        <v>299926.45586749137</v>
      </c>
      <c r="X123" s="304">
        <v>299515.63961667777</v>
      </c>
      <c r="Y123" s="304">
        <v>11317467.585226992</v>
      </c>
      <c r="Z123" s="304">
        <v>11301528.56753266</v>
      </c>
      <c r="AA123" s="303">
        <f t="shared" si="18"/>
        <v>-15939.017694331706</v>
      </c>
      <c r="AB123" s="303">
        <f t="shared" si="20"/>
        <v>4468.0093111831793</v>
      </c>
      <c r="AC123" s="303">
        <f t="shared" si="19"/>
        <v>4461.716765705748</v>
      </c>
      <c r="AD123" s="304">
        <f t="shared" si="21"/>
        <v>-6.2925454774313039</v>
      </c>
      <c r="AE123" s="305">
        <f t="shared" si="22"/>
        <v>-1.4083554977563301E-3</v>
      </c>
      <c r="AF123" s="264">
        <v>17</v>
      </c>
    </row>
    <row r="124" spans="1:32">
      <c r="A124" s="299">
        <v>320</v>
      </c>
      <c r="B124" s="299" t="s">
        <v>122</v>
      </c>
      <c r="C124" s="304">
        <v>7105</v>
      </c>
      <c r="D124" s="304">
        <v>33726933.050000004</v>
      </c>
      <c r="E124" s="304">
        <v>33726933.050000004</v>
      </c>
      <c r="F124" s="303">
        <f t="shared" si="13"/>
        <v>0</v>
      </c>
      <c r="G124" s="304">
        <v>39398000</v>
      </c>
      <c r="H124" s="304">
        <v>39398000</v>
      </c>
      <c r="I124" s="303">
        <f t="shared" si="14"/>
        <v>0</v>
      </c>
      <c r="J124" s="304">
        <v>36562466.525000006</v>
      </c>
      <c r="K124" s="304">
        <v>36562466.525000006</v>
      </c>
      <c r="L124" s="303">
        <f t="shared" si="15"/>
        <v>0</v>
      </c>
      <c r="M124" s="304">
        <v>37347421.597979158</v>
      </c>
      <c r="N124" s="304">
        <v>37315229.052567735</v>
      </c>
      <c r="O124" s="303">
        <f t="shared" si="16"/>
        <v>-32192.545411422849</v>
      </c>
      <c r="P124" s="304">
        <v>732877</v>
      </c>
      <c r="Q124" s="304">
        <v>732877</v>
      </c>
      <c r="R124" s="303">
        <f t="shared" si="17"/>
        <v>0</v>
      </c>
      <c r="S124" s="304">
        <v>795000</v>
      </c>
      <c r="T124" s="304">
        <v>795000</v>
      </c>
      <c r="U124" s="304">
        <v>763938.5</v>
      </c>
      <c r="V124" s="304">
        <v>763938.5</v>
      </c>
      <c r="W124" s="304">
        <v>787865.73113376659</v>
      </c>
      <c r="X124" s="304">
        <v>786786.57309526438</v>
      </c>
      <c r="Y124" s="304">
        <v>38135287.329112925</v>
      </c>
      <c r="Z124" s="304">
        <v>38102015.625662997</v>
      </c>
      <c r="AA124" s="303">
        <f t="shared" si="18"/>
        <v>-33271.70344992727</v>
      </c>
      <c r="AB124" s="303">
        <f t="shared" si="20"/>
        <v>5367.3873791854921</v>
      </c>
      <c r="AC124" s="303">
        <f t="shared" si="19"/>
        <v>5362.7045215570724</v>
      </c>
      <c r="AD124" s="304">
        <f t="shared" si="21"/>
        <v>-4.682857628419697</v>
      </c>
      <c r="AE124" s="305">
        <f t="shared" si="22"/>
        <v>-8.7246499974636196E-4</v>
      </c>
      <c r="AF124" s="264">
        <v>19</v>
      </c>
    </row>
    <row r="125" spans="1:32">
      <c r="A125" s="299">
        <v>322</v>
      </c>
      <c r="B125" s="299" t="s">
        <v>123</v>
      </c>
      <c r="C125" s="304">
        <v>6614</v>
      </c>
      <c r="D125" s="304">
        <v>26039096.390000001</v>
      </c>
      <c r="E125" s="304">
        <v>26039096.390000004</v>
      </c>
      <c r="F125" s="303">
        <f t="shared" si="13"/>
        <v>0</v>
      </c>
      <c r="G125" s="304">
        <v>28195000</v>
      </c>
      <c r="H125" s="304">
        <v>28195000</v>
      </c>
      <c r="I125" s="303">
        <f t="shared" si="14"/>
        <v>0</v>
      </c>
      <c r="J125" s="304">
        <v>27117048.195</v>
      </c>
      <c r="K125" s="304">
        <v>27117048.195</v>
      </c>
      <c r="L125" s="303">
        <f t="shared" si="15"/>
        <v>0</v>
      </c>
      <c r="M125" s="304">
        <v>27699220.749751773</v>
      </c>
      <c r="N125" s="304">
        <v>27675344.712700374</v>
      </c>
      <c r="O125" s="303">
        <f t="shared" si="16"/>
        <v>-23876.037051398307</v>
      </c>
      <c r="P125" s="304">
        <v>499483.69</v>
      </c>
      <c r="Q125" s="304">
        <v>499483.69</v>
      </c>
      <c r="R125" s="303">
        <f t="shared" si="17"/>
        <v>0</v>
      </c>
      <c r="S125" s="304">
        <v>526000</v>
      </c>
      <c r="T125" s="304">
        <v>526000</v>
      </c>
      <c r="U125" s="304">
        <v>512741.84499999997</v>
      </c>
      <c r="V125" s="304">
        <v>512741.84499999997</v>
      </c>
      <c r="W125" s="304">
        <v>528801.3741862746</v>
      </c>
      <c r="X125" s="304">
        <v>528077.06263016351</v>
      </c>
      <c r="Y125" s="304">
        <v>28228022.123938046</v>
      </c>
      <c r="Z125" s="304">
        <v>28203421.775330536</v>
      </c>
      <c r="AA125" s="303">
        <f t="shared" si="18"/>
        <v>-24600.348607510328</v>
      </c>
      <c r="AB125" s="303">
        <f t="shared" si="20"/>
        <v>4267.9198856876392</v>
      </c>
      <c r="AC125" s="303">
        <f t="shared" si="19"/>
        <v>4264.2004498534225</v>
      </c>
      <c r="AD125" s="304">
        <f t="shared" si="21"/>
        <v>-3.7194358342167106</v>
      </c>
      <c r="AE125" s="305">
        <f t="shared" si="22"/>
        <v>-8.7148679774654253E-4</v>
      </c>
      <c r="AF125" s="264">
        <v>2</v>
      </c>
    </row>
    <row r="126" spans="1:32">
      <c r="A126" s="299">
        <v>398</v>
      </c>
      <c r="B126" s="299" t="s">
        <v>124</v>
      </c>
      <c r="C126" s="304">
        <v>120027</v>
      </c>
      <c r="D126" s="304">
        <v>410464330.68000007</v>
      </c>
      <c r="E126" s="304">
        <v>410464330.68000007</v>
      </c>
      <c r="F126" s="303">
        <f t="shared" si="13"/>
        <v>0</v>
      </c>
      <c r="G126" s="304">
        <v>430331000</v>
      </c>
      <c r="H126" s="304">
        <v>430331000</v>
      </c>
      <c r="I126" s="303">
        <f t="shared" si="14"/>
        <v>0</v>
      </c>
      <c r="J126" s="304">
        <v>420397665.34000003</v>
      </c>
      <c r="K126" s="304">
        <v>420397665.34000003</v>
      </c>
      <c r="L126" s="303">
        <f t="shared" si="15"/>
        <v>0</v>
      </c>
      <c r="M126" s="304">
        <v>429423130.83619642</v>
      </c>
      <c r="N126" s="304">
        <v>429052978.81368285</v>
      </c>
      <c r="O126" s="303">
        <f t="shared" si="16"/>
        <v>-370152.0225135684</v>
      </c>
      <c r="P126" s="304">
        <v>11284373.85</v>
      </c>
      <c r="Q126" s="304">
        <v>11284373.85</v>
      </c>
      <c r="R126" s="303">
        <f t="shared" si="17"/>
        <v>0</v>
      </c>
      <c r="S126" s="304">
        <v>11520000</v>
      </c>
      <c r="T126" s="304">
        <v>11520000</v>
      </c>
      <c r="U126" s="304">
        <v>11402186.925000001</v>
      </c>
      <c r="V126" s="304">
        <v>11402186.925000001</v>
      </c>
      <c r="W126" s="304">
        <v>11759313.528757876</v>
      </c>
      <c r="X126" s="304">
        <v>11743206.523185283</v>
      </c>
      <c r="Y126" s="304">
        <v>441182444.36495429</v>
      </c>
      <c r="Z126" s="304">
        <v>440796185.33686817</v>
      </c>
      <c r="AA126" s="303">
        <f t="shared" si="18"/>
        <v>-386259.02808612585</v>
      </c>
      <c r="AB126" s="303">
        <f t="shared" si="20"/>
        <v>3675.6933387067434</v>
      </c>
      <c r="AC126" s="303">
        <f t="shared" si="19"/>
        <v>3672.4752375454536</v>
      </c>
      <c r="AD126" s="304">
        <f t="shared" si="21"/>
        <v>-3.2181011612897237</v>
      </c>
      <c r="AE126" s="305">
        <f t="shared" si="22"/>
        <v>-8.7550860878453504E-4</v>
      </c>
      <c r="AF126" s="264">
        <v>7</v>
      </c>
    </row>
    <row r="127" spans="1:32">
      <c r="A127" s="299">
        <v>399</v>
      </c>
      <c r="B127" s="299" t="s">
        <v>125</v>
      </c>
      <c r="C127" s="304">
        <v>7916</v>
      </c>
      <c r="D127" s="304">
        <v>29809070.79999999</v>
      </c>
      <c r="E127" s="304">
        <v>29809070.79999999</v>
      </c>
      <c r="F127" s="303">
        <f t="shared" si="13"/>
        <v>0</v>
      </c>
      <c r="G127" s="304">
        <v>31050000</v>
      </c>
      <c r="H127" s="304">
        <v>31050000</v>
      </c>
      <c r="I127" s="303">
        <f t="shared" si="14"/>
        <v>0</v>
      </c>
      <c r="J127" s="304">
        <v>30429535.399999995</v>
      </c>
      <c r="K127" s="304">
        <v>30429535.399999995</v>
      </c>
      <c r="L127" s="303">
        <f t="shared" si="15"/>
        <v>0</v>
      </c>
      <c r="M127" s="304">
        <v>31082823.332976189</v>
      </c>
      <c r="N127" s="304">
        <v>31056030.714935958</v>
      </c>
      <c r="O127" s="303">
        <f t="shared" si="16"/>
        <v>-26792.618040230125</v>
      </c>
      <c r="P127" s="304">
        <v>625735.32000000007</v>
      </c>
      <c r="Q127" s="304">
        <v>625735.32000000007</v>
      </c>
      <c r="R127" s="303">
        <f t="shared" si="17"/>
        <v>0</v>
      </c>
      <c r="S127" s="304">
        <v>619000</v>
      </c>
      <c r="T127" s="304">
        <v>619000</v>
      </c>
      <c r="U127" s="304">
        <v>622367.66</v>
      </c>
      <c r="V127" s="304">
        <v>622367.66</v>
      </c>
      <c r="W127" s="304">
        <v>641860.76690716797</v>
      </c>
      <c r="X127" s="304">
        <v>640981.59526809899</v>
      </c>
      <c r="Y127" s="304">
        <v>31724684.099883355</v>
      </c>
      <c r="Z127" s="304">
        <v>31697012.310204059</v>
      </c>
      <c r="AA127" s="303">
        <f t="shared" si="18"/>
        <v>-27671.789679296315</v>
      </c>
      <c r="AB127" s="303">
        <f t="shared" si="20"/>
        <v>4007.6660055436273</v>
      </c>
      <c r="AC127" s="303">
        <f t="shared" si="19"/>
        <v>4004.1703272112254</v>
      </c>
      <c r="AD127" s="304">
        <f t="shared" si="21"/>
        <v>-3.4956783324018943</v>
      </c>
      <c r="AE127" s="305">
        <f t="shared" si="22"/>
        <v>-8.7224791875532468E-4</v>
      </c>
      <c r="AF127" s="264">
        <v>15</v>
      </c>
    </row>
    <row r="128" spans="1:32">
      <c r="A128" s="299">
        <v>400</v>
      </c>
      <c r="B128" s="299" t="s">
        <v>126</v>
      </c>
      <c r="C128" s="304">
        <v>8456</v>
      </c>
      <c r="D128" s="304">
        <v>27144593.890000001</v>
      </c>
      <c r="E128" s="304">
        <v>27173457.190000001</v>
      </c>
      <c r="F128" s="303">
        <f t="shared" si="13"/>
        <v>28863.300000000745</v>
      </c>
      <c r="G128" s="304">
        <v>31605000</v>
      </c>
      <c r="H128" s="304">
        <v>31605000</v>
      </c>
      <c r="I128" s="303">
        <f t="shared" si="14"/>
        <v>0</v>
      </c>
      <c r="J128" s="304">
        <v>29374796.945</v>
      </c>
      <c r="K128" s="304">
        <v>29389228.594999999</v>
      </c>
      <c r="L128" s="303">
        <f t="shared" si="15"/>
        <v>14431.64999999851</v>
      </c>
      <c r="M128" s="304">
        <v>30005440.828501243</v>
      </c>
      <c r="N128" s="304">
        <v>29994305.661814157</v>
      </c>
      <c r="O128" s="303">
        <f t="shared" si="16"/>
        <v>-11135.166687086225</v>
      </c>
      <c r="P128" s="304">
        <v>633094.41</v>
      </c>
      <c r="Q128" s="304">
        <v>633094.41</v>
      </c>
      <c r="R128" s="303">
        <f t="shared" si="17"/>
        <v>0</v>
      </c>
      <c r="S128" s="304">
        <v>793000</v>
      </c>
      <c r="T128" s="304">
        <v>793000</v>
      </c>
      <c r="U128" s="304">
        <v>713047.20500000007</v>
      </c>
      <c r="V128" s="304">
        <v>713047.20500000007</v>
      </c>
      <c r="W128" s="304">
        <v>735380.47565375199</v>
      </c>
      <c r="X128" s="304">
        <v>734373.20789187413</v>
      </c>
      <c r="Y128" s="304">
        <v>30740821.304154996</v>
      </c>
      <c r="Z128" s="304">
        <v>30728678.869706031</v>
      </c>
      <c r="AA128" s="303">
        <f t="shared" si="18"/>
        <v>-12142.434448964894</v>
      </c>
      <c r="AB128" s="303">
        <f t="shared" si="20"/>
        <v>3635.3856792993138</v>
      </c>
      <c r="AC128" s="303">
        <f t="shared" si="19"/>
        <v>3633.949724421243</v>
      </c>
      <c r="AD128" s="304">
        <f t="shared" si="21"/>
        <v>-1.4359548780707883</v>
      </c>
      <c r="AE128" s="305">
        <f t="shared" si="22"/>
        <v>-3.9499382039364663E-4</v>
      </c>
      <c r="AF128" s="264">
        <v>2</v>
      </c>
    </row>
    <row r="129" spans="1:32">
      <c r="A129" s="299">
        <v>402</v>
      </c>
      <c r="B129" s="299" t="s">
        <v>127</v>
      </c>
      <c r="C129" s="304">
        <v>9247</v>
      </c>
      <c r="D129" s="304">
        <v>42895918.989999995</v>
      </c>
      <c r="E129" s="304">
        <v>42895918.989999995</v>
      </c>
      <c r="F129" s="303">
        <f t="shared" si="13"/>
        <v>0</v>
      </c>
      <c r="G129" s="304">
        <v>41140000</v>
      </c>
      <c r="H129" s="304">
        <v>41140000</v>
      </c>
      <c r="I129" s="303">
        <f t="shared" si="14"/>
        <v>0</v>
      </c>
      <c r="J129" s="304">
        <v>42017959.494999997</v>
      </c>
      <c r="K129" s="304">
        <v>42017959.494999997</v>
      </c>
      <c r="L129" s="303">
        <f t="shared" si="15"/>
        <v>0</v>
      </c>
      <c r="M129" s="304">
        <v>42920037.871995725</v>
      </c>
      <c r="N129" s="304">
        <v>42883041.87042091</v>
      </c>
      <c r="O129" s="303">
        <f t="shared" si="16"/>
        <v>-36996.00157481432</v>
      </c>
      <c r="P129" s="304">
        <v>711350.19</v>
      </c>
      <c r="Q129" s="304">
        <v>711350.19</v>
      </c>
      <c r="R129" s="303">
        <f t="shared" si="17"/>
        <v>0</v>
      </c>
      <c r="S129" s="304">
        <v>738000</v>
      </c>
      <c r="T129" s="304">
        <v>738000</v>
      </c>
      <c r="U129" s="304">
        <v>724675.09499999997</v>
      </c>
      <c r="V129" s="304">
        <v>724675.09499999997</v>
      </c>
      <c r="W129" s="304">
        <v>747372.56147792877</v>
      </c>
      <c r="X129" s="304">
        <v>746348.86787684495</v>
      </c>
      <c r="Y129" s="304">
        <v>43667410.433473654</v>
      </c>
      <c r="Z129" s="304">
        <v>43629390.738297753</v>
      </c>
      <c r="AA129" s="303">
        <f t="shared" si="18"/>
        <v>-38019.695175901055</v>
      </c>
      <c r="AB129" s="303">
        <f t="shared" si="20"/>
        <v>4722.3326953037367</v>
      </c>
      <c r="AC129" s="303">
        <f t="shared" si="19"/>
        <v>4718.2211245050021</v>
      </c>
      <c r="AD129" s="304">
        <f t="shared" si="21"/>
        <v>-4.1115707987346468</v>
      </c>
      <c r="AE129" s="305">
        <f t="shared" si="22"/>
        <v>-8.7066521230567257E-4</v>
      </c>
      <c r="AF129" s="264">
        <v>11</v>
      </c>
    </row>
    <row r="130" spans="1:32">
      <c r="A130" s="299">
        <v>403</v>
      </c>
      <c r="B130" s="299" t="s">
        <v>128</v>
      </c>
      <c r="C130" s="304">
        <v>2866</v>
      </c>
      <c r="D130" s="304">
        <v>13861806.789999999</v>
      </c>
      <c r="E130" s="304">
        <v>13847612.27</v>
      </c>
      <c r="F130" s="303">
        <f t="shared" si="13"/>
        <v>-14194.519999999553</v>
      </c>
      <c r="G130" s="304">
        <v>13656000</v>
      </c>
      <c r="H130" s="304">
        <v>13656000</v>
      </c>
      <c r="I130" s="303">
        <f t="shared" si="14"/>
        <v>0</v>
      </c>
      <c r="J130" s="304">
        <v>13758903.395</v>
      </c>
      <c r="K130" s="304">
        <v>13751806.135</v>
      </c>
      <c r="L130" s="303">
        <f t="shared" si="15"/>
        <v>-7097.2599999997765</v>
      </c>
      <c r="M130" s="304">
        <v>14054291.590737578</v>
      </c>
      <c r="N130" s="304">
        <v>14034933.760914564</v>
      </c>
      <c r="O130" s="303">
        <f t="shared" si="16"/>
        <v>-19357.829823013395</v>
      </c>
      <c r="P130" s="304">
        <v>287030.72000000003</v>
      </c>
      <c r="Q130" s="304">
        <v>289195</v>
      </c>
      <c r="R130" s="303">
        <f t="shared" si="17"/>
        <v>2164.2799999999697</v>
      </c>
      <c r="S130" s="304">
        <v>301000</v>
      </c>
      <c r="T130" s="304">
        <v>301000</v>
      </c>
      <c r="U130" s="304">
        <v>294015.35999999999</v>
      </c>
      <c r="V130" s="304">
        <v>295097.5</v>
      </c>
      <c r="W130" s="304">
        <v>303224.18175148597</v>
      </c>
      <c r="X130" s="304">
        <v>303923.35345578182</v>
      </c>
      <c r="Y130" s="304">
        <v>14357515.772489063</v>
      </c>
      <c r="Z130" s="304">
        <v>14338857.114370346</v>
      </c>
      <c r="AA130" s="303">
        <f t="shared" si="18"/>
        <v>-18658.658118717372</v>
      </c>
      <c r="AB130" s="303">
        <f t="shared" si="20"/>
        <v>5009.6007580213063</v>
      </c>
      <c r="AC130" s="303">
        <f t="shared" si="19"/>
        <v>5003.0904097593675</v>
      </c>
      <c r="AD130" s="304">
        <f t="shared" si="21"/>
        <v>-6.510348261938816</v>
      </c>
      <c r="AE130" s="305">
        <f t="shared" si="22"/>
        <v>-1.2995742727630606E-3</v>
      </c>
      <c r="AF130" s="264">
        <v>14</v>
      </c>
    </row>
    <row r="131" spans="1:32">
      <c r="A131" s="299">
        <v>405</v>
      </c>
      <c r="B131" s="299" t="s">
        <v>129</v>
      </c>
      <c r="C131" s="304">
        <v>72634</v>
      </c>
      <c r="D131" s="304">
        <v>257376785.22999996</v>
      </c>
      <c r="E131" s="304">
        <v>257376785.22999996</v>
      </c>
      <c r="F131" s="303">
        <f t="shared" si="13"/>
        <v>0</v>
      </c>
      <c r="G131" s="304">
        <v>268129000</v>
      </c>
      <c r="H131" s="304">
        <v>268129000</v>
      </c>
      <c r="I131" s="303">
        <f t="shared" si="14"/>
        <v>0</v>
      </c>
      <c r="J131" s="304">
        <v>262752892.61499998</v>
      </c>
      <c r="K131" s="304">
        <v>262752892.61499998</v>
      </c>
      <c r="L131" s="303">
        <f t="shared" si="15"/>
        <v>0</v>
      </c>
      <c r="M131" s="304">
        <v>268393901.9778958</v>
      </c>
      <c r="N131" s="304">
        <v>268162553.1321688</v>
      </c>
      <c r="O131" s="303">
        <f t="shared" si="16"/>
        <v>-231348.84572699666</v>
      </c>
      <c r="P131" s="304">
        <v>7318736.2199999997</v>
      </c>
      <c r="Q131" s="304">
        <v>7318736.2199999997</v>
      </c>
      <c r="R131" s="303">
        <f t="shared" si="17"/>
        <v>0</v>
      </c>
      <c r="S131" s="304">
        <v>7803000</v>
      </c>
      <c r="T131" s="304">
        <v>7803000</v>
      </c>
      <c r="U131" s="304">
        <v>7560868.1099999994</v>
      </c>
      <c r="V131" s="304">
        <v>7560868.1099999994</v>
      </c>
      <c r="W131" s="304">
        <v>7797681.2027291851</v>
      </c>
      <c r="X131" s="304">
        <v>7787000.5372057669</v>
      </c>
      <c r="Y131" s="304">
        <v>276191583.18062496</v>
      </c>
      <c r="Z131" s="304">
        <v>275949553.66937459</v>
      </c>
      <c r="AA131" s="303">
        <f t="shared" si="18"/>
        <v>-242029.5112503767</v>
      </c>
      <c r="AB131" s="303">
        <f t="shared" si="20"/>
        <v>3802.5109890770846</v>
      </c>
      <c r="AC131" s="303">
        <f t="shared" si="19"/>
        <v>3799.1788097774402</v>
      </c>
      <c r="AD131" s="304">
        <f t="shared" si="21"/>
        <v>-3.3321792996443946</v>
      </c>
      <c r="AE131" s="305">
        <f t="shared" si="22"/>
        <v>-8.7631023531983398E-4</v>
      </c>
      <c r="AF131" s="264">
        <v>9</v>
      </c>
    </row>
    <row r="132" spans="1:32">
      <c r="A132" s="299">
        <v>407</v>
      </c>
      <c r="B132" s="299" t="s">
        <v>130</v>
      </c>
      <c r="C132" s="304">
        <v>2580</v>
      </c>
      <c r="D132" s="304">
        <v>10336099.230000002</v>
      </c>
      <c r="E132" s="304">
        <v>10336099.23</v>
      </c>
      <c r="F132" s="303">
        <f t="shared" si="13"/>
        <v>0</v>
      </c>
      <c r="G132" s="304">
        <v>10645000</v>
      </c>
      <c r="H132" s="304">
        <v>10645000</v>
      </c>
      <c r="I132" s="303">
        <f t="shared" si="14"/>
        <v>0</v>
      </c>
      <c r="J132" s="304">
        <v>10490549.615000002</v>
      </c>
      <c r="K132" s="304">
        <v>10490549.615</v>
      </c>
      <c r="L132" s="303">
        <f t="shared" si="15"/>
        <v>0</v>
      </c>
      <c r="M132" s="304">
        <v>10715769.927557504</v>
      </c>
      <c r="N132" s="304">
        <v>10706533.201292312</v>
      </c>
      <c r="O132" s="303">
        <f t="shared" si="16"/>
        <v>-9236.7262651920319</v>
      </c>
      <c r="P132" s="304">
        <v>282183.06</v>
      </c>
      <c r="Q132" s="304">
        <v>282183.06</v>
      </c>
      <c r="R132" s="303">
        <f t="shared" si="17"/>
        <v>0</v>
      </c>
      <c r="S132" s="304">
        <v>318000</v>
      </c>
      <c r="T132" s="304">
        <v>318000</v>
      </c>
      <c r="U132" s="304">
        <v>300091.53000000003</v>
      </c>
      <c r="V132" s="304">
        <v>300091.53000000003</v>
      </c>
      <c r="W132" s="304">
        <v>309490.66278306523</v>
      </c>
      <c r="X132" s="304">
        <v>309066.74621532328</v>
      </c>
      <c r="Y132" s="304">
        <v>11025260.59034057</v>
      </c>
      <c r="Z132" s="304">
        <v>11015599.947507635</v>
      </c>
      <c r="AA132" s="303">
        <f t="shared" si="18"/>
        <v>-9660.6428329348564</v>
      </c>
      <c r="AB132" s="303">
        <f t="shared" si="20"/>
        <v>4273.3568179614613</v>
      </c>
      <c r="AC132" s="303">
        <f t="shared" si="19"/>
        <v>4269.6123827548972</v>
      </c>
      <c r="AD132" s="304">
        <f t="shared" si="21"/>
        <v>-3.7444352065640487</v>
      </c>
      <c r="AE132" s="305">
        <f t="shared" si="22"/>
        <v>-8.762280722325157E-4</v>
      </c>
      <c r="AF132" s="264">
        <v>1</v>
      </c>
    </row>
    <row r="133" spans="1:32">
      <c r="A133" s="299">
        <v>408</v>
      </c>
      <c r="B133" s="299" t="s">
        <v>131</v>
      </c>
      <c r="C133" s="304">
        <v>14203</v>
      </c>
      <c r="D133" s="304">
        <v>48208620.929999985</v>
      </c>
      <c r="E133" s="304">
        <v>53196960.129999988</v>
      </c>
      <c r="F133" s="303">
        <f t="shared" si="13"/>
        <v>4988339.200000003</v>
      </c>
      <c r="G133" s="304">
        <v>54310000</v>
      </c>
      <c r="H133" s="304">
        <v>54310000</v>
      </c>
      <c r="I133" s="303">
        <f t="shared" si="14"/>
        <v>0</v>
      </c>
      <c r="J133" s="304">
        <v>51259310.464999989</v>
      </c>
      <c r="K133" s="304">
        <v>53753480.064999998</v>
      </c>
      <c r="L133" s="303">
        <f t="shared" si="15"/>
        <v>2494169.6000000089</v>
      </c>
      <c r="M133" s="304">
        <v>52359790.263303608</v>
      </c>
      <c r="N133" s="304">
        <v>54860177.981335133</v>
      </c>
      <c r="O133" s="303">
        <f t="shared" si="16"/>
        <v>2500387.7180315256</v>
      </c>
      <c r="P133" s="304">
        <v>1378582.6099999999</v>
      </c>
      <c r="Q133" s="304">
        <v>1378582.6099999999</v>
      </c>
      <c r="R133" s="303">
        <f t="shared" si="17"/>
        <v>0</v>
      </c>
      <c r="S133" s="304">
        <v>1426000</v>
      </c>
      <c r="T133" s="304">
        <v>1426000</v>
      </c>
      <c r="U133" s="304">
        <v>1402291.3049999999</v>
      </c>
      <c r="V133" s="304">
        <v>1402291.3049999999</v>
      </c>
      <c r="W133" s="304">
        <v>1446212.3119548871</v>
      </c>
      <c r="X133" s="304">
        <v>1444231.4012741025</v>
      </c>
      <c r="Y133" s="304">
        <v>53806002.575258493</v>
      </c>
      <c r="Z133" s="304">
        <v>56304409.382609233</v>
      </c>
      <c r="AA133" s="303">
        <f t="shared" si="18"/>
        <v>2498406.8073507398</v>
      </c>
      <c r="AB133" s="303">
        <f t="shared" si="20"/>
        <v>3788.3547542954652</v>
      </c>
      <c r="AC133" s="303">
        <f t="shared" si="19"/>
        <v>3964.2617322121546</v>
      </c>
      <c r="AD133" s="304">
        <f t="shared" si="21"/>
        <v>175.90697791668936</v>
      </c>
      <c r="AE133" s="305">
        <f t="shared" si="22"/>
        <v>4.6433607548827208E-2</v>
      </c>
      <c r="AF133" s="264">
        <v>14</v>
      </c>
    </row>
    <row r="134" spans="1:32">
      <c r="A134" s="299">
        <v>410</v>
      </c>
      <c r="B134" s="299" t="s">
        <v>132</v>
      </c>
      <c r="C134" s="304">
        <v>18788</v>
      </c>
      <c r="D134" s="304">
        <v>63602871.340000004</v>
      </c>
      <c r="E134" s="304">
        <v>63602871.339999989</v>
      </c>
      <c r="F134" s="303">
        <f t="shared" si="13"/>
        <v>0</v>
      </c>
      <c r="G134" s="304">
        <v>63530000</v>
      </c>
      <c r="H134" s="304">
        <v>63530000</v>
      </c>
      <c r="I134" s="303">
        <f t="shared" si="14"/>
        <v>0</v>
      </c>
      <c r="J134" s="304">
        <v>63566435.670000002</v>
      </c>
      <c r="K134" s="304">
        <v>63566435.669999994</v>
      </c>
      <c r="L134" s="303">
        <f t="shared" si="15"/>
        <v>0</v>
      </c>
      <c r="M134" s="304">
        <v>64931135.617588378</v>
      </c>
      <c r="N134" s="304">
        <v>64875166.599044457</v>
      </c>
      <c r="O134" s="303">
        <f t="shared" si="16"/>
        <v>-55969.018543921411</v>
      </c>
      <c r="P134" s="304">
        <v>1799044.2399999998</v>
      </c>
      <c r="Q134" s="304">
        <v>1799044.2399999998</v>
      </c>
      <c r="R134" s="303">
        <f t="shared" si="17"/>
        <v>0</v>
      </c>
      <c r="S134" s="304">
        <v>1799000</v>
      </c>
      <c r="T134" s="304">
        <v>1799000</v>
      </c>
      <c r="U134" s="304">
        <v>1799022.1199999999</v>
      </c>
      <c r="V134" s="304">
        <v>1799022.1199999999</v>
      </c>
      <c r="W134" s="304">
        <v>1855369.0878252878</v>
      </c>
      <c r="X134" s="304">
        <v>1852827.7455807989</v>
      </c>
      <c r="Y134" s="304">
        <v>66786504.705413669</v>
      </c>
      <c r="Z134" s="304">
        <v>66727994.344625257</v>
      </c>
      <c r="AA134" s="303">
        <f t="shared" si="18"/>
        <v>-58510.360788412392</v>
      </c>
      <c r="AB134" s="303">
        <f t="shared" si="20"/>
        <v>3554.7426392066036</v>
      </c>
      <c r="AC134" s="303">
        <f t="shared" si="19"/>
        <v>3551.6283981597435</v>
      </c>
      <c r="AD134" s="304">
        <f t="shared" si="21"/>
        <v>-3.1142410468601156</v>
      </c>
      <c r="AE134" s="305">
        <f t="shared" si="22"/>
        <v>-8.7608059512156271E-4</v>
      </c>
      <c r="AF134" s="264">
        <v>13</v>
      </c>
    </row>
    <row r="135" spans="1:32">
      <c r="A135" s="299">
        <v>416</v>
      </c>
      <c r="B135" s="299" t="s">
        <v>133</v>
      </c>
      <c r="C135" s="304">
        <v>2917</v>
      </c>
      <c r="D135" s="304">
        <v>10934508.879999997</v>
      </c>
      <c r="E135" s="304">
        <v>10934508.879999997</v>
      </c>
      <c r="F135" s="303">
        <f t="shared" si="13"/>
        <v>0</v>
      </c>
      <c r="G135" s="304">
        <v>11512000</v>
      </c>
      <c r="H135" s="304">
        <v>11512000</v>
      </c>
      <c r="I135" s="303">
        <f t="shared" si="14"/>
        <v>0</v>
      </c>
      <c r="J135" s="304">
        <v>11223254.439999998</v>
      </c>
      <c r="K135" s="304">
        <v>11223254.439999998</v>
      </c>
      <c r="L135" s="303">
        <f t="shared" si="15"/>
        <v>0</v>
      </c>
      <c r="M135" s="304">
        <v>11464205.101848537</v>
      </c>
      <c r="N135" s="304">
        <v>11454323.243140327</v>
      </c>
      <c r="O135" s="303">
        <f t="shared" si="16"/>
        <v>-9881.8587082102895</v>
      </c>
      <c r="P135" s="304">
        <v>320267.49</v>
      </c>
      <c r="Q135" s="304">
        <v>320267.49</v>
      </c>
      <c r="R135" s="303">
        <f t="shared" si="17"/>
        <v>0</v>
      </c>
      <c r="S135" s="304">
        <v>317000</v>
      </c>
      <c r="T135" s="304">
        <v>317000</v>
      </c>
      <c r="U135" s="304">
        <v>318633.745</v>
      </c>
      <c r="V135" s="304">
        <v>318633.745</v>
      </c>
      <c r="W135" s="304">
        <v>328613.63639653602</v>
      </c>
      <c r="X135" s="304">
        <v>328163.5266465302</v>
      </c>
      <c r="Y135" s="304">
        <v>11792818.738245074</v>
      </c>
      <c r="Z135" s="304">
        <v>11782486.769786857</v>
      </c>
      <c r="AA135" s="303">
        <f t="shared" si="18"/>
        <v>-10331.968458216637</v>
      </c>
      <c r="AB135" s="303">
        <f t="shared" si="20"/>
        <v>4042.7901056719484</v>
      </c>
      <c r="AC135" s="303">
        <f t="shared" si="19"/>
        <v>4039.24812128449</v>
      </c>
      <c r="AD135" s="304">
        <f t="shared" si="21"/>
        <v>-3.5419843874583421</v>
      </c>
      <c r="AE135" s="305">
        <f t="shared" si="22"/>
        <v>-8.7612374001039858E-4</v>
      </c>
      <c r="AF135" s="264">
        <v>9</v>
      </c>
    </row>
    <row r="136" spans="1:32">
      <c r="A136" s="299">
        <v>418</v>
      </c>
      <c r="B136" s="299" t="s">
        <v>134</v>
      </c>
      <c r="C136" s="304">
        <v>24164</v>
      </c>
      <c r="D136" s="304">
        <v>68733657.350000009</v>
      </c>
      <c r="E136" s="304">
        <v>68733657.349999994</v>
      </c>
      <c r="F136" s="303">
        <f t="shared" si="13"/>
        <v>0</v>
      </c>
      <c r="G136" s="304">
        <v>67275000</v>
      </c>
      <c r="H136" s="304">
        <v>67275000</v>
      </c>
      <c r="I136" s="303">
        <f t="shared" si="14"/>
        <v>0</v>
      </c>
      <c r="J136" s="304">
        <v>68004328.675000012</v>
      </c>
      <c r="K136" s="304">
        <v>68004328.674999997</v>
      </c>
      <c r="L136" s="303">
        <f t="shared" si="15"/>
        <v>0</v>
      </c>
      <c r="M136" s="304">
        <v>69464305.198779762</v>
      </c>
      <c r="N136" s="304">
        <v>69404428.701182231</v>
      </c>
      <c r="O136" s="303">
        <f t="shared" si="16"/>
        <v>-59876.497597530484</v>
      </c>
      <c r="P136" s="304">
        <v>1941409</v>
      </c>
      <c r="Q136" s="304">
        <v>1941409</v>
      </c>
      <c r="R136" s="303">
        <f t="shared" si="17"/>
        <v>0</v>
      </c>
      <c r="S136" s="304">
        <v>1961000</v>
      </c>
      <c r="T136" s="304">
        <v>1961000</v>
      </c>
      <c r="U136" s="304">
        <v>1951204.5</v>
      </c>
      <c r="V136" s="304">
        <v>1951204.5</v>
      </c>
      <c r="W136" s="304">
        <v>2012317.9548929599</v>
      </c>
      <c r="X136" s="304">
        <v>2009561.6361304719</v>
      </c>
      <c r="Y136" s="304">
        <v>71476623.153672725</v>
      </c>
      <c r="Z136" s="304">
        <v>71413990.337312698</v>
      </c>
      <c r="AA136" s="303">
        <f t="shared" si="18"/>
        <v>-62632.816360026598</v>
      </c>
      <c r="AB136" s="303">
        <f t="shared" si="20"/>
        <v>2957.9797696437977</v>
      </c>
      <c r="AC136" s="303">
        <f t="shared" si="19"/>
        <v>2955.3877808853126</v>
      </c>
      <c r="AD136" s="304">
        <f t="shared" si="21"/>
        <v>-2.5919887584850585</v>
      </c>
      <c r="AE136" s="305">
        <f t="shared" si="22"/>
        <v>-8.7626994108792975E-4</v>
      </c>
      <c r="AF136" s="264">
        <v>6</v>
      </c>
    </row>
    <row r="137" spans="1:32">
      <c r="A137" s="299">
        <v>420</v>
      </c>
      <c r="B137" s="299" t="s">
        <v>135</v>
      </c>
      <c r="C137" s="304">
        <v>9280</v>
      </c>
      <c r="D137" s="304">
        <v>41050243.210000001</v>
      </c>
      <c r="E137" s="304">
        <v>48541780.510000013</v>
      </c>
      <c r="F137" s="303">
        <f t="shared" si="13"/>
        <v>7491537.3000000119</v>
      </c>
      <c r="G137" s="304">
        <v>42026000</v>
      </c>
      <c r="H137" s="304">
        <v>42026000</v>
      </c>
      <c r="I137" s="303">
        <f t="shared" si="14"/>
        <v>0</v>
      </c>
      <c r="J137" s="304">
        <v>41538121.605000004</v>
      </c>
      <c r="K137" s="304">
        <v>45283890.25500001</v>
      </c>
      <c r="L137" s="303">
        <f t="shared" si="15"/>
        <v>3745768.650000006</v>
      </c>
      <c r="M137" s="304">
        <v>42429898.401665933</v>
      </c>
      <c r="N137" s="304">
        <v>46216212.905145757</v>
      </c>
      <c r="O137" s="303">
        <f t="shared" si="16"/>
        <v>3786314.5034798235</v>
      </c>
      <c r="P137" s="304">
        <v>594485.29999999993</v>
      </c>
      <c r="Q137" s="304">
        <v>596636.08000000007</v>
      </c>
      <c r="R137" s="303">
        <f t="shared" si="17"/>
        <v>2150.7800000001444</v>
      </c>
      <c r="S137" s="304">
        <v>705000</v>
      </c>
      <c r="T137" s="304">
        <v>705000</v>
      </c>
      <c r="U137" s="304">
        <v>649742.64999999991</v>
      </c>
      <c r="V137" s="304">
        <v>650818.04</v>
      </c>
      <c r="W137" s="304">
        <v>670093.16586484504</v>
      </c>
      <c r="X137" s="304">
        <v>670282.87669776648</v>
      </c>
      <c r="Y137" s="304">
        <v>43099991.567530781</v>
      </c>
      <c r="Z137" s="304">
        <v>46886495.781843521</v>
      </c>
      <c r="AA137" s="303">
        <f t="shared" si="18"/>
        <v>3786504.2143127397</v>
      </c>
      <c r="AB137" s="303">
        <f t="shared" si="20"/>
        <v>4644.395643052886</v>
      </c>
      <c r="AC137" s="303">
        <f t="shared" si="19"/>
        <v>5052.4241144227935</v>
      </c>
      <c r="AD137" s="304">
        <f t="shared" si="21"/>
        <v>408.02847136990749</v>
      </c>
      <c r="AE137" s="305">
        <f t="shared" si="22"/>
        <v>8.7853943274673177E-2</v>
      </c>
      <c r="AF137" s="264">
        <v>11</v>
      </c>
    </row>
    <row r="138" spans="1:32">
      <c r="A138" s="299">
        <v>421</v>
      </c>
      <c r="B138" s="299" t="s">
        <v>136</v>
      </c>
      <c r="C138" s="304">
        <v>719</v>
      </c>
      <c r="D138" s="304">
        <v>3274471.3700000006</v>
      </c>
      <c r="E138" s="304">
        <v>3274471.3700000006</v>
      </c>
      <c r="F138" s="303">
        <f t="shared" ref="F138:F201" si="23">E138-D138</f>
        <v>0</v>
      </c>
      <c r="G138" s="304">
        <v>2905000</v>
      </c>
      <c r="H138" s="304">
        <v>2905000</v>
      </c>
      <c r="I138" s="303">
        <f t="shared" ref="I138:I201" si="24">H138-G138</f>
        <v>0</v>
      </c>
      <c r="J138" s="304">
        <v>3089735.6850000005</v>
      </c>
      <c r="K138" s="304">
        <v>3089735.6850000005</v>
      </c>
      <c r="L138" s="303">
        <f t="shared" ref="L138:L201" si="25">K138-J138</f>
        <v>0</v>
      </c>
      <c r="M138" s="304">
        <v>3156068.8383841449</v>
      </c>
      <c r="N138" s="304">
        <v>3153348.3858052506</v>
      </c>
      <c r="O138" s="303">
        <f t="shared" ref="O138:O201" si="26">N138-M138</f>
        <v>-2720.4525788943283</v>
      </c>
      <c r="P138" s="304">
        <v>159380.51</v>
      </c>
      <c r="Q138" s="304">
        <v>159380.51</v>
      </c>
      <c r="R138" s="303">
        <f t="shared" ref="R138:R201" si="27">Q138-P138</f>
        <v>0</v>
      </c>
      <c r="S138" s="304">
        <v>219000</v>
      </c>
      <c r="T138" s="304">
        <v>219000</v>
      </c>
      <c r="U138" s="304">
        <v>189190.255</v>
      </c>
      <c r="V138" s="304">
        <v>189190.255</v>
      </c>
      <c r="W138" s="304">
        <v>195115.86152413939</v>
      </c>
      <c r="X138" s="304">
        <v>194848.60678506084</v>
      </c>
      <c r="Y138" s="304">
        <v>3351184.6999082845</v>
      </c>
      <c r="Z138" s="304">
        <v>3348196.9925903114</v>
      </c>
      <c r="AA138" s="303">
        <f t="shared" ref="AA138:AA201" si="28">Z138-Y138</f>
        <v>-2987.7073179730214</v>
      </c>
      <c r="AB138" s="303">
        <f t="shared" si="20"/>
        <v>4660.896661903038</v>
      </c>
      <c r="AC138" s="303">
        <f t="shared" ref="AC138:AC201" si="29">Z138/C138</f>
        <v>4656.7412970658015</v>
      </c>
      <c r="AD138" s="304">
        <f t="shared" si="21"/>
        <v>-4.1553648372364478</v>
      </c>
      <c r="AE138" s="305">
        <f t="shared" si="22"/>
        <v>-8.9153764579277708E-4</v>
      </c>
      <c r="AF138" s="264">
        <v>16</v>
      </c>
    </row>
    <row r="139" spans="1:32">
      <c r="A139" s="299">
        <v>422</v>
      </c>
      <c r="B139" s="299" t="s">
        <v>137</v>
      </c>
      <c r="C139" s="304">
        <v>10543</v>
      </c>
      <c r="D139" s="304">
        <v>52626929.759999998</v>
      </c>
      <c r="E139" s="304">
        <v>52626929.759999998</v>
      </c>
      <c r="F139" s="303">
        <f t="shared" si="23"/>
        <v>0</v>
      </c>
      <c r="G139" s="304">
        <v>52592000</v>
      </c>
      <c r="H139" s="304">
        <v>52592000</v>
      </c>
      <c r="I139" s="303">
        <f t="shared" si="24"/>
        <v>0</v>
      </c>
      <c r="J139" s="304">
        <v>52609464.879999995</v>
      </c>
      <c r="K139" s="304">
        <v>52609464.879999995</v>
      </c>
      <c r="L139" s="303">
        <f t="shared" si="25"/>
        <v>0</v>
      </c>
      <c r="M139" s="304">
        <v>53738930.976496458</v>
      </c>
      <c r="N139" s="304">
        <v>53692609.359051362</v>
      </c>
      <c r="O139" s="303">
        <f t="shared" si="26"/>
        <v>-46321.617445096374</v>
      </c>
      <c r="P139" s="304">
        <v>1081647.08</v>
      </c>
      <c r="Q139" s="304">
        <v>1081647.08</v>
      </c>
      <c r="R139" s="303">
        <f t="shared" si="27"/>
        <v>0</v>
      </c>
      <c r="S139" s="304">
        <v>1142000</v>
      </c>
      <c r="T139" s="304">
        <v>1142000</v>
      </c>
      <c r="U139" s="304">
        <v>1111823.54</v>
      </c>
      <c r="V139" s="304">
        <v>1111823.54</v>
      </c>
      <c r="W139" s="304">
        <v>1146646.8390241263</v>
      </c>
      <c r="X139" s="304">
        <v>1145076.2501474209</v>
      </c>
      <c r="Y139" s="304">
        <v>54885577.815520585</v>
      </c>
      <c r="Z139" s="304">
        <v>54837685.609198779</v>
      </c>
      <c r="AA139" s="303">
        <f t="shared" si="28"/>
        <v>-47892.206321805716</v>
      </c>
      <c r="AB139" s="303">
        <f t="shared" ref="AB139:AB202" si="30">Y139/C139</f>
        <v>5205.8785749331864</v>
      </c>
      <c r="AC139" s="303">
        <f t="shared" si="29"/>
        <v>5201.3360152896503</v>
      </c>
      <c r="AD139" s="304">
        <f t="shared" ref="AD139:AD202" si="31">AC139-AB139</f>
        <v>-4.5425596435361513</v>
      </c>
      <c r="AE139" s="305">
        <f t="shared" ref="AE139:AE202" si="32">AD139/AB139</f>
        <v>-8.7258271166926931E-4</v>
      </c>
      <c r="AF139" s="264">
        <v>12</v>
      </c>
    </row>
    <row r="140" spans="1:32">
      <c r="A140" s="299">
        <v>423</v>
      </c>
      <c r="B140" s="299" t="s">
        <v>138</v>
      </c>
      <c r="C140" s="304">
        <v>20291</v>
      </c>
      <c r="D140" s="304">
        <v>54877659.219999999</v>
      </c>
      <c r="E140" s="304">
        <v>58039767.820000015</v>
      </c>
      <c r="F140" s="303">
        <f t="shared" si="23"/>
        <v>3162108.6000000164</v>
      </c>
      <c r="G140" s="304">
        <v>63150000</v>
      </c>
      <c r="H140" s="304">
        <v>63150000</v>
      </c>
      <c r="I140" s="303">
        <f t="shared" si="24"/>
        <v>0</v>
      </c>
      <c r="J140" s="304">
        <v>59013829.609999999</v>
      </c>
      <c r="K140" s="304">
        <v>60594883.910000011</v>
      </c>
      <c r="L140" s="303">
        <f t="shared" si="25"/>
        <v>1581054.3000000119</v>
      </c>
      <c r="M140" s="304">
        <v>60280790.221003167</v>
      </c>
      <c r="N140" s="304">
        <v>61842435.355649218</v>
      </c>
      <c r="O140" s="303">
        <f t="shared" si="26"/>
        <v>1561645.1346460506</v>
      </c>
      <c r="P140" s="304">
        <v>1499908.9700000002</v>
      </c>
      <c r="Q140" s="304">
        <v>1499908.97</v>
      </c>
      <c r="R140" s="303">
        <f t="shared" si="27"/>
        <v>0</v>
      </c>
      <c r="S140" s="304">
        <v>1528000</v>
      </c>
      <c r="T140" s="304">
        <v>1528000</v>
      </c>
      <c r="U140" s="304">
        <v>1513954.4850000001</v>
      </c>
      <c r="V140" s="304">
        <v>1513954.4849999999</v>
      </c>
      <c r="W140" s="304">
        <v>1561372.8817539241</v>
      </c>
      <c r="X140" s="304">
        <v>1559234.2329590085</v>
      </c>
      <c r="Y140" s="304">
        <v>61842163.102757089</v>
      </c>
      <c r="Z140" s="304">
        <v>63401669.588608228</v>
      </c>
      <c r="AA140" s="303">
        <f t="shared" si="28"/>
        <v>1559506.4858511388</v>
      </c>
      <c r="AB140" s="303">
        <f t="shared" si="30"/>
        <v>3047.7632005695673</v>
      </c>
      <c r="AC140" s="303">
        <f t="shared" si="29"/>
        <v>3124.6202547241746</v>
      </c>
      <c r="AD140" s="304">
        <f t="shared" si="31"/>
        <v>76.85705415460734</v>
      </c>
      <c r="AE140" s="305">
        <f t="shared" si="32"/>
        <v>2.5217528100688485E-2</v>
      </c>
      <c r="AF140" s="264">
        <v>2</v>
      </c>
    </row>
    <row r="141" spans="1:32">
      <c r="A141" s="299">
        <v>425</v>
      </c>
      <c r="B141" s="299" t="s">
        <v>139</v>
      </c>
      <c r="C141" s="304">
        <v>10218</v>
      </c>
      <c r="D141" s="304">
        <v>27224070.440000005</v>
      </c>
      <c r="E141" s="304">
        <v>27224070.440000005</v>
      </c>
      <c r="F141" s="303">
        <f t="shared" si="23"/>
        <v>0</v>
      </c>
      <c r="G141" s="304">
        <v>29619000</v>
      </c>
      <c r="H141" s="304">
        <v>29619000</v>
      </c>
      <c r="I141" s="303">
        <f t="shared" si="24"/>
        <v>0</v>
      </c>
      <c r="J141" s="304">
        <v>28421535.220000003</v>
      </c>
      <c r="K141" s="304">
        <v>28421535.220000003</v>
      </c>
      <c r="L141" s="303">
        <f t="shared" si="25"/>
        <v>0</v>
      </c>
      <c r="M141" s="304">
        <v>29031713.64539535</v>
      </c>
      <c r="N141" s="304">
        <v>29006689.032720309</v>
      </c>
      <c r="O141" s="303">
        <f t="shared" si="26"/>
        <v>-25024.61267504096</v>
      </c>
      <c r="P141" s="304">
        <v>772566.7</v>
      </c>
      <c r="Q141" s="304">
        <v>772566.7</v>
      </c>
      <c r="R141" s="303">
        <f t="shared" si="27"/>
        <v>0</v>
      </c>
      <c r="S141" s="304">
        <v>721000</v>
      </c>
      <c r="T141" s="304">
        <v>721000</v>
      </c>
      <c r="U141" s="304">
        <v>746783.35</v>
      </c>
      <c r="V141" s="304">
        <v>746783.35</v>
      </c>
      <c r="W141" s="304">
        <v>770173.26662587817</v>
      </c>
      <c r="X141" s="304">
        <v>769118.34236800647</v>
      </c>
      <c r="Y141" s="304">
        <v>29801886.912021227</v>
      </c>
      <c r="Z141" s="304">
        <v>29775807.375088315</v>
      </c>
      <c r="AA141" s="303">
        <f t="shared" si="28"/>
        <v>-26079.536932911724</v>
      </c>
      <c r="AB141" s="303">
        <f t="shared" si="30"/>
        <v>2916.6066658858122</v>
      </c>
      <c r="AC141" s="303">
        <f t="shared" si="29"/>
        <v>2914.0543526216788</v>
      </c>
      <c r="AD141" s="304">
        <f t="shared" si="31"/>
        <v>-2.5523132641333177</v>
      </c>
      <c r="AE141" s="305">
        <f t="shared" si="32"/>
        <v>-8.750968356434673E-4</v>
      </c>
      <c r="AF141" s="264">
        <v>17</v>
      </c>
    </row>
    <row r="142" spans="1:32">
      <c r="A142" s="299">
        <v>426</v>
      </c>
      <c r="B142" s="299" t="s">
        <v>140</v>
      </c>
      <c r="C142" s="304">
        <v>11979</v>
      </c>
      <c r="D142" s="304">
        <v>42935200.019999996</v>
      </c>
      <c r="E142" s="304">
        <v>42935200.019999996</v>
      </c>
      <c r="F142" s="303">
        <f t="shared" si="23"/>
        <v>0</v>
      </c>
      <c r="G142" s="304">
        <v>43455000</v>
      </c>
      <c r="H142" s="304">
        <v>43455000</v>
      </c>
      <c r="I142" s="303">
        <f t="shared" si="24"/>
        <v>0</v>
      </c>
      <c r="J142" s="304">
        <v>43195100.009999998</v>
      </c>
      <c r="K142" s="304">
        <v>43195100.009999998</v>
      </c>
      <c r="L142" s="303">
        <f t="shared" si="25"/>
        <v>0</v>
      </c>
      <c r="M142" s="304">
        <v>44122450.271162152</v>
      </c>
      <c r="N142" s="304">
        <v>44084417.820105486</v>
      </c>
      <c r="O142" s="303">
        <f t="shared" si="26"/>
        <v>-38032.451056666672</v>
      </c>
      <c r="P142" s="304">
        <v>1030425.2</v>
      </c>
      <c r="Q142" s="304">
        <v>1030425.2</v>
      </c>
      <c r="R142" s="303">
        <f t="shared" si="27"/>
        <v>0</v>
      </c>
      <c r="S142" s="304">
        <v>1130000</v>
      </c>
      <c r="T142" s="304">
        <v>1130000</v>
      </c>
      <c r="U142" s="304">
        <v>1080212.6000000001</v>
      </c>
      <c r="V142" s="304">
        <v>1080212.6000000001</v>
      </c>
      <c r="W142" s="304">
        <v>1114045.8163568233</v>
      </c>
      <c r="X142" s="304">
        <v>1112519.8818600262</v>
      </c>
      <c r="Y142" s="304">
        <v>45236496.087518975</v>
      </c>
      <c r="Z142" s="304">
        <v>45196937.701965511</v>
      </c>
      <c r="AA142" s="303">
        <f t="shared" si="28"/>
        <v>-39558.385553464293</v>
      </c>
      <c r="AB142" s="303">
        <f t="shared" si="30"/>
        <v>3776.3165612754801</v>
      </c>
      <c r="AC142" s="303">
        <f t="shared" si="29"/>
        <v>3773.0142501014702</v>
      </c>
      <c r="AD142" s="304">
        <f t="shared" si="31"/>
        <v>-3.3023111740099012</v>
      </c>
      <c r="AE142" s="305">
        <f t="shared" si="32"/>
        <v>-8.7447943529779721E-4</v>
      </c>
      <c r="AF142" s="264">
        <v>12</v>
      </c>
    </row>
    <row r="143" spans="1:32">
      <c r="A143" s="299">
        <v>430</v>
      </c>
      <c r="B143" s="299" t="s">
        <v>141</v>
      </c>
      <c r="C143" s="304">
        <v>15628</v>
      </c>
      <c r="D143" s="304">
        <v>65635287.29999999</v>
      </c>
      <c r="E143" s="304">
        <v>65635287.299999997</v>
      </c>
      <c r="F143" s="303">
        <f t="shared" si="23"/>
        <v>0</v>
      </c>
      <c r="G143" s="304">
        <v>70260000</v>
      </c>
      <c r="H143" s="304">
        <v>70260000</v>
      </c>
      <c r="I143" s="303">
        <f t="shared" si="24"/>
        <v>0</v>
      </c>
      <c r="J143" s="304">
        <v>67947643.649999991</v>
      </c>
      <c r="K143" s="304">
        <v>67947643.650000006</v>
      </c>
      <c r="L143" s="303">
        <f t="shared" si="25"/>
        <v>0</v>
      </c>
      <c r="M143" s="304">
        <v>69406403.209986955</v>
      </c>
      <c r="N143" s="304">
        <v>69346576.622458845</v>
      </c>
      <c r="O143" s="303">
        <f t="shared" si="26"/>
        <v>-59826.58752810955</v>
      </c>
      <c r="P143" s="304">
        <v>1200326.47</v>
      </c>
      <c r="Q143" s="304">
        <v>1200326.47</v>
      </c>
      <c r="R143" s="303">
        <f t="shared" si="27"/>
        <v>0</v>
      </c>
      <c r="S143" s="304">
        <v>1222000</v>
      </c>
      <c r="T143" s="304">
        <v>1222000</v>
      </c>
      <c r="U143" s="304">
        <v>1211163.2349999999</v>
      </c>
      <c r="V143" s="304">
        <v>1211163.2349999999</v>
      </c>
      <c r="W143" s="304">
        <v>1249097.9413468661</v>
      </c>
      <c r="X143" s="304">
        <v>1247387.0228095902</v>
      </c>
      <c r="Y143" s="304">
        <v>70655501.151333824</v>
      </c>
      <c r="Z143" s="304">
        <v>70593963.64526844</v>
      </c>
      <c r="AA143" s="303">
        <f t="shared" si="28"/>
        <v>-61537.506065383554</v>
      </c>
      <c r="AB143" s="303">
        <f t="shared" si="30"/>
        <v>4521.084025552459</v>
      </c>
      <c r="AC143" s="303">
        <f t="shared" si="29"/>
        <v>4517.1463811919912</v>
      </c>
      <c r="AD143" s="304">
        <f t="shared" si="31"/>
        <v>-3.937644360467857</v>
      </c>
      <c r="AE143" s="305">
        <f t="shared" si="32"/>
        <v>-8.7095137763706833E-4</v>
      </c>
      <c r="AF143" s="264">
        <v>2</v>
      </c>
    </row>
    <row r="144" spans="1:32">
      <c r="A144" s="299">
        <v>433</v>
      </c>
      <c r="B144" s="299" t="s">
        <v>142</v>
      </c>
      <c r="C144" s="304">
        <v>7799</v>
      </c>
      <c r="D144" s="304">
        <v>26352788.93</v>
      </c>
      <c r="E144" s="304">
        <v>27268583.149999999</v>
      </c>
      <c r="F144" s="303">
        <f t="shared" si="23"/>
        <v>915794.21999999881</v>
      </c>
      <c r="G144" s="304">
        <v>27943000</v>
      </c>
      <c r="H144" s="304">
        <v>27943000</v>
      </c>
      <c r="I144" s="303">
        <f t="shared" si="24"/>
        <v>0</v>
      </c>
      <c r="J144" s="304">
        <v>27147894.465</v>
      </c>
      <c r="K144" s="304">
        <v>27605791.574999999</v>
      </c>
      <c r="L144" s="303">
        <f t="shared" si="25"/>
        <v>457897.1099999994</v>
      </c>
      <c r="M144" s="304">
        <v>27730729.254508346</v>
      </c>
      <c r="N144" s="304">
        <v>28174150.534789976</v>
      </c>
      <c r="O144" s="303">
        <f t="shared" si="26"/>
        <v>443421.28028162941</v>
      </c>
      <c r="P144" s="304">
        <v>470812.62</v>
      </c>
      <c r="Q144" s="304">
        <v>472769.06</v>
      </c>
      <c r="R144" s="303">
        <f t="shared" si="27"/>
        <v>1956.4400000000023</v>
      </c>
      <c r="S144" s="304">
        <v>516000</v>
      </c>
      <c r="T144" s="304">
        <v>516000</v>
      </c>
      <c r="U144" s="304">
        <v>493406.31</v>
      </c>
      <c r="V144" s="304">
        <v>494384.53</v>
      </c>
      <c r="W144" s="304">
        <v>508860.23308704025</v>
      </c>
      <c r="X144" s="304">
        <v>509170.71223666944</v>
      </c>
      <c r="Y144" s="304">
        <v>28239589.487595387</v>
      </c>
      <c r="Z144" s="304">
        <v>28683321.247026645</v>
      </c>
      <c r="AA144" s="303">
        <f t="shared" si="28"/>
        <v>443731.75943125784</v>
      </c>
      <c r="AB144" s="303">
        <f t="shared" si="30"/>
        <v>3620.9244117957928</v>
      </c>
      <c r="AC144" s="303">
        <f t="shared" si="29"/>
        <v>3677.8203932589622</v>
      </c>
      <c r="AD144" s="304">
        <f t="shared" si="31"/>
        <v>56.895981463169392</v>
      </c>
      <c r="AE144" s="305">
        <f t="shared" si="32"/>
        <v>1.5713109414220525E-2</v>
      </c>
      <c r="AF144" s="264">
        <v>5</v>
      </c>
    </row>
    <row r="145" spans="1:32">
      <c r="A145" s="299">
        <v>434</v>
      </c>
      <c r="B145" s="299" t="s">
        <v>143</v>
      </c>
      <c r="C145" s="304">
        <v>14643</v>
      </c>
      <c r="D145" s="304">
        <v>53249940.019999996</v>
      </c>
      <c r="E145" s="304">
        <v>53249940.019999996</v>
      </c>
      <c r="F145" s="303">
        <f t="shared" si="23"/>
        <v>0</v>
      </c>
      <c r="G145" s="304">
        <v>56041000</v>
      </c>
      <c r="H145" s="304">
        <v>56041000</v>
      </c>
      <c r="I145" s="303">
        <f t="shared" si="24"/>
        <v>0</v>
      </c>
      <c r="J145" s="304">
        <v>54645470.009999998</v>
      </c>
      <c r="K145" s="304">
        <v>54645470.009999998</v>
      </c>
      <c r="L145" s="303">
        <f t="shared" si="25"/>
        <v>0</v>
      </c>
      <c r="M145" s="304">
        <v>55818646.848886125</v>
      </c>
      <c r="N145" s="304">
        <v>55770532.568258412</v>
      </c>
      <c r="O145" s="303">
        <f t="shared" si="26"/>
        <v>-48114.280627712607</v>
      </c>
      <c r="P145" s="304">
        <v>2279000</v>
      </c>
      <c r="Q145" s="304">
        <v>1994615.73</v>
      </c>
      <c r="R145" s="303">
        <f t="shared" si="27"/>
        <v>-284384.27</v>
      </c>
      <c r="S145" s="304">
        <v>2425000</v>
      </c>
      <c r="T145" s="304">
        <v>2425000</v>
      </c>
      <c r="U145" s="304">
        <v>2352000</v>
      </c>
      <c r="V145" s="304">
        <v>2209807.8650000002</v>
      </c>
      <c r="W145" s="304">
        <v>2425666.7253013416</v>
      </c>
      <c r="X145" s="304">
        <v>2275899.3784215781</v>
      </c>
      <c r="Y145" s="304">
        <v>58244313.574187465</v>
      </c>
      <c r="Z145" s="304">
        <v>58046431.946679987</v>
      </c>
      <c r="AA145" s="303">
        <f t="shared" si="28"/>
        <v>-197881.627507478</v>
      </c>
      <c r="AB145" s="303">
        <f t="shared" si="30"/>
        <v>3977.6216331480887</v>
      </c>
      <c r="AC145" s="303">
        <f t="shared" si="29"/>
        <v>3964.1078977449965</v>
      </c>
      <c r="AD145" s="304">
        <f t="shared" si="31"/>
        <v>-13.513735403092141</v>
      </c>
      <c r="AE145" s="305">
        <f t="shared" si="32"/>
        <v>-3.3974411468585802E-3</v>
      </c>
      <c r="AF145" s="264">
        <v>1</v>
      </c>
    </row>
    <row r="146" spans="1:32">
      <c r="A146" s="299">
        <v>435</v>
      </c>
      <c r="B146" s="299" t="s">
        <v>144</v>
      </c>
      <c r="C146" s="304">
        <v>703</v>
      </c>
      <c r="D146" s="304">
        <v>2973703.69</v>
      </c>
      <c r="E146" s="304">
        <v>2929825.7</v>
      </c>
      <c r="F146" s="303">
        <f t="shared" si="23"/>
        <v>-43877.989999999758</v>
      </c>
      <c r="G146" s="304">
        <v>3187000</v>
      </c>
      <c r="H146" s="304">
        <v>3187000</v>
      </c>
      <c r="I146" s="303">
        <f t="shared" si="24"/>
        <v>0</v>
      </c>
      <c r="J146" s="304">
        <v>3080351.8449999997</v>
      </c>
      <c r="K146" s="304">
        <v>3058412.85</v>
      </c>
      <c r="L146" s="303">
        <f t="shared" si="25"/>
        <v>-21938.994999999646</v>
      </c>
      <c r="M146" s="304">
        <v>3146483.5378834694</v>
      </c>
      <c r="N146" s="304">
        <v>3121380.6638846952</v>
      </c>
      <c r="O146" s="303">
        <f t="shared" si="26"/>
        <v>-25102.873998774216</v>
      </c>
      <c r="P146" s="304">
        <v>63004.38</v>
      </c>
      <c r="Q146" s="304">
        <v>63004.38</v>
      </c>
      <c r="R146" s="303">
        <f t="shared" si="27"/>
        <v>0</v>
      </c>
      <c r="S146" s="304">
        <v>67000</v>
      </c>
      <c r="T146" s="304">
        <v>67000</v>
      </c>
      <c r="U146" s="304">
        <v>65002.19</v>
      </c>
      <c r="V146" s="304">
        <v>65002.19</v>
      </c>
      <c r="W146" s="304">
        <v>67038.116222243043</v>
      </c>
      <c r="X146" s="304">
        <v>66946.292553376028</v>
      </c>
      <c r="Y146" s="304">
        <v>3213521.6541057122</v>
      </c>
      <c r="Z146" s="304">
        <v>3188326.9564380711</v>
      </c>
      <c r="AA146" s="303">
        <f t="shared" si="28"/>
        <v>-25194.6976676411</v>
      </c>
      <c r="AB146" s="303">
        <f t="shared" si="30"/>
        <v>4571.1545577606148</v>
      </c>
      <c r="AC146" s="303">
        <f t="shared" si="29"/>
        <v>4535.3157275079247</v>
      </c>
      <c r="AD146" s="304">
        <f t="shared" si="31"/>
        <v>-35.838830252690059</v>
      </c>
      <c r="AE146" s="305">
        <f t="shared" si="32"/>
        <v>-7.8402140640476004E-3</v>
      </c>
      <c r="AF146" s="264">
        <v>13</v>
      </c>
    </row>
    <row r="147" spans="1:32">
      <c r="A147" s="299">
        <v>436</v>
      </c>
      <c r="B147" s="299" t="s">
        <v>145</v>
      </c>
      <c r="C147" s="304">
        <v>2018</v>
      </c>
      <c r="D147" s="304">
        <v>5526733.950000002</v>
      </c>
      <c r="E147" s="304">
        <v>5886749.2199999988</v>
      </c>
      <c r="F147" s="303">
        <f t="shared" si="23"/>
        <v>360015.26999999676</v>
      </c>
      <c r="G147" s="304">
        <v>6090000</v>
      </c>
      <c r="H147" s="304">
        <v>6090000</v>
      </c>
      <c r="I147" s="303">
        <f t="shared" si="24"/>
        <v>0</v>
      </c>
      <c r="J147" s="304">
        <v>5808366.9750000015</v>
      </c>
      <c r="K147" s="304">
        <v>5988374.6099999994</v>
      </c>
      <c r="L147" s="303">
        <f t="shared" si="25"/>
        <v>180007.63499999791</v>
      </c>
      <c r="M147" s="304">
        <v>5933066.0873980476</v>
      </c>
      <c r="N147" s="304">
        <v>6111665.6359039471</v>
      </c>
      <c r="O147" s="303">
        <f t="shared" si="26"/>
        <v>178599.5485058995</v>
      </c>
      <c r="P147" s="304">
        <v>140577.12</v>
      </c>
      <c r="Q147" s="304">
        <v>140577.12</v>
      </c>
      <c r="R147" s="303">
        <f t="shared" si="27"/>
        <v>0</v>
      </c>
      <c r="S147" s="304">
        <v>141000</v>
      </c>
      <c r="T147" s="304">
        <v>141000</v>
      </c>
      <c r="U147" s="304">
        <v>140788.56</v>
      </c>
      <c r="V147" s="304">
        <v>140788.56</v>
      </c>
      <c r="W147" s="304">
        <v>145198.18252342325</v>
      </c>
      <c r="X147" s="304">
        <v>144999.30119167577</v>
      </c>
      <c r="Y147" s="304">
        <v>6078264.2699214704</v>
      </c>
      <c r="Z147" s="304">
        <v>6256664.9370956225</v>
      </c>
      <c r="AA147" s="303">
        <f t="shared" si="28"/>
        <v>178400.6671741521</v>
      </c>
      <c r="AB147" s="303">
        <f t="shared" si="30"/>
        <v>3012.0239196835828</v>
      </c>
      <c r="AC147" s="303">
        <f t="shared" si="29"/>
        <v>3100.4286110483758</v>
      </c>
      <c r="AD147" s="304">
        <f t="shared" si="31"/>
        <v>88.404691364793052</v>
      </c>
      <c r="AE147" s="305">
        <f t="shared" si="32"/>
        <v>2.9350594059717853E-2</v>
      </c>
      <c r="AF147" s="264">
        <v>17</v>
      </c>
    </row>
    <row r="148" spans="1:32">
      <c r="A148" s="299">
        <v>440</v>
      </c>
      <c r="B148" s="299" t="s">
        <v>146</v>
      </c>
      <c r="C148" s="304">
        <v>5622</v>
      </c>
      <c r="D148" s="304">
        <v>17583627.780000001</v>
      </c>
      <c r="E148" s="304">
        <v>16950266.989999998</v>
      </c>
      <c r="F148" s="303">
        <f t="shared" si="23"/>
        <v>-633360.79000000283</v>
      </c>
      <c r="G148" s="304">
        <v>17738000</v>
      </c>
      <c r="H148" s="304">
        <v>17738000</v>
      </c>
      <c r="I148" s="303">
        <f t="shared" si="24"/>
        <v>0</v>
      </c>
      <c r="J148" s="304">
        <v>17660813.890000001</v>
      </c>
      <c r="K148" s="304">
        <v>17344133.494999997</v>
      </c>
      <c r="L148" s="303">
        <f t="shared" si="25"/>
        <v>-316680.39500000328</v>
      </c>
      <c r="M148" s="304">
        <v>18039971.71969448</v>
      </c>
      <c r="N148" s="304">
        <v>17701221.37798626</v>
      </c>
      <c r="O148" s="303">
        <f t="shared" si="26"/>
        <v>-338750.34170822054</v>
      </c>
      <c r="P148" s="304">
        <v>368495.46</v>
      </c>
      <c r="Q148" s="304">
        <v>368495.46</v>
      </c>
      <c r="R148" s="303">
        <f t="shared" si="27"/>
        <v>0</v>
      </c>
      <c r="S148" s="304">
        <v>405000</v>
      </c>
      <c r="T148" s="304">
        <v>405000</v>
      </c>
      <c r="U148" s="304">
        <v>386747.73</v>
      </c>
      <c r="V148" s="304">
        <v>386747.73</v>
      </c>
      <c r="W148" s="304">
        <v>398861.0117971205</v>
      </c>
      <c r="X148" s="304">
        <v>398314.68258121895</v>
      </c>
      <c r="Y148" s="304">
        <v>18438832.731491599</v>
      </c>
      <c r="Z148" s="304">
        <v>18099536.06056748</v>
      </c>
      <c r="AA148" s="303">
        <f t="shared" si="28"/>
        <v>-339296.67092411965</v>
      </c>
      <c r="AB148" s="303">
        <f t="shared" si="30"/>
        <v>3279.7639152421912</v>
      </c>
      <c r="AC148" s="303">
        <f t="shared" si="29"/>
        <v>3219.4123195602065</v>
      </c>
      <c r="AD148" s="304">
        <f t="shared" si="31"/>
        <v>-60.351595681984691</v>
      </c>
      <c r="AE148" s="305">
        <f t="shared" si="32"/>
        <v>-1.8401201196680671E-2</v>
      </c>
      <c r="AF148" s="264">
        <v>15</v>
      </c>
    </row>
    <row r="149" spans="1:32">
      <c r="A149" s="299">
        <v>441</v>
      </c>
      <c r="B149" s="299" t="s">
        <v>147</v>
      </c>
      <c r="C149" s="304">
        <v>4473</v>
      </c>
      <c r="D149" s="304">
        <v>20720122.270000003</v>
      </c>
      <c r="E149" s="304">
        <v>20720122.270000003</v>
      </c>
      <c r="F149" s="303">
        <f t="shared" si="23"/>
        <v>0</v>
      </c>
      <c r="G149" s="304">
        <v>22468000</v>
      </c>
      <c r="H149" s="304">
        <v>22468000</v>
      </c>
      <c r="I149" s="303">
        <f t="shared" si="24"/>
        <v>0</v>
      </c>
      <c r="J149" s="304">
        <v>21594061.135000002</v>
      </c>
      <c r="K149" s="304">
        <v>21594061.135000002</v>
      </c>
      <c r="L149" s="303">
        <f t="shared" si="25"/>
        <v>0</v>
      </c>
      <c r="M149" s="304">
        <v>22057661.363462437</v>
      </c>
      <c r="N149" s="304">
        <v>22038648.209816735</v>
      </c>
      <c r="O149" s="303">
        <f t="shared" si="26"/>
        <v>-19013.153645701706</v>
      </c>
      <c r="P149" s="304">
        <v>524495.97</v>
      </c>
      <c r="Q149" s="304">
        <v>524495.97</v>
      </c>
      <c r="R149" s="303">
        <f t="shared" si="27"/>
        <v>0</v>
      </c>
      <c r="S149" s="304">
        <v>549000</v>
      </c>
      <c r="T149" s="304">
        <v>549000</v>
      </c>
      <c r="U149" s="304">
        <v>536747.98499999999</v>
      </c>
      <c r="V149" s="304">
        <v>536747.98499999999</v>
      </c>
      <c r="W149" s="304">
        <v>553559.40777510358</v>
      </c>
      <c r="X149" s="304">
        <v>552801.18456385995</v>
      </c>
      <c r="Y149" s="304">
        <v>22611220.771237541</v>
      </c>
      <c r="Z149" s="304">
        <v>22591449.394380596</v>
      </c>
      <c r="AA149" s="303">
        <f t="shared" si="28"/>
        <v>-19771.376856945455</v>
      </c>
      <c r="AB149" s="303">
        <f t="shared" si="30"/>
        <v>5055.0460029594324</v>
      </c>
      <c r="AC149" s="303">
        <f t="shared" si="29"/>
        <v>5050.6258426963104</v>
      </c>
      <c r="AD149" s="304">
        <f t="shared" si="31"/>
        <v>-4.420160263121943</v>
      </c>
      <c r="AE149" s="305">
        <f t="shared" si="32"/>
        <v>-8.7440554656361162E-4</v>
      </c>
      <c r="AF149" s="264">
        <v>9</v>
      </c>
    </row>
    <row r="150" spans="1:32">
      <c r="A150" s="299">
        <v>444</v>
      </c>
      <c r="B150" s="299" t="s">
        <v>148</v>
      </c>
      <c r="C150" s="304">
        <v>45988</v>
      </c>
      <c r="D150" s="304">
        <v>161120640.93999997</v>
      </c>
      <c r="E150" s="304">
        <v>161120640.93999997</v>
      </c>
      <c r="F150" s="303">
        <f t="shared" si="23"/>
        <v>0</v>
      </c>
      <c r="G150" s="304">
        <v>172322000</v>
      </c>
      <c r="H150" s="304">
        <v>172322000</v>
      </c>
      <c r="I150" s="303">
        <f t="shared" si="24"/>
        <v>0</v>
      </c>
      <c r="J150" s="304">
        <v>166721320.46999997</v>
      </c>
      <c r="K150" s="304">
        <v>166721320.46999997</v>
      </c>
      <c r="L150" s="303">
        <f t="shared" si="25"/>
        <v>0</v>
      </c>
      <c r="M150" s="304">
        <v>170300639.88454837</v>
      </c>
      <c r="N150" s="304">
        <v>170153844.98282549</v>
      </c>
      <c r="O150" s="303">
        <f t="shared" si="26"/>
        <v>-146794.90172287822</v>
      </c>
      <c r="P150" s="304">
        <v>3059303.92</v>
      </c>
      <c r="Q150" s="304">
        <v>3059303.92</v>
      </c>
      <c r="R150" s="303">
        <f t="shared" si="27"/>
        <v>0</v>
      </c>
      <c r="S150" s="304">
        <v>3213000</v>
      </c>
      <c r="T150" s="304">
        <v>3213000</v>
      </c>
      <c r="U150" s="304">
        <v>3136151.96</v>
      </c>
      <c r="V150" s="304">
        <v>3136151.96</v>
      </c>
      <c r="W150" s="304">
        <v>3234379.0199237177</v>
      </c>
      <c r="X150" s="304">
        <v>3229948.8156630364</v>
      </c>
      <c r="Y150" s="304">
        <v>173535018.90447208</v>
      </c>
      <c r="Z150" s="304">
        <v>173383793.79848853</v>
      </c>
      <c r="AA150" s="303">
        <f t="shared" si="28"/>
        <v>-151225.10598355532</v>
      </c>
      <c r="AB150" s="303">
        <f t="shared" si="30"/>
        <v>3773.4847983054729</v>
      </c>
      <c r="AC150" s="303">
        <f t="shared" si="29"/>
        <v>3770.1964381684033</v>
      </c>
      <c r="AD150" s="304">
        <f t="shared" si="31"/>
        <v>-3.2883601370695033</v>
      </c>
      <c r="AE150" s="305">
        <f t="shared" si="32"/>
        <v>-8.7143855423670437E-4</v>
      </c>
      <c r="AF150" s="264">
        <v>1</v>
      </c>
    </row>
    <row r="151" spans="1:32">
      <c r="A151" s="299">
        <v>445</v>
      </c>
      <c r="B151" s="299" t="s">
        <v>149</v>
      </c>
      <c r="C151" s="304">
        <v>15086</v>
      </c>
      <c r="D151" s="304">
        <v>59738078.740000002</v>
      </c>
      <c r="E151" s="304">
        <v>59738078.740000002</v>
      </c>
      <c r="F151" s="303">
        <f t="shared" si="23"/>
        <v>0</v>
      </c>
      <c r="G151" s="304">
        <v>62959000</v>
      </c>
      <c r="H151" s="304">
        <v>62959000</v>
      </c>
      <c r="I151" s="303">
        <f t="shared" si="24"/>
        <v>0</v>
      </c>
      <c r="J151" s="304">
        <v>61348539.370000005</v>
      </c>
      <c r="K151" s="304">
        <v>61348539.370000005</v>
      </c>
      <c r="L151" s="303">
        <f t="shared" si="25"/>
        <v>0</v>
      </c>
      <c r="M151" s="304">
        <v>62665623.576160312</v>
      </c>
      <c r="N151" s="304">
        <v>62611607.372460194</v>
      </c>
      <c r="O151" s="303">
        <f t="shared" si="26"/>
        <v>-54016.203700117767</v>
      </c>
      <c r="P151" s="304">
        <v>1350056.4100000001</v>
      </c>
      <c r="Q151" s="304">
        <v>1350056.4100000001</v>
      </c>
      <c r="R151" s="303">
        <f t="shared" si="27"/>
        <v>0</v>
      </c>
      <c r="S151" s="304">
        <v>1391000</v>
      </c>
      <c r="T151" s="304">
        <v>1391000</v>
      </c>
      <c r="U151" s="304">
        <v>1370528.2050000001</v>
      </c>
      <c r="V151" s="304">
        <v>1370528.2050000001</v>
      </c>
      <c r="W151" s="304">
        <v>1413454.363501478</v>
      </c>
      <c r="X151" s="304">
        <v>1411518.3221455051</v>
      </c>
      <c r="Y151" s="304">
        <v>64079077.939661786</v>
      </c>
      <c r="Z151" s="304">
        <v>64023125.694605701</v>
      </c>
      <c r="AA151" s="303">
        <f t="shared" si="28"/>
        <v>-55952.245056085289</v>
      </c>
      <c r="AB151" s="303">
        <f t="shared" si="30"/>
        <v>4247.5857046043875</v>
      </c>
      <c r="AC151" s="303">
        <f t="shared" si="29"/>
        <v>4243.8768192102416</v>
      </c>
      <c r="AD151" s="304">
        <f t="shared" si="31"/>
        <v>-3.7088853941459092</v>
      </c>
      <c r="AE151" s="305">
        <f t="shared" si="32"/>
        <v>-8.731749403256239E-4</v>
      </c>
      <c r="AF151" s="264">
        <v>2</v>
      </c>
    </row>
    <row r="152" spans="1:32">
      <c r="A152" s="299">
        <v>475</v>
      </c>
      <c r="B152" s="299" t="s">
        <v>150</v>
      </c>
      <c r="C152" s="304">
        <v>5487</v>
      </c>
      <c r="D152" s="304">
        <v>24089508.52</v>
      </c>
      <c r="E152" s="304">
        <v>23697425.999999996</v>
      </c>
      <c r="F152" s="303">
        <f t="shared" si="23"/>
        <v>-392082.52000000328</v>
      </c>
      <c r="G152" s="304">
        <v>24698000</v>
      </c>
      <c r="H152" s="304">
        <v>24698000</v>
      </c>
      <c r="I152" s="303">
        <f t="shared" si="24"/>
        <v>0</v>
      </c>
      <c r="J152" s="304">
        <v>24393754.259999998</v>
      </c>
      <c r="K152" s="304">
        <v>24197713</v>
      </c>
      <c r="L152" s="303">
        <f t="shared" si="25"/>
        <v>-196041.25999999791</v>
      </c>
      <c r="M152" s="304">
        <v>24917460.753988884</v>
      </c>
      <c r="N152" s="304">
        <v>24695905.08960598</v>
      </c>
      <c r="O152" s="303">
        <f t="shared" si="26"/>
        <v>-221555.66438290477</v>
      </c>
      <c r="P152" s="304">
        <v>446053.97</v>
      </c>
      <c r="Q152" s="304">
        <v>446053.97</v>
      </c>
      <c r="R152" s="303">
        <f t="shared" si="27"/>
        <v>0</v>
      </c>
      <c r="S152" s="304">
        <v>429000</v>
      </c>
      <c r="T152" s="304">
        <v>429000</v>
      </c>
      <c r="U152" s="304">
        <v>437526.98499999999</v>
      </c>
      <c r="V152" s="304">
        <v>437526.98499999999</v>
      </c>
      <c r="W152" s="304">
        <v>451230.71808499965</v>
      </c>
      <c r="X152" s="304">
        <v>450612.65686289291</v>
      </c>
      <c r="Y152" s="304">
        <v>25368691.472073883</v>
      </c>
      <c r="Z152" s="304">
        <v>25146517.746468872</v>
      </c>
      <c r="AA152" s="303">
        <f t="shared" si="28"/>
        <v>-222173.72560501099</v>
      </c>
      <c r="AB152" s="303">
        <f t="shared" si="30"/>
        <v>4623.417436135207</v>
      </c>
      <c r="AC152" s="303">
        <f t="shared" si="29"/>
        <v>4582.9265074665336</v>
      </c>
      <c r="AD152" s="304">
        <f t="shared" si="31"/>
        <v>-40.490928668673405</v>
      </c>
      <c r="AE152" s="305">
        <f t="shared" si="32"/>
        <v>-8.757792093832751E-3</v>
      </c>
      <c r="AF152" s="264">
        <v>15</v>
      </c>
    </row>
    <row r="153" spans="1:32">
      <c r="A153" s="299">
        <v>480</v>
      </c>
      <c r="B153" s="299" t="s">
        <v>151</v>
      </c>
      <c r="C153" s="304">
        <v>1990</v>
      </c>
      <c r="D153" s="304">
        <v>7074087.7300000004</v>
      </c>
      <c r="E153" s="304">
        <v>7074087.7300000004</v>
      </c>
      <c r="F153" s="303">
        <f t="shared" si="23"/>
        <v>0</v>
      </c>
      <c r="G153" s="304">
        <v>7472000</v>
      </c>
      <c r="H153" s="304">
        <v>7472000</v>
      </c>
      <c r="I153" s="303">
        <f t="shared" si="24"/>
        <v>0</v>
      </c>
      <c r="J153" s="304">
        <v>7273043.8650000002</v>
      </c>
      <c r="K153" s="304">
        <v>7273043.8650000002</v>
      </c>
      <c r="L153" s="303">
        <f t="shared" si="25"/>
        <v>0</v>
      </c>
      <c r="M153" s="304">
        <v>7429187.9444462825</v>
      </c>
      <c r="N153" s="304">
        <v>7422784.1698337793</v>
      </c>
      <c r="O153" s="303">
        <f t="shared" si="26"/>
        <v>-6403.7746125031263</v>
      </c>
      <c r="P153" s="304">
        <v>149930.16999999998</v>
      </c>
      <c r="Q153" s="304">
        <v>149930.16999999998</v>
      </c>
      <c r="R153" s="303">
        <f t="shared" si="27"/>
        <v>0</v>
      </c>
      <c r="S153" s="304">
        <v>156000</v>
      </c>
      <c r="T153" s="304">
        <v>156000</v>
      </c>
      <c r="U153" s="304">
        <v>152965.08499999999</v>
      </c>
      <c r="V153" s="304">
        <v>152965.08499999999</v>
      </c>
      <c r="W153" s="304">
        <v>157756.08708222423</v>
      </c>
      <c r="X153" s="304">
        <v>157540.00489617398</v>
      </c>
      <c r="Y153" s="304">
        <v>7586944.0315285064</v>
      </c>
      <c r="Z153" s="304">
        <v>7580324.1747299535</v>
      </c>
      <c r="AA153" s="303">
        <f t="shared" si="28"/>
        <v>-6619.856798552908</v>
      </c>
      <c r="AB153" s="303">
        <f t="shared" si="30"/>
        <v>3812.5346892103048</v>
      </c>
      <c r="AC153" s="303">
        <f t="shared" si="29"/>
        <v>3809.208128005002</v>
      </c>
      <c r="AD153" s="304">
        <f t="shared" si="31"/>
        <v>-3.3265612053028235</v>
      </c>
      <c r="AE153" s="305">
        <f t="shared" si="32"/>
        <v>-8.7253270500519916E-4</v>
      </c>
      <c r="AF153" s="264">
        <v>2</v>
      </c>
    </row>
    <row r="154" spans="1:32">
      <c r="A154" s="299">
        <v>481</v>
      </c>
      <c r="B154" s="299" t="s">
        <v>152</v>
      </c>
      <c r="C154" s="304">
        <v>9612</v>
      </c>
      <c r="D154" s="304">
        <v>28116310.180000003</v>
      </c>
      <c r="E154" s="304">
        <v>27993367.719999995</v>
      </c>
      <c r="F154" s="303">
        <f t="shared" si="23"/>
        <v>-122942.46000000834</v>
      </c>
      <c r="G154" s="304">
        <v>28431000</v>
      </c>
      <c r="H154" s="304">
        <v>28431000</v>
      </c>
      <c r="I154" s="303">
        <f t="shared" si="24"/>
        <v>0</v>
      </c>
      <c r="J154" s="304">
        <v>28273655.090000004</v>
      </c>
      <c r="K154" s="304">
        <v>28212183.859999999</v>
      </c>
      <c r="L154" s="303">
        <f t="shared" si="25"/>
        <v>-61471.230000004172</v>
      </c>
      <c r="M154" s="304">
        <v>28880658.695169341</v>
      </c>
      <c r="N154" s="304">
        <v>28793027.464086115</v>
      </c>
      <c r="O154" s="303">
        <f t="shared" si="26"/>
        <v>-87631.231083225459</v>
      </c>
      <c r="P154" s="304">
        <v>707832.52</v>
      </c>
      <c r="Q154" s="304">
        <v>707867.58</v>
      </c>
      <c r="R154" s="303">
        <f t="shared" si="27"/>
        <v>35.059999999939464</v>
      </c>
      <c r="S154" s="304">
        <v>735000</v>
      </c>
      <c r="T154" s="304">
        <v>735000</v>
      </c>
      <c r="U154" s="304">
        <v>721416.26</v>
      </c>
      <c r="V154" s="304">
        <v>721433.79</v>
      </c>
      <c r="W154" s="304">
        <v>744011.6568764206</v>
      </c>
      <c r="X154" s="304">
        <v>743010.62107647222</v>
      </c>
      <c r="Y154" s="304">
        <v>29624670.35204576</v>
      </c>
      <c r="Z154" s="304">
        <v>29536038.085162587</v>
      </c>
      <c r="AA154" s="303">
        <f t="shared" si="28"/>
        <v>-88632.266883172095</v>
      </c>
      <c r="AB154" s="303">
        <f t="shared" si="30"/>
        <v>3082.0505984234042</v>
      </c>
      <c r="AC154" s="303">
        <f t="shared" si="29"/>
        <v>3072.829596875009</v>
      </c>
      <c r="AD154" s="304">
        <f t="shared" si="31"/>
        <v>-9.2210015483951793</v>
      </c>
      <c r="AE154" s="305">
        <f t="shared" si="32"/>
        <v>-2.991839768338684E-3</v>
      </c>
      <c r="AF154" s="264">
        <v>2</v>
      </c>
    </row>
    <row r="155" spans="1:32">
      <c r="A155" s="299">
        <v>483</v>
      </c>
      <c r="B155" s="299" t="s">
        <v>153</v>
      </c>
      <c r="C155" s="304">
        <v>1076</v>
      </c>
      <c r="D155" s="304">
        <v>3948000</v>
      </c>
      <c r="E155" s="304">
        <v>4056514.65</v>
      </c>
      <c r="F155" s="303">
        <f t="shared" si="23"/>
        <v>108514.64999999991</v>
      </c>
      <c r="G155" s="304">
        <v>4134000</v>
      </c>
      <c r="H155" s="304">
        <v>4134000</v>
      </c>
      <c r="I155" s="303">
        <f t="shared" si="24"/>
        <v>0</v>
      </c>
      <c r="J155" s="304">
        <v>4041000</v>
      </c>
      <c r="K155" s="304">
        <v>4095257.3250000002</v>
      </c>
      <c r="L155" s="303">
        <f t="shared" si="25"/>
        <v>54257.325000000186</v>
      </c>
      <c r="M155" s="304">
        <v>4127755.7293417244</v>
      </c>
      <c r="N155" s="304">
        <v>4179572.1031865147</v>
      </c>
      <c r="O155" s="303">
        <f t="shared" si="26"/>
        <v>51816.373844790272</v>
      </c>
      <c r="P155" s="304">
        <v>85000</v>
      </c>
      <c r="Q155" s="304">
        <v>93826</v>
      </c>
      <c r="R155" s="303">
        <f t="shared" si="27"/>
        <v>8826</v>
      </c>
      <c r="S155" s="304">
        <v>108000</v>
      </c>
      <c r="T155" s="304">
        <v>108000</v>
      </c>
      <c r="U155" s="304">
        <v>96500</v>
      </c>
      <c r="V155" s="304">
        <v>100913</v>
      </c>
      <c r="W155" s="304">
        <v>99522.465557644333</v>
      </c>
      <c r="X155" s="304">
        <v>103931.13248090312</v>
      </c>
      <c r="Y155" s="304">
        <v>4227278.194899369</v>
      </c>
      <c r="Z155" s="304">
        <v>4283503.2356674178</v>
      </c>
      <c r="AA155" s="303">
        <f t="shared" si="28"/>
        <v>56225.040768048726</v>
      </c>
      <c r="AB155" s="303">
        <f t="shared" si="30"/>
        <v>3928.6972071555474</v>
      </c>
      <c r="AC155" s="303">
        <f t="shared" si="29"/>
        <v>3980.9509625161877</v>
      </c>
      <c r="AD155" s="304">
        <f t="shared" si="31"/>
        <v>52.253755360640298</v>
      </c>
      <c r="AE155" s="305">
        <f t="shared" si="32"/>
        <v>1.3300530075330755E-2</v>
      </c>
      <c r="AF155" s="264">
        <v>17</v>
      </c>
    </row>
    <row r="156" spans="1:32">
      <c r="A156" s="299">
        <v>484</v>
      </c>
      <c r="B156" s="299" t="s">
        <v>154</v>
      </c>
      <c r="C156" s="304">
        <v>3055</v>
      </c>
      <c r="D156" s="304">
        <v>14539588.550000001</v>
      </c>
      <c r="E156" s="304">
        <v>14539588.550000001</v>
      </c>
      <c r="F156" s="303">
        <f t="shared" si="23"/>
        <v>0</v>
      </c>
      <c r="G156" s="304">
        <v>15012000</v>
      </c>
      <c r="H156" s="304">
        <v>15012000</v>
      </c>
      <c r="I156" s="303">
        <f t="shared" si="24"/>
        <v>0</v>
      </c>
      <c r="J156" s="304">
        <v>14775794.275</v>
      </c>
      <c r="K156" s="304">
        <v>14775794.275</v>
      </c>
      <c r="L156" s="303">
        <f t="shared" si="25"/>
        <v>0</v>
      </c>
      <c r="M156" s="304">
        <v>15093013.975304602</v>
      </c>
      <c r="N156" s="304">
        <v>15080004.17390451</v>
      </c>
      <c r="O156" s="303">
        <f t="shared" si="26"/>
        <v>-13009.801400091499</v>
      </c>
      <c r="P156" s="304">
        <v>349566.1</v>
      </c>
      <c r="Q156" s="304">
        <v>349566.1</v>
      </c>
      <c r="R156" s="303">
        <f t="shared" si="27"/>
        <v>0</v>
      </c>
      <c r="S156" s="304">
        <v>368000</v>
      </c>
      <c r="T156" s="304">
        <v>368000</v>
      </c>
      <c r="U156" s="304">
        <v>358783.05</v>
      </c>
      <c r="V156" s="304">
        <v>358783.05</v>
      </c>
      <c r="W156" s="304">
        <v>370020.45322581951</v>
      </c>
      <c r="X156" s="304">
        <v>369513.62759458635</v>
      </c>
      <c r="Y156" s="304">
        <v>15463034.428530421</v>
      </c>
      <c r="Z156" s="304">
        <v>15449517.801499097</v>
      </c>
      <c r="AA156" s="303">
        <f t="shared" si="28"/>
        <v>-13516.627031324431</v>
      </c>
      <c r="AB156" s="303">
        <f t="shared" si="30"/>
        <v>5061.549731106521</v>
      </c>
      <c r="AC156" s="303">
        <f t="shared" si="29"/>
        <v>5057.1253032730265</v>
      </c>
      <c r="AD156" s="304">
        <f t="shared" si="31"/>
        <v>-4.4244278334945193</v>
      </c>
      <c r="AE156" s="305">
        <f t="shared" si="32"/>
        <v>-8.7412513331708026E-4</v>
      </c>
      <c r="AF156" s="264">
        <v>4</v>
      </c>
    </row>
    <row r="157" spans="1:32">
      <c r="A157" s="299">
        <v>489</v>
      </c>
      <c r="B157" s="299" t="s">
        <v>155</v>
      </c>
      <c r="C157" s="304">
        <v>1835</v>
      </c>
      <c r="D157" s="304">
        <v>8484335.2899999972</v>
      </c>
      <c r="E157" s="304">
        <v>8484335.2899999972</v>
      </c>
      <c r="F157" s="303">
        <f t="shared" si="23"/>
        <v>0</v>
      </c>
      <c r="G157" s="304">
        <v>8730000</v>
      </c>
      <c r="H157" s="304">
        <v>8730000</v>
      </c>
      <c r="I157" s="303">
        <f t="shared" si="24"/>
        <v>0</v>
      </c>
      <c r="J157" s="304">
        <v>8607167.6449999996</v>
      </c>
      <c r="K157" s="304">
        <v>8607167.6449999996</v>
      </c>
      <c r="L157" s="303">
        <f t="shared" si="25"/>
        <v>0</v>
      </c>
      <c r="M157" s="304">
        <v>8791953.8629184514</v>
      </c>
      <c r="N157" s="304">
        <v>8784375.4180920906</v>
      </c>
      <c r="O157" s="303">
        <f t="shared" si="26"/>
        <v>-7578.4448263607919</v>
      </c>
      <c r="P157" s="304">
        <v>303365.7</v>
      </c>
      <c r="Q157" s="304">
        <v>303365.7</v>
      </c>
      <c r="R157" s="303">
        <f t="shared" si="27"/>
        <v>0</v>
      </c>
      <c r="S157" s="304">
        <v>329000</v>
      </c>
      <c r="T157" s="304">
        <v>329000</v>
      </c>
      <c r="U157" s="304">
        <v>316182.84999999998</v>
      </c>
      <c r="V157" s="304">
        <v>316182.84999999998</v>
      </c>
      <c r="W157" s="304">
        <v>326085.97719215357</v>
      </c>
      <c r="X157" s="304">
        <v>325639.32963582012</v>
      </c>
      <c r="Y157" s="304">
        <v>9118039.8401106056</v>
      </c>
      <c r="Z157" s="304">
        <v>9110014.7477279101</v>
      </c>
      <c r="AA157" s="303">
        <f t="shared" si="28"/>
        <v>-8025.0923826955259</v>
      </c>
      <c r="AB157" s="303">
        <f t="shared" si="30"/>
        <v>4968.95904093221</v>
      </c>
      <c r="AC157" s="303">
        <f t="shared" si="29"/>
        <v>4964.5856935846923</v>
      </c>
      <c r="AD157" s="304">
        <f t="shared" si="31"/>
        <v>-4.3733473475176652</v>
      </c>
      <c r="AE157" s="305">
        <f t="shared" si="32"/>
        <v>-8.8013350713738142E-4</v>
      </c>
      <c r="AF157" s="264">
        <v>8</v>
      </c>
    </row>
    <row r="158" spans="1:32">
      <c r="A158" s="299">
        <v>491</v>
      </c>
      <c r="B158" s="299" t="s">
        <v>156</v>
      </c>
      <c r="C158" s="304">
        <v>52122</v>
      </c>
      <c r="D158" s="304">
        <v>231040780.40000001</v>
      </c>
      <c r="E158" s="304">
        <v>232053839.09999999</v>
      </c>
      <c r="F158" s="303">
        <f t="shared" si="23"/>
        <v>1013058.6999999881</v>
      </c>
      <c r="G158" s="304">
        <v>226662000</v>
      </c>
      <c r="H158" s="304">
        <v>226662000</v>
      </c>
      <c r="I158" s="303">
        <f t="shared" si="24"/>
        <v>0</v>
      </c>
      <c r="J158" s="304">
        <v>228851390.19999999</v>
      </c>
      <c r="K158" s="304">
        <v>229357919.55000001</v>
      </c>
      <c r="L158" s="303">
        <f t="shared" si="25"/>
        <v>506529.35000002384</v>
      </c>
      <c r="M158" s="304">
        <v>233764572.39937353</v>
      </c>
      <c r="N158" s="304">
        <v>234080031.14824462</v>
      </c>
      <c r="O158" s="303">
        <f t="shared" si="26"/>
        <v>315458.74887108803</v>
      </c>
      <c r="P158" s="304">
        <v>5429783.129999999</v>
      </c>
      <c r="Q158" s="304">
        <v>5407718.049999997</v>
      </c>
      <c r="R158" s="303">
        <f t="shared" si="27"/>
        <v>-22065.080000001937</v>
      </c>
      <c r="S158" s="304">
        <v>5527000</v>
      </c>
      <c r="T158" s="304">
        <v>5527000</v>
      </c>
      <c r="U158" s="304">
        <v>5478391.5649999995</v>
      </c>
      <c r="V158" s="304">
        <v>5467359.0249999985</v>
      </c>
      <c r="W158" s="304">
        <v>5649979.6460000174</v>
      </c>
      <c r="X158" s="304">
        <v>5630878.2332101529</v>
      </c>
      <c r="Y158" s="304">
        <v>239414552.04537356</v>
      </c>
      <c r="Z158" s="304">
        <v>239710909.38145477</v>
      </c>
      <c r="AA158" s="303">
        <f t="shared" si="28"/>
        <v>296357.3360812068</v>
      </c>
      <c r="AB158" s="303">
        <f t="shared" si="30"/>
        <v>4593.3492967532629</v>
      </c>
      <c r="AC158" s="303">
        <f t="shared" si="29"/>
        <v>4599.0351364386397</v>
      </c>
      <c r="AD158" s="304">
        <f t="shared" si="31"/>
        <v>5.6858396853767772</v>
      </c>
      <c r="AE158" s="305">
        <f t="shared" si="32"/>
        <v>1.2378417834227682E-3</v>
      </c>
      <c r="AF158" s="264">
        <v>10</v>
      </c>
    </row>
    <row r="159" spans="1:32">
      <c r="A159" s="299">
        <v>494</v>
      </c>
      <c r="B159" s="299" t="s">
        <v>157</v>
      </c>
      <c r="C159" s="304">
        <v>8909</v>
      </c>
      <c r="D159" s="304">
        <v>32608017.799999997</v>
      </c>
      <c r="E159" s="304">
        <v>34292120.670000002</v>
      </c>
      <c r="F159" s="303">
        <f t="shared" si="23"/>
        <v>1684102.8700000048</v>
      </c>
      <c r="G159" s="304">
        <v>33392000</v>
      </c>
      <c r="H159" s="304">
        <v>33392000</v>
      </c>
      <c r="I159" s="303">
        <f t="shared" si="24"/>
        <v>0</v>
      </c>
      <c r="J159" s="304">
        <v>33000008.899999999</v>
      </c>
      <c r="K159" s="304">
        <v>33842060.335000001</v>
      </c>
      <c r="L159" s="303">
        <f t="shared" si="25"/>
        <v>842051.43500000238</v>
      </c>
      <c r="M159" s="304">
        <v>33708482.010715879</v>
      </c>
      <c r="N159" s="304">
        <v>34538814.063538946</v>
      </c>
      <c r="O159" s="303">
        <f t="shared" si="26"/>
        <v>830332.05282306671</v>
      </c>
      <c r="P159" s="304">
        <v>628493.27</v>
      </c>
      <c r="Q159" s="304">
        <v>628493.27</v>
      </c>
      <c r="R159" s="303">
        <f t="shared" si="27"/>
        <v>0</v>
      </c>
      <c r="S159" s="304">
        <v>646000</v>
      </c>
      <c r="T159" s="304">
        <v>646000</v>
      </c>
      <c r="U159" s="304">
        <v>637246.63500000001</v>
      </c>
      <c r="V159" s="304">
        <v>637246.63500000001</v>
      </c>
      <c r="W159" s="304">
        <v>657205.7645959818</v>
      </c>
      <c r="X159" s="304">
        <v>656305.57455624861</v>
      </c>
      <c r="Y159" s="304">
        <v>34365687.775311865</v>
      </c>
      <c r="Z159" s="304">
        <v>35195119.638095193</v>
      </c>
      <c r="AA159" s="303">
        <f t="shared" si="28"/>
        <v>829431.8627833277</v>
      </c>
      <c r="AB159" s="303">
        <f t="shared" si="30"/>
        <v>3857.4124789888724</v>
      </c>
      <c r="AC159" s="303">
        <f t="shared" si="29"/>
        <v>3950.5129237956216</v>
      </c>
      <c r="AD159" s="304">
        <f t="shared" si="31"/>
        <v>93.100444806749238</v>
      </c>
      <c r="AE159" s="305">
        <f t="shared" si="32"/>
        <v>2.4135465240977618E-2</v>
      </c>
      <c r="AF159" s="264">
        <v>17</v>
      </c>
    </row>
    <row r="160" spans="1:32">
      <c r="A160" s="299">
        <v>495</v>
      </c>
      <c r="B160" s="299" t="s">
        <v>158</v>
      </c>
      <c r="C160" s="304">
        <v>1488</v>
      </c>
      <c r="D160" s="304">
        <v>7230506.7899999991</v>
      </c>
      <c r="E160" s="304">
        <v>7230506.7899999991</v>
      </c>
      <c r="F160" s="303">
        <f t="shared" si="23"/>
        <v>0</v>
      </c>
      <c r="G160" s="304">
        <v>7305000</v>
      </c>
      <c r="H160" s="304">
        <v>7305000</v>
      </c>
      <c r="I160" s="303">
        <f t="shared" si="24"/>
        <v>0</v>
      </c>
      <c r="J160" s="304">
        <v>7267753.3949999996</v>
      </c>
      <c r="K160" s="304">
        <v>7267753.3949999996</v>
      </c>
      <c r="L160" s="303">
        <f t="shared" si="25"/>
        <v>0</v>
      </c>
      <c r="M160" s="304">
        <v>7423783.894000004</v>
      </c>
      <c r="N160" s="304">
        <v>7417384.7775441268</v>
      </c>
      <c r="O160" s="303">
        <f t="shared" si="26"/>
        <v>-6399.1164558771998</v>
      </c>
      <c r="P160" s="304">
        <v>141390.96</v>
      </c>
      <c r="Q160" s="304">
        <v>141390.96</v>
      </c>
      <c r="R160" s="303">
        <f t="shared" si="27"/>
        <v>0</v>
      </c>
      <c r="S160" s="304">
        <v>145000</v>
      </c>
      <c r="T160" s="304">
        <v>145000</v>
      </c>
      <c r="U160" s="304">
        <v>143195.47999999998</v>
      </c>
      <c r="V160" s="304">
        <v>143195.47999999998</v>
      </c>
      <c r="W160" s="304">
        <v>147680.48939181707</v>
      </c>
      <c r="X160" s="304">
        <v>147478.20798654793</v>
      </c>
      <c r="Y160" s="304">
        <v>7571464.3833918208</v>
      </c>
      <c r="Z160" s="304">
        <v>7564862.9855306745</v>
      </c>
      <c r="AA160" s="303">
        <f t="shared" si="28"/>
        <v>-6601.3978611463681</v>
      </c>
      <c r="AB160" s="303">
        <f t="shared" si="30"/>
        <v>5088.3497200213851</v>
      </c>
      <c r="AC160" s="303">
        <f t="shared" si="29"/>
        <v>5083.9132967276037</v>
      </c>
      <c r="AD160" s="304">
        <f t="shared" si="31"/>
        <v>-4.436423293781445</v>
      </c>
      <c r="AE160" s="305">
        <f t="shared" si="32"/>
        <v>-8.7187861249497605E-4</v>
      </c>
      <c r="AF160" s="264">
        <v>13</v>
      </c>
    </row>
    <row r="161" spans="1:32">
      <c r="A161" s="299">
        <v>498</v>
      </c>
      <c r="B161" s="299" t="s">
        <v>159</v>
      </c>
      <c r="C161" s="304">
        <v>2321</v>
      </c>
      <c r="D161" s="304">
        <v>10472295.809999999</v>
      </c>
      <c r="E161" s="304">
        <v>10605731.249999998</v>
      </c>
      <c r="F161" s="303">
        <f t="shared" si="23"/>
        <v>133435.43999999948</v>
      </c>
      <c r="G161" s="304">
        <v>11443000</v>
      </c>
      <c r="H161" s="304">
        <v>11443000</v>
      </c>
      <c r="I161" s="303">
        <f t="shared" si="24"/>
        <v>0</v>
      </c>
      <c r="J161" s="304">
        <v>10957647.904999999</v>
      </c>
      <c r="K161" s="304">
        <v>11024365.625</v>
      </c>
      <c r="L161" s="303">
        <f t="shared" si="25"/>
        <v>66717.720000000671</v>
      </c>
      <c r="M161" s="304">
        <v>11192896.292990122</v>
      </c>
      <c r="N161" s="304">
        <v>11251339.626522338</v>
      </c>
      <c r="O161" s="303">
        <f t="shared" si="26"/>
        <v>58443.333532216027</v>
      </c>
      <c r="P161" s="304">
        <v>312843</v>
      </c>
      <c r="Q161" s="304">
        <v>312843</v>
      </c>
      <c r="R161" s="303">
        <f t="shared" si="27"/>
        <v>0</v>
      </c>
      <c r="S161" s="304">
        <v>339000</v>
      </c>
      <c r="T161" s="304">
        <v>339000</v>
      </c>
      <c r="U161" s="304">
        <v>325921.5</v>
      </c>
      <c r="V161" s="304">
        <v>325921.5</v>
      </c>
      <c r="W161" s="304">
        <v>336129.65034451586</v>
      </c>
      <c r="X161" s="304">
        <v>335669.24573518441</v>
      </c>
      <c r="Y161" s="304">
        <v>11529025.943334637</v>
      </c>
      <c r="Z161" s="304">
        <v>11587008.872257523</v>
      </c>
      <c r="AA161" s="303">
        <f t="shared" si="28"/>
        <v>57982.928922886029</v>
      </c>
      <c r="AB161" s="303">
        <f t="shared" si="30"/>
        <v>4967.2666709757159</v>
      </c>
      <c r="AC161" s="303">
        <f t="shared" si="29"/>
        <v>4992.2485447038016</v>
      </c>
      <c r="AD161" s="304">
        <f t="shared" si="31"/>
        <v>24.981873728085702</v>
      </c>
      <c r="AE161" s="305">
        <f t="shared" si="32"/>
        <v>5.0292998912374745E-3</v>
      </c>
      <c r="AF161" s="264">
        <v>19</v>
      </c>
    </row>
    <row r="162" spans="1:32">
      <c r="A162" s="299">
        <v>499</v>
      </c>
      <c r="B162" s="299" t="s">
        <v>160</v>
      </c>
      <c r="C162" s="304">
        <v>19536</v>
      </c>
      <c r="D162" s="304">
        <v>62659359.340000018</v>
      </c>
      <c r="E162" s="304">
        <v>62659359.340000018</v>
      </c>
      <c r="F162" s="303">
        <f t="shared" si="23"/>
        <v>0</v>
      </c>
      <c r="G162" s="304">
        <v>64375000</v>
      </c>
      <c r="H162" s="304">
        <v>64375000</v>
      </c>
      <c r="I162" s="303">
        <f t="shared" si="24"/>
        <v>0</v>
      </c>
      <c r="J162" s="304">
        <v>63517179.670000009</v>
      </c>
      <c r="K162" s="304">
        <v>63517179.670000009</v>
      </c>
      <c r="L162" s="303">
        <f t="shared" si="25"/>
        <v>0</v>
      </c>
      <c r="M162" s="304">
        <v>64880822.146614745</v>
      </c>
      <c r="N162" s="304">
        <v>64824896.497027248</v>
      </c>
      <c r="O162" s="303">
        <f t="shared" si="26"/>
        <v>-55925.649587497115</v>
      </c>
      <c r="P162" s="304">
        <v>1489496.4</v>
      </c>
      <c r="Q162" s="304">
        <v>1489496.4</v>
      </c>
      <c r="R162" s="303">
        <f t="shared" si="27"/>
        <v>0</v>
      </c>
      <c r="S162" s="304">
        <v>1491000</v>
      </c>
      <c r="T162" s="304">
        <v>1491000</v>
      </c>
      <c r="U162" s="304">
        <v>1490248.2</v>
      </c>
      <c r="V162" s="304">
        <v>1490248.2</v>
      </c>
      <c r="W162" s="304">
        <v>1536924.0948895488</v>
      </c>
      <c r="X162" s="304">
        <v>1534818.9341673262</v>
      </c>
      <c r="Y162" s="304">
        <v>66417746.241504297</v>
      </c>
      <c r="Z162" s="304">
        <v>66359715.431194574</v>
      </c>
      <c r="AA162" s="303">
        <f t="shared" si="28"/>
        <v>-58030.81030972302</v>
      </c>
      <c r="AB162" s="303">
        <f t="shared" si="30"/>
        <v>3399.7617854987866</v>
      </c>
      <c r="AC162" s="303">
        <f t="shared" si="29"/>
        <v>3396.7913304256026</v>
      </c>
      <c r="AD162" s="304">
        <f t="shared" si="31"/>
        <v>-2.9704550731839845</v>
      </c>
      <c r="AE162" s="305">
        <f t="shared" si="32"/>
        <v>-8.7372447265395166E-4</v>
      </c>
      <c r="AF162" s="264">
        <v>15</v>
      </c>
    </row>
    <row r="163" spans="1:32">
      <c r="A163" s="299">
        <v>500</v>
      </c>
      <c r="B163" s="299" t="s">
        <v>161</v>
      </c>
      <c r="C163" s="304">
        <v>10426</v>
      </c>
      <c r="D163" s="304">
        <v>25595939.870000005</v>
      </c>
      <c r="E163" s="304">
        <v>25595939.870000005</v>
      </c>
      <c r="F163" s="303">
        <f t="shared" si="23"/>
        <v>0</v>
      </c>
      <c r="G163" s="304">
        <v>28622000</v>
      </c>
      <c r="H163" s="304">
        <v>28622000</v>
      </c>
      <c r="I163" s="303">
        <f t="shared" si="24"/>
        <v>0</v>
      </c>
      <c r="J163" s="304">
        <v>27108969.935000002</v>
      </c>
      <c r="K163" s="304">
        <v>27108969.935000002</v>
      </c>
      <c r="L163" s="303">
        <f t="shared" si="25"/>
        <v>0</v>
      </c>
      <c r="M163" s="304">
        <v>27690969.058586691</v>
      </c>
      <c r="N163" s="304">
        <v>27667100.134287152</v>
      </c>
      <c r="O163" s="303">
        <f t="shared" si="26"/>
        <v>-23868.924299538136</v>
      </c>
      <c r="P163" s="304">
        <v>999808.83</v>
      </c>
      <c r="Q163" s="304">
        <v>999808.83</v>
      </c>
      <c r="R163" s="303">
        <f t="shared" si="27"/>
        <v>0</v>
      </c>
      <c r="S163" s="304">
        <v>953000</v>
      </c>
      <c r="T163" s="304">
        <v>953000</v>
      </c>
      <c r="U163" s="304">
        <v>976404.41500000004</v>
      </c>
      <c r="V163" s="304">
        <v>976404.41500000004</v>
      </c>
      <c r="W163" s="304">
        <v>1006986.2669654855</v>
      </c>
      <c r="X163" s="304">
        <v>1005606.974426523</v>
      </c>
      <c r="Y163" s="304">
        <v>28697955.325552177</v>
      </c>
      <c r="Z163" s="304">
        <v>28672707.108713675</v>
      </c>
      <c r="AA163" s="303">
        <f t="shared" si="28"/>
        <v>-25248.216838501394</v>
      </c>
      <c r="AB163" s="303">
        <f t="shared" si="30"/>
        <v>2752.5374377088219</v>
      </c>
      <c r="AC163" s="303">
        <f t="shared" si="29"/>
        <v>2750.1157786987987</v>
      </c>
      <c r="AD163" s="304">
        <f t="shared" si="31"/>
        <v>-2.421659010023177</v>
      </c>
      <c r="AE163" s="305">
        <f t="shared" si="32"/>
        <v>-8.7979148869958188E-4</v>
      </c>
      <c r="AF163" s="264">
        <v>13</v>
      </c>
    </row>
    <row r="164" spans="1:32">
      <c r="A164" s="299">
        <v>503</v>
      </c>
      <c r="B164" s="299" t="s">
        <v>162</v>
      </c>
      <c r="C164" s="304">
        <v>7594</v>
      </c>
      <c r="D164" s="304">
        <v>30992566.890000001</v>
      </c>
      <c r="E164" s="304">
        <v>30992566.890000001</v>
      </c>
      <c r="F164" s="303">
        <f t="shared" si="23"/>
        <v>0</v>
      </c>
      <c r="G164" s="304">
        <v>31012000</v>
      </c>
      <c r="H164" s="304">
        <v>31012000</v>
      </c>
      <c r="I164" s="303">
        <f t="shared" si="24"/>
        <v>0</v>
      </c>
      <c r="J164" s="304">
        <v>31002283.445</v>
      </c>
      <c r="K164" s="304">
        <v>31002283.445</v>
      </c>
      <c r="L164" s="303">
        <f t="shared" si="25"/>
        <v>0</v>
      </c>
      <c r="M164" s="304">
        <v>31667867.634935621</v>
      </c>
      <c r="N164" s="304">
        <v>31640570.723306894</v>
      </c>
      <c r="O164" s="303">
        <f t="shared" si="26"/>
        <v>-27296.91162872687</v>
      </c>
      <c r="P164" s="304">
        <v>555911.76</v>
      </c>
      <c r="Q164" s="304">
        <v>555911.76</v>
      </c>
      <c r="R164" s="303">
        <f t="shared" si="27"/>
        <v>0</v>
      </c>
      <c r="S164" s="304">
        <v>582000</v>
      </c>
      <c r="T164" s="304">
        <v>582000</v>
      </c>
      <c r="U164" s="304">
        <v>568955.88</v>
      </c>
      <c r="V164" s="304">
        <v>568955.88</v>
      </c>
      <c r="W164" s="304">
        <v>586776.08260227181</v>
      </c>
      <c r="X164" s="304">
        <v>585972.36173801997</v>
      </c>
      <c r="Y164" s="304">
        <v>32254643.717537895</v>
      </c>
      <c r="Z164" s="304">
        <v>32226543.085044913</v>
      </c>
      <c r="AA164" s="303">
        <f t="shared" si="28"/>
        <v>-28100.632492981851</v>
      </c>
      <c r="AB164" s="303">
        <f t="shared" si="30"/>
        <v>4247.3852669920852</v>
      </c>
      <c r="AC164" s="303">
        <f t="shared" si="29"/>
        <v>4243.6848940011741</v>
      </c>
      <c r="AD164" s="304">
        <f t="shared" si="31"/>
        <v>-3.7003729909110916</v>
      </c>
      <c r="AE164" s="305">
        <f t="shared" si="32"/>
        <v>-8.7121199474603423E-4</v>
      </c>
      <c r="AF164" s="264">
        <v>2</v>
      </c>
    </row>
    <row r="165" spans="1:32">
      <c r="A165" s="299">
        <v>504</v>
      </c>
      <c r="B165" s="299" t="s">
        <v>163</v>
      </c>
      <c r="C165" s="304">
        <v>1816</v>
      </c>
      <c r="D165" s="304">
        <v>7849158.540000001</v>
      </c>
      <c r="E165" s="304">
        <v>7815337.540000001</v>
      </c>
      <c r="F165" s="303">
        <f t="shared" si="23"/>
        <v>-33821</v>
      </c>
      <c r="G165" s="304">
        <v>7268000</v>
      </c>
      <c r="H165" s="304">
        <v>7268000</v>
      </c>
      <c r="I165" s="303">
        <f t="shared" si="24"/>
        <v>0</v>
      </c>
      <c r="J165" s="304">
        <v>7558579.2700000005</v>
      </c>
      <c r="K165" s="304">
        <v>7541668.7700000005</v>
      </c>
      <c r="L165" s="303">
        <f t="shared" si="25"/>
        <v>-16910.5</v>
      </c>
      <c r="M165" s="304">
        <v>7720853.4737505792</v>
      </c>
      <c r="N165" s="304">
        <v>7696939.6306653228</v>
      </c>
      <c r="O165" s="303">
        <f t="shared" si="26"/>
        <v>-23913.843085256405</v>
      </c>
      <c r="P165" s="304">
        <v>188117.99999999994</v>
      </c>
      <c r="Q165" s="304">
        <v>187042</v>
      </c>
      <c r="R165" s="303">
        <f t="shared" si="27"/>
        <v>-1075.9999999999418</v>
      </c>
      <c r="S165" s="304">
        <v>249000</v>
      </c>
      <c r="T165" s="304">
        <v>249000</v>
      </c>
      <c r="U165" s="304">
        <v>218558.99999999997</v>
      </c>
      <c r="V165" s="304">
        <v>218021</v>
      </c>
      <c r="W165" s="304">
        <v>225404.4616560952</v>
      </c>
      <c r="X165" s="304">
        <v>224541.62927094605</v>
      </c>
      <c r="Y165" s="304">
        <v>7946257.9354066746</v>
      </c>
      <c r="Z165" s="304">
        <v>7921481.2599362684</v>
      </c>
      <c r="AA165" s="303">
        <f t="shared" si="28"/>
        <v>-24776.67547040619</v>
      </c>
      <c r="AB165" s="303">
        <f t="shared" si="30"/>
        <v>4375.6926957085216</v>
      </c>
      <c r="AC165" s="303">
        <f t="shared" si="29"/>
        <v>4362.0491519472844</v>
      </c>
      <c r="AD165" s="304">
        <f t="shared" si="31"/>
        <v>-13.643543761237197</v>
      </c>
      <c r="AE165" s="305">
        <f t="shared" si="32"/>
        <v>-3.1180306091006249E-3</v>
      </c>
      <c r="AF165" s="264">
        <v>1</v>
      </c>
    </row>
    <row r="166" spans="1:32">
      <c r="A166" s="299">
        <v>505</v>
      </c>
      <c r="B166" s="299" t="s">
        <v>164</v>
      </c>
      <c r="C166" s="304">
        <v>20837</v>
      </c>
      <c r="D166" s="304">
        <v>65197115.970000006</v>
      </c>
      <c r="E166" s="304">
        <v>65197115.970000006</v>
      </c>
      <c r="F166" s="303">
        <f t="shared" si="23"/>
        <v>0</v>
      </c>
      <c r="G166" s="304">
        <v>71494000</v>
      </c>
      <c r="H166" s="304">
        <v>71494000</v>
      </c>
      <c r="I166" s="303">
        <f t="shared" si="24"/>
        <v>0</v>
      </c>
      <c r="J166" s="304">
        <v>68345557.984999999</v>
      </c>
      <c r="K166" s="304">
        <v>68345557.984999999</v>
      </c>
      <c r="L166" s="303">
        <f t="shared" si="25"/>
        <v>0</v>
      </c>
      <c r="M166" s="304">
        <v>69812860.318644091</v>
      </c>
      <c r="N166" s="304">
        <v>69752683.37523146</v>
      </c>
      <c r="O166" s="303">
        <f t="shared" si="26"/>
        <v>-60176.94341263175</v>
      </c>
      <c r="P166" s="304">
        <v>1890260.6</v>
      </c>
      <c r="Q166" s="304">
        <v>1890260.6</v>
      </c>
      <c r="R166" s="303">
        <f t="shared" si="27"/>
        <v>0</v>
      </c>
      <c r="S166" s="304">
        <v>1878000</v>
      </c>
      <c r="T166" s="304">
        <v>1878000</v>
      </c>
      <c r="U166" s="304">
        <v>1884130.3</v>
      </c>
      <c r="V166" s="304">
        <v>1884130.3</v>
      </c>
      <c r="W166" s="304">
        <v>1943142.9314804571</v>
      </c>
      <c r="X166" s="304">
        <v>1940481.3633583754</v>
      </c>
      <c r="Y166" s="304">
        <v>71756003.250124544</v>
      </c>
      <c r="Z166" s="304">
        <v>71693164.738589838</v>
      </c>
      <c r="AA166" s="303">
        <f t="shared" si="28"/>
        <v>-62838.511534705758</v>
      </c>
      <c r="AB166" s="303">
        <f t="shared" si="30"/>
        <v>3443.6820679620168</v>
      </c>
      <c r="AC166" s="303">
        <f t="shared" si="29"/>
        <v>3440.6663501746816</v>
      </c>
      <c r="AD166" s="304">
        <f t="shared" si="31"/>
        <v>-3.0157177873352339</v>
      </c>
      <c r="AE166" s="305">
        <f t="shared" si="32"/>
        <v>-8.7572479915950727E-4</v>
      </c>
      <c r="AF166" s="264">
        <v>1</v>
      </c>
    </row>
    <row r="167" spans="1:32">
      <c r="A167" s="299">
        <v>507</v>
      </c>
      <c r="B167" s="299" t="s">
        <v>165</v>
      </c>
      <c r="C167" s="304">
        <v>5635</v>
      </c>
      <c r="D167" s="304">
        <v>29374864.810000006</v>
      </c>
      <c r="E167" s="304">
        <v>29374864.810000006</v>
      </c>
      <c r="F167" s="303">
        <f t="shared" si="23"/>
        <v>0</v>
      </c>
      <c r="G167" s="304">
        <v>26879000</v>
      </c>
      <c r="H167" s="304">
        <v>26879000</v>
      </c>
      <c r="I167" s="303">
        <f t="shared" si="24"/>
        <v>0</v>
      </c>
      <c r="J167" s="304">
        <v>28126932.405000001</v>
      </c>
      <c r="K167" s="304">
        <v>28126932.405000001</v>
      </c>
      <c r="L167" s="303">
        <f t="shared" si="25"/>
        <v>0</v>
      </c>
      <c r="M167" s="304">
        <v>28730786.038986925</v>
      </c>
      <c r="N167" s="304">
        <v>28706020.818398949</v>
      </c>
      <c r="O167" s="303">
        <f t="shared" si="26"/>
        <v>-24765.220587976277</v>
      </c>
      <c r="P167" s="304">
        <v>626145.61</v>
      </c>
      <c r="Q167" s="304">
        <v>626145.61</v>
      </c>
      <c r="R167" s="303">
        <f t="shared" si="27"/>
        <v>0</v>
      </c>
      <c r="S167" s="304">
        <v>532000</v>
      </c>
      <c r="T167" s="304">
        <v>532000</v>
      </c>
      <c r="U167" s="304">
        <v>579072.80499999993</v>
      </c>
      <c r="V167" s="304">
        <v>579072.80499999993</v>
      </c>
      <c r="W167" s="304">
        <v>597209.87866301544</v>
      </c>
      <c r="X167" s="304">
        <v>596391.86638533359</v>
      </c>
      <c r="Y167" s="304">
        <v>29327995.91764994</v>
      </c>
      <c r="Z167" s="304">
        <v>29302412.684784282</v>
      </c>
      <c r="AA167" s="303">
        <f t="shared" si="28"/>
        <v>-25583.232865657657</v>
      </c>
      <c r="AB167" s="303">
        <f t="shared" si="30"/>
        <v>5204.6132950576648</v>
      </c>
      <c r="AC167" s="303">
        <f t="shared" si="29"/>
        <v>5200.0732359865633</v>
      </c>
      <c r="AD167" s="304">
        <f t="shared" si="31"/>
        <v>-4.5400590711014956</v>
      </c>
      <c r="AE167" s="305">
        <f t="shared" si="32"/>
        <v>-8.7231438989189948E-4</v>
      </c>
      <c r="AF167" s="264">
        <v>10</v>
      </c>
    </row>
    <row r="168" spans="1:32">
      <c r="A168" s="299">
        <v>508</v>
      </c>
      <c r="B168" s="299" t="s">
        <v>166</v>
      </c>
      <c r="C168" s="304">
        <v>9563</v>
      </c>
      <c r="D168" s="304">
        <v>44616959.809999995</v>
      </c>
      <c r="E168" s="304">
        <v>44758129.619999997</v>
      </c>
      <c r="F168" s="303">
        <f t="shared" si="23"/>
        <v>141169.81000000238</v>
      </c>
      <c r="G168" s="304">
        <v>47109000</v>
      </c>
      <c r="H168" s="304">
        <v>47109000</v>
      </c>
      <c r="I168" s="303">
        <f t="shared" si="24"/>
        <v>0</v>
      </c>
      <c r="J168" s="304">
        <v>45862979.905000001</v>
      </c>
      <c r="K168" s="304">
        <v>45933564.810000002</v>
      </c>
      <c r="L168" s="303">
        <f t="shared" si="25"/>
        <v>70584.905000001192</v>
      </c>
      <c r="M168" s="304">
        <v>46847606.549752064</v>
      </c>
      <c r="N168" s="304">
        <v>46879263.216942243</v>
      </c>
      <c r="O168" s="303">
        <f t="shared" si="26"/>
        <v>31656.667190179229</v>
      </c>
      <c r="P168" s="304">
        <v>768211.7</v>
      </c>
      <c r="Q168" s="304">
        <v>768211.7</v>
      </c>
      <c r="R168" s="303">
        <f t="shared" si="27"/>
        <v>0</v>
      </c>
      <c r="S168" s="304">
        <v>795000</v>
      </c>
      <c r="T168" s="304">
        <v>795000</v>
      </c>
      <c r="U168" s="304">
        <v>781605.85</v>
      </c>
      <c r="V168" s="304">
        <v>781605.85</v>
      </c>
      <c r="W168" s="304">
        <v>806086.43819977529</v>
      </c>
      <c r="X168" s="304">
        <v>804982.32283450977</v>
      </c>
      <c r="Y168" s="304">
        <v>47653692.987951837</v>
      </c>
      <c r="Z168" s="304">
        <v>47684245.53977675</v>
      </c>
      <c r="AA168" s="303">
        <f t="shared" si="28"/>
        <v>30552.551824912429</v>
      </c>
      <c r="AB168" s="303">
        <f t="shared" si="30"/>
        <v>4983.1321748354949</v>
      </c>
      <c r="AC168" s="303">
        <f t="shared" si="29"/>
        <v>4986.327045882751</v>
      </c>
      <c r="AD168" s="304">
        <f t="shared" si="31"/>
        <v>3.1948710472561288</v>
      </c>
      <c r="AE168" s="305">
        <f t="shared" si="32"/>
        <v>6.4113712724499412E-4</v>
      </c>
      <c r="AF168" s="264">
        <v>6</v>
      </c>
    </row>
    <row r="169" spans="1:32">
      <c r="A169" s="299">
        <v>529</v>
      </c>
      <c r="B169" s="299" t="s">
        <v>167</v>
      </c>
      <c r="C169" s="304">
        <v>19579</v>
      </c>
      <c r="D169" s="304">
        <v>64561811.609999999</v>
      </c>
      <c r="E169" s="304">
        <v>64561811.609999999</v>
      </c>
      <c r="F169" s="303">
        <f t="shared" si="23"/>
        <v>0</v>
      </c>
      <c r="G169" s="304">
        <v>68515000</v>
      </c>
      <c r="H169" s="304">
        <v>68515000</v>
      </c>
      <c r="I169" s="303">
        <f t="shared" si="24"/>
        <v>0</v>
      </c>
      <c r="J169" s="304">
        <v>66538405.805</v>
      </c>
      <c r="K169" s="304">
        <v>66538405.805</v>
      </c>
      <c r="L169" s="303">
        <f t="shared" si="25"/>
        <v>0</v>
      </c>
      <c r="M169" s="304">
        <v>67966910.61194095</v>
      </c>
      <c r="N169" s="304">
        <v>67908324.831109762</v>
      </c>
      <c r="O169" s="303">
        <f t="shared" si="26"/>
        <v>-58585.780831187963</v>
      </c>
      <c r="P169" s="304">
        <v>1428389.98</v>
      </c>
      <c r="Q169" s="304">
        <v>1428389.98</v>
      </c>
      <c r="R169" s="303">
        <f t="shared" si="27"/>
        <v>0</v>
      </c>
      <c r="S169" s="304">
        <v>1544000</v>
      </c>
      <c r="T169" s="304">
        <v>1544000</v>
      </c>
      <c r="U169" s="304">
        <v>1486194.99</v>
      </c>
      <c r="V169" s="304">
        <v>1486194.99</v>
      </c>
      <c r="W169" s="304">
        <v>1532743.9347587414</v>
      </c>
      <c r="X169" s="304">
        <v>1530644.4996991914</v>
      </c>
      <c r="Y169" s="304">
        <v>69499654.546699688</v>
      </c>
      <c r="Z169" s="304">
        <v>69438969.330808952</v>
      </c>
      <c r="AA169" s="303">
        <f t="shared" si="28"/>
        <v>-60685.215890735388</v>
      </c>
      <c r="AB169" s="303">
        <f t="shared" si="30"/>
        <v>3549.7039964604774</v>
      </c>
      <c r="AC169" s="303">
        <f t="shared" si="29"/>
        <v>3546.6044910776318</v>
      </c>
      <c r="AD169" s="304">
        <f t="shared" si="31"/>
        <v>-3.0995053828455639</v>
      </c>
      <c r="AE169" s="305">
        <f t="shared" si="32"/>
        <v>-8.7317291411796001E-4</v>
      </c>
      <c r="AF169" s="264">
        <v>2</v>
      </c>
    </row>
    <row r="170" spans="1:32">
      <c r="A170" s="299">
        <v>531</v>
      </c>
      <c r="B170" s="299" t="s">
        <v>168</v>
      </c>
      <c r="C170" s="304">
        <v>5169</v>
      </c>
      <c r="D170" s="304">
        <v>21234175.390000001</v>
      </c>
      <c r="E170" s="304">
        <v>21234175.390000001</v>
      </c>
      <c r="F170" s="303">
        <f t="shared" si="23"/>
        <v>0</v>
      </c>
      <c r="G170" s="304">
        <v>21985000</v>
      </c>
      <c r="H170" s="304">
        <v>21985000</v>
      </c>
      <c r="I170" s="303">
        <f t="shared" si="24"/>
        <v>0</v>
      </c>
      <c r="J170" s="304">
        <v>21609587.695</v>
      </c>
      <c r="K170" s="304">
        <v>21609587.695</v>
      </c>
      <c r="L170" s="303">
        <f t="shared" si="25"/>
        <v>0</v>
      </c>
      <c r="M170" s="304">
        <v>22073521.261259258</v>
      </c>
      <c r="N170" s="304">
        <v>22054494.436777446</v>
      </c>
      <c r="O170" s="303">
        <f t="shared" si="26"/>
        <v>-19026.824481811374</v>
      </c>
      <c r="P170" s="304">
        <v>564204.93000000005</v>
      </c>
      <c r="Q170" s="304">
        <v>564204.93000000005</v>
      </c>
      <c r="R170" s="303">
        <f t="shared" si="27"/>
        <v>0</v>
      </c>
      <c r="S170" s="304">
        <v>588000</v>
      </c>
      <c r="T170" s="304">
        <v>588000</v>
      </c>
      <c r="U170" s="304">
        <v>576102.46500000008</v>
      </c>
      <c r="V170" s="304">
        <v>576102.46500000008</v>
      </c>
      <c r="W170" s="304">
        <v>594146.50498068915</v>
      </c>
      <c r="X170" s="304">
        <v>593332.68867727509</v>
      </c>
      <c r="Y170" s="304">
        <v>22667667.766239949</v>
      </c>
      <c r="Z170" s="304">
        <v>22647827.12545472</v>
      </c>
      <c r="AA170" s="303">
        <f t="shared" si="28"/>
        <v>-19840.640785228461</v>
      </c>
      <c r="AB170" s="303">
        <f t="shared" si="30"/>
        <v>4385.3100727877636</v>
      </c>
      <c r="AC170" s="303">
        <f t="shared" si="29"/>
        <v>4381.4716822315186</v>
      </c>
      <c r="AD170" s="304">
        <f t="shared" si="31"/>
        <v>-3.8383905562450309</v>
      </c>
      <c r="AE170" s="305">
        <f t="shared" si="32"/>
        <v>-8.7528372966451308E-4</v>
      </c>
      <c r="AF170" s="264">
        <v>4</v>
      </c>
    </row>
    <row r="171" spans="1:32">
      <c r="A171" s="299">
        <v>535</v>
      </c>
      <c r="B171" s="299" t="s">
        <v>169</v>
      </c>
      <c r="C171" s="304">
        <v>10396</v>
      </c>
      <c r="D171" s="304">
        <v>42724692.069999993</v>
      </c>
      <c r="E171" s="304">
        <v>42724692.069999993</v>
      </c>
      <c r="F171" s="303">
        <f t="shared" si="23"/>
        <v>0</v>
      </c>
      <c r="G171" s="304">
        <v>44673000</v>
      </c>
      <c r="H171" s="304">
        <v>44673000</v>
      </c>
      <c r="I171" s="303">
        <f t="shared" si="24"/>
        <v>0</v>
      </c>
      <c r="J171" s="304">
        <v>43698846.034999996</v>
      </c>
      <c r="K171" s="304">
        <v>43698846.034999996</v>
      </c>
      <c r="L171" s="303">
        <f t="shared" si="25"/>
        <v>0</v>
      </c>
      <c r="M171" s="304">
        <v>44637011.157286093</v>
      </c>
      <c r="N171" s="304">
        <v>44598535.167586476</v>
      </c>
      <c r="O171" s="303">
        <f t="shared" si="26"/>
        <v>-38475.989699617028</v>
      </c>
      <c r="P171" s="304">
        <v>1063616.8400000001</v>
      </c>
      <c r="Q171" s="304">
        <v>1063616.8400000001</v>
      </c>
      <c r="R171" s="303">
        <f t="shared" si="27"/>
        <v>0</v>
      </c>
      <c r="S171" s="304">
        <v>1261000</v>
      </c>
      <c r="T171" s="304">
        <v>1261000</v>
      </c>
      <c r="U171" s="304">
        <v>1162308.42</v>
      </c>
      <c r="V171" s="304">
        <v>1162308.42</v>
      </c>
      <c r="W171" s="304">
        <v>1198712.9502260103</v>
      </c>
      <c r="X171" s="304">
        <v>1197071.0451843585</v>
      </c>
      <c r="Y171" s="304">
        <v>45835724.107512102</v>
      </c>
      <c r="Z171" s="304">
        <v>45795606.212770835</v>
      </c>
      <c r="AA171" s="303">
        <f t="shared" si="28"/>
        <v>-40117.894741266966</v>
      </c>
      <c r="AB171" s="303">
        <f t="shared" si="30"/>
        <v>4408.9769245394482</v>
      </c>
      <c r="AC171" s="303">
        <f t="shared" si="29"/>
        <v>4405.1179504396723</v>
      </c>
      <c r="AD171" s="304">
        <f t="shared" si="31"/>
        <v>-3.8589740997758781</v>
      </c>
      <c r="AE171" s="305">
        <f t="shared" si="32"/>
        <v>-8.7525386633294255E-4</v>
      </c>
      <c r="AF171" s="264">
        <v>17</v>
      </c>
    </row>
    <row r="172" spans="1:32">
      <c r="A172" s="299">
        <v>536</v>
      </c>
      <c r="B172" s="299" t="s">
        <v>170</v>
      </c>
      <c r="C172" s="304">
        <v>34884</v>
      </c>
      <c r="D172" s="304">
        <v>111869562.01999998</v>
      </c>
      <c r="E172" s="304">
        <v>111869562.01999998</v>
      </c>
      <c r="F172" s="303">
        <f t="shared" si="23"/>
        <v>0</v>
      </c>
      <c r="G172" s="304">
        <v>113699000</v>
      </c>
      <c r="H172" s="304">
        <v>113699000</v>
      </c>
      <c r="I172" s="303">
        <f t="shared" si="24"/>
        <v>0</v>
      </c>
      <c r="J172" s="304">
        <v>112784281.00999999</v>
      </c>
      <c r="K172" s="304">
        <v>112784281.00999999</v>
      </c>
      <c r="L172" s="303">
        <f t="shared" si="25"/>
        <v>0</v>
      </c>
      <c r="M172" s="304">
        <v>115205632.79354478</v>
      </c>
      <c r="N172" s="304">
        <v>115106328.41303678</v>
      </c>
      <c r="O172" s="303">
        <f t="shared" si="26"/>
        <v>-99304.380508005619</v>
      </c>
      <c r="P172" s="304">
        <v>2647979</v>
      </c>
      <c r="Q172" s="304">
        <v>2647979</v>
      </c>
      <c r="R172" s="303">
        <f t="shared" si="27"/>
        <v>0</v>
      </c>
      <c r="S172" s="304">
        <v>2802000</v>
      </c>
      <c r="T172" s="304">
        <v>2802000</v>
      </c>
      <c r="U172" s="304">
        <v>2724989.5</v>
      </c>
      <c r="V172" s="304">
        <v>2724989.5</v>
      </c>
      <c r="W172" s="304">
        <v>2810338.5871367096</v>
      </c>
      <c r="X172" s="304">
        <v>2806489.200931198</v>
      </c>
      <c r="Y172" s="304">
        <v>118015971.3806815</v>
      </c>
      <c r="Z172" s="304">
        <v>117912817.61396797</v>
      </c>
      <c r="AA172" s="303">
        <f t="shared" si="28"/>
        <v>-103153.76671352983</v>
      </c>
      <c r="AB172" s="303">
        <f t="shared" si="30"/>
        <v>3383.0974481332846</v>
      </c>
      <c r="AC172" s="303">
        <f t="shared" si="29"/>
        <v>3380.1403971439045</v>
      </c>
      <c r="AD172" s="304">
        <f t="shared" si="31"/>
        <v>-2.95705098938015</v>
      </c>
      <c r="AE172" s="305">
        <f t="shared" si="32"/>
        <v>-8.74066158221893E-4</v>
      </c>
      <c r="AF172" s="264">
        <v>6</v>
      </c>
    </row>
    <row r="173" spans="1:32">
      <c r="A173" s="299">
        <v>538</v>
      </c>
      <c r="B173" s="299" t="s">
        <v>171</v>
      </c>
      <c r="C173" s="304">
        <v>4689</v>
      </c>
      <c r="D173" s="304">
        <v>15549436.510000002</v>
      </c>
      <c r="E173" s="304">
        <v>15549436.510000002</v>
      </c>
      <c r="F173" s="303">
        <f t="shared" si="23"/>
        <v>0</v>
      </c>
      <c r="G173" s="304">
        <v>15922000</v>
      </c>
      <c r="H173" s="304">
        <v>15922000</v>
      </c>
      <c r="I173" s="303">
        <f t="shared" si="24"/>
        <v>0</v>
      </c>
      <c r="J173" s="304">
        <v>15735718.255000001</v>
      </c>
      <c r="K173" s="304">
        <v>15735718.255000001</v>
      </c>
      <c r="L173" s="303">
        <f t="shared" si="25"/>
        <v>0</v>
      </c>
      <c r="M173" s="304">
        <v>16073546.444539325</v>
      </c>
      <c r="N173" s="304">
        <v>16059691.448619969</v>
      </c>
      <c r="O173" s="303">
        <f t="shared" si="26"/>
        <v>-13854.995919356123</v>
      </c>
      <c r="P173" s="304">
        <v>350691.44</v>
      </c>
      <c r="Q173" s="304">
        <v>350691.44</v>
      </c>
      <c r="R173" s="303">
        <f t="shared" si="27"/>
        <v>0</v>
      </c>
      <c r="S173" s="304">
        <v>361000</v>
      </c>
      <c r="T173" s="304">
        <v>361000</v>
      </c>
      <c r="U173" s="304">
        <v>355845.72</v>
      </c>
      <c r="V173" s="304">
        <v>355845.72</v>
      </c>
      <c r="W173" s="304">
        <v>366991.12344596011</v>
      </c>
      <c r="X173" s="304">
        <v>366488.44715826854</v>
      </c>
      <c r="Y173" s="304">
        <v>16440537.567985285</v>
      </c>
      <c r="Z173" s="304">
        <v>16426179.895778237</v>
      </c>
      <c r="AA173" s="303">
        <f t="shared" si="28"/>
        <v>-14357.672207048163</v>
      </c>
      <c r="AB173" s="303">
        <f t="shared" si="30"/>
        <v>3506.1926995063523</v>
      </c>
      <c r="AC173" s="303">
        <f t="shared" si="29"/>
        <v>3503.13070927239</v>
      </c>
      <c r="AD173" s="304">
        <f t="shared" si="31"/>
        <v>-3.0619902339622058</v>
      </c>
      <c r="AE173" s="305">
        <f t="shared" si="32"/>
        <v>-8.7330916934294934E-4</v>
      </c>
      <c r="AF173" s="264">
        <v>2</v>
      </c>
    </row>
    <row r="174" spans="1:32">
      <c r="A174" s="299">
        <v>541</v>
      </c>
      <c r="B174" s="299" t="s">
        <v>172</v>
      </c>
      <c r="C174" s="304">
        <v>9423</v>
      </c>
      <c r="D174" s="304">
        <v>45684758.609999977</v>
      </c>
      <c r="E174" s="304">
        <v>45684758.609999977</v>
      </c>
      <c r="F174" s="303">
        <f t="shared" si="23"/>
        <v>0</v>
      </c>
      <c r="G174" s="304">
        <v>44526000</v>
      </c>
      <c r="H174" s="304">
        <v>44526000</v>
      </c>
      <c r="I174" s="303">
        <f t="shared" si="24"/>
        <v>0</v>
      </c>
      <c r="J174" s="304">
        <v>45105379.304999992</v>
      </c>
      <c r="K174" s="304">
        <v>45105379.304999992</v>
      </c>
      <c r="L174" s="303">
        <f t="shared" si="25"/>
        <v>0</v>
      </c>
      <c r="M174" s="304">
        <v>46073741.116145842</v>
      </c>
      <c r="N174" s="304">
        <v>46034026.701075323</v>
      </c>
      <c r="O174" s="303">
        <f t="shared" si="26"/>
        <v>-39714.415070518851</v>
      </c>
      <c r="P174" s="304">
        <v>906919.95000000007</v>
      </c>
      <c r="Q174" s="304">
        <v>906919.95000000007</v>
      </c>
      <c r="R174" s="303">
        <f t="shared" si="27"/>
        <v>0</v>
      </c>
      <c r="S174" s="304">
        <v>1042000</v>
      </c>
      <c r="T174" s="304">
        <v>1042000</v>
      </c>
      <c r="U174" s="304">
        <v>974459.97500000009</v>
      </c>
      <c r="V174" s="304">
        <v>974459.97500000009</v>
      </c>
      <c r="W174" s="304">
        <v>1004980.9253807302</v>
      </c>
      <c r="X174" s="304">
        <v>1003604.3796048333</v>
      </c>
      <c r="Y174" s="304">
        <v>47078722.041526571</v>
      </c>
      <c r="Z174" s="304">
        <v>47037631.080680154</v>
      </c>
      <c r="AA174" s="303">
        <f t="shared" si="28"/>
        <v>-41090.960846416652</v>
      </c>
      <c r="AB174" s="303">
        <f t="shared" si="30"/>
        <v>4996.150062774761</v>
      </c>
      <c r="AC174" s="303">
        <f t="shared" si="29"/>
        <v>4991.7893537811897</v>
      </c>
      <c r="AD174" s="304">
        <f t="shared" si="31"/>
        <v>-4.3607089935712793</v>
      </c>
      <c r="AE174" s="305">
        <f t="shared" si="32"/>
        <v>-8.7281385442402617E-4</v>
      </c>
      <c r="AF174" s="264">
        <v>12</v>
      </c>
    </row>
    <row r="175" spans="1:32">
      <c r="A175" s="299">
        <v>543</v>
      </c>
      <c r="B175" s="299" t="s">
        <v>173</v>
      </c>
      <c r="C175" s="304">
        <v>44127</v>
      </c>
      <c r="D175" s="304">
        <v>125944979.75</v>
      </c>
      <c r="E175" s="304">
        <v>125944979.75</v>
      </c>
      <c r="F175" s="303">
        <f t="shared" si="23"/>
        <v>0</v>
      </c>
      <c r="G175" s="304">
        <v>137775000</v>
      </c>
      <c r="H175" s="304">
        <v>137775000</v>
      </c>
      <c r="I175" s="303">
        <f t="shared" si="24"/>
        <v>0</v>
      </c>
      <c r="J175" s="304">
        <v>131859989.875</v>
      </c>
      <c r="K175" s="304">
        <v>131859989.875</v>
      </c>
      <c r="L175" s="303">
        <f t="shared" si="25"/>
        <v>0</v>
      </c>
      <c r="M175" s="304">
        <v>134690875.69350979</v>
      </c>
      <c r="N175" s="304">
        <v>134574775.51987684</v>
      </c>
      <c r="O175" s="303">
        <f t="shared" si="26"/>
        <v>-116100.17363294959</v>
      </c>
      <c r="P175" s="304">
        <v>3513944.77</v>
      </c>
      <c r="Q175" s="304">
        <v>3513944.77</v>
      </c>
      <c r="R175" s="303">
        <f t="shared" si="27"/>
        <v>0</v>
      </c>
      <c r="S175" s="304">
        <v>3514000</v>
      </c>
      <c r="T175" s="304">
        <v>3514000</v>
      </c>
      <c r="U175" s="304">
        <v>3513972.3849999998</v>
      </c>
      <c r="V175" s="304">
        <v>3513972.3849999998</v>
      </c>
      <c r="W175" s="304">
        <v>3624033.1156132207</v>
      </c>
      <c r="X175" s="304">
        <v>3619069.1930640261</v>
      </c>
      <c r="Y175" s="304">
        <v>138314908.80912301</v>
      </c>
      <c r="Z175" s="304">
        <v>138193844.71294087</v>
      </c>
      <c r="AA175" s="303">
        <f t="shared" si="28"/>
        <v>-121064.09618213773</v>
      </c>
      <c r="AB175" s="303">
        <f t="shared" si="30"/>
        <v>3134.4734246407643</v>
      </c>
      <c r="AC175" s="303">
        <f t="shared" si="29"/>
        <v>3131.729886757334</v>
      </c>
      <c r="AD175" s="304">
        <f t="shared" si="31"/>
        <v>-2.7435378834302355</v>
      </c>
      <c r="AE175" s="305">
        <f t="shared" si="32"/>
        <v>-8.7527871886317456E-4</v>
      </c>
      <c r="AF175" s="264">
        <v>1</v>
      </c>
    </row>
    <row r="176" spans="1:32">
      <c r="A176" s="299">
        <v>545</v>
      </c>
      <c r="B176" s="299" t="s">
        <v>174</v>
      </c>
      <c r="C176" s="304">
        <v>9562</v>
      </c>
      <c r="D176" s="304">
        <v>36791059.900000006</v>
      </c>
      <c r="E176" s="304">
        <v>35433628.560000002</v>
      </c>
      <c r="F176" s="303">
        <f t="shared" si="23"/>
        <v>-1357431.3400000036</v>
      </c>
      <c r="G176" s="304">
        <v>42200000</v>
      </c>
      <c r="H176" s="304">
        <v>42200000</v>
      </c>
      <c r="I176" s="303">
        <f t="shared" si="24"/>
        <v>0</v>
      </c>
      <c r="J176" s="304">
        <v>39495529.950000003</v>
      </c>
      <c r="K176" s="304">
        <v>38816814.280000001</v>
      </c>
      <c r="L176" s="303">
        <f t="shared" si="25"/>
        <v>-678715.67000000179</v>
      </c>
      <c r="M176" s="304">
        <v>40343454.598985441</v>
      </c>
      <c r="N176" s="304">
        <v>39615990.211130366</v>
      </c>
      <c r="O176" s="303">
        <f t="shared" si="26"/>
        <v>-727464.3878550753</v>
      </c>
      <c r="P176" s="304">
        <v>735338.7</v>
      </c>
      <c r="Q176" s="304">
        <v>727098.62</v>
      </c>
      <c r="R176" s="303">
        <f t="shared" si="27"/>
        <v>-8240.0799999999581</v>
      </c>
      <c r="S176" s="304">
        <v>704000</v>
      </c>
      <c r="T176" s="304">
        <v>704000</v>
      </c>
      <c r="U176" s="304">
        <v>719669.35</v>
      </c>
      <c r="V176" s="304">
        <v>715549.31</v>
      </c>
      <c r="W176" s="304">
        <v>742210.03210639663</v>
      </c>
      <c r="X176" s="304">
        <v>736950.1465047003</v>
      </c>
      <c r="Y176" s="304">
        <v>41085664.631091841</v>
      </c>
      <c r="Z176" s="304">
        <v>40352940.357635066</v>
      </c>
      <c r="AA176" s="303">
        <f t="shared" si="28"/>
        <v>-732724.27345677465</v>
      </c>
      <c r="AB176" s="303">
        <f t="shared" si="30"/>
        <v>4296.764759578733</v>
      </c>
      <c r="AC176" s="303">
        <f t="shared" si="29"/>
        <v>4220.1359922228685</v>
      </c>
      <c r="AD176" s="304">
        <f t="shared" si="31"/>
        <v>-76.628767355864511</v>
      </c>
      <c r="AE176" s="305">
        <f t="shared" si="32"/>
        <v>-1.7834061589021552E-2</v>
      </c>
      <c r="AF176" s="264">
        <v>15</v>
      </c>
    </row>
    <row r="177" spans="1:32">
      <c r="A177" s="299">
        <v>560</v>
      </c>
      <c r="B177" s="299" t="s">
        <v>175</v>
      </c>
      <c r="C177" s="304">
        <v>15808</v>
      </c>
      <c r="D177" s="304">
        <v>53785811.720000006</v>
      </c>
      <c r="E177" s="304">
        <v>53785811.720000006</v>
      </c>
      <c r="F177" s="303">
        <f t="shared" si="23"/>
        <v>0</v>
      </c>
      <c r="G177" s="304">
        <v>57827000</v>
      </c>
      <c r="H177" s="304">
        <v>57827000</v>
      </c>
      <c r="I177" s="303">
        <f t="shared" si="24"/>
        <v>0</v>
      </c>
      <c r="J177" s="304">
        <v>55806405.859999999</v>
      </c>
      <c r="K177" s="304">
        <v>55806405.859999999</v>
      </c>
      <c r="L177" s="303">
        <f t="shared" si="25"/>
        <v>0</v>
      </c>
      <c r="M177" s="304">
        <v>57004506.687103331</v>
      </c>
      <c r="N177" s="304">
        <v>56955370.224888235</v>
      </c>
      <c r="O177" s="303">
        <f t="shared" si="26"/>
        <v>-49136.462215095758</v>
      </c>
      <c r="P177" s="304">
        <v>1952940.6700000002</v>
      </c>
      <c r="Q177" s="304">
        <v>1952940.6700000002</v>
      </c>
      <c r="R177" s="303">
        <f t="shared" si="27"/>
        <v>0</v>
      </c>
      <c r="S177" s="304">
        <v>1773000</v>
      </c>
      <c r="T177" s="304">
        <v>1773000</v>
      </c>
      <c r="U177" s="304">
        <v>1862970.335</v>
      </c>
      <c r="V177" s="304">
        <v>1862970.335</v>
      </c>
      <c r="W177" s="304">
        <v>1921320.2176160684</v>
      </c>
      <c r="X177" s="304">
        <v>1918688.5405733401</v>
      </c>
      <c r="Y177" s="304">
        <v>58925826.904719397</v>
      </c>
      <c r="Z177" s="304">
        <v>58874058.765461579</v>
      </c>
      <c r="AA177" s="303">
        <f t="shared" si="28"/>
        <v>-51768.13925781846</v>
      </c>
      <c r="AB177" s="303">
        <f t="shared" si="30"/>
        <v>3727.5953254503665</v>
      </c>
      <c r="AC177" s="303">
        <f t="shared" si="29"/>
        <v>3724.320519070191</v>
      </c>
      <c r="AD177" s="304">
        <f t="shared" si="31"/>
        <v>-3.2748063801755052</v>
      </c>
      <c r="AE177" s="305">
        <f t="shared" si="32"/>
        <v>-8.7853055234203689E-4</v>
      </c>
      <c r="AF177" s="264">
        <v>7</v>
      </c>
    </row>
    <row r="178" spans="1:32">
      <c r="A178" s="299">
        <v>561</v>
      </c>
      <c r="B178" s="299" t="s">
        <v>176</v>
      </c>
      <c r="C178" s="304">
        <v>1337</v>
      </c>
      <c r="D178" s="304">
        <v>4736326.8599999994</v>
      </c>
      <c r="E178" s="304">
        <v>4736326.8599999994</v>
      </c>
      <c r="F178" s="303">
        <f t="shared" si="23"/>
        <v>0</v>
      </c>
      <c r="G178" s="304">
        <v>5061000</v>
      </c>
      <c r="H178" s="304">
        <v>5061000</v>
      </c>
      <c r="I178" s="303">
        <f t="shared" si="24"/>
        <v>0</v>
      </c>
      <c r="J178" s="304">
        <v>4898663.43</v>
      </c>
      <c r="K178" s="304">
        <v>4898663.43</v>
      </c>
      <c r="L178" s="303">
        <f t="shared" si="25"/>
        <v>0</v>
      </c>
      <c r="M178" s="304">
        <v>5003832.2294727247</v>
      </c>
      <c r="N178" s="304">
        <v>4999519.0509617031</v>
      </c>
      <c r="O178" s="303">
        <f t="shared" si="26"/>
        <v>-4313.1785110216588</v>
      </c>
      <c r="P178" s="304">
        <v>94238.66</v>
      </c>
      <c r="Q178" s="304">
        <v>94238.66</v>
      </c>
      <c r="R178" s="303">
        <f t="shared" si="27"/>
        <v>0</v>
      </c>
      <c r="S178" s="304">
        <v>102000</v>
      </c>
      <c r="T178" s="304">
        <v>102000</v>
      </c>
      <c r="U178" s="304">
        <v>98119.33</v>
      </c>
      <c r="V178" s="304">
        <v>98119.33</v>
      </c>
      <c r="W178" s="304">
        <v>101192.5144089548</v>
      </c>
      <c r="X178" s="304">
        <v>101053.90866555797</v>
      </c>
      <c r="Y178" s="304">
        <v>5105024.7438816791</v>
      </c>
      <c r="Z178" s="304">
        <v>5100572.9596272614</v>
      </c>
      <c r="AA178" s="303">
        <f t="shared" si="28"/>
        <v>-4451.7842544177547</v>
      </c>
      <c r="AB178" s="303">
        <f t="shared" si="30"/>
        <v>3818.2683200311735</v>
      </c>
      <c r="AC178" s="303">
        <f t="shared" si="29"/>
        <v>3814.9386384646682</v>
      </c>
      <c r="AD178" s="304">
        <f t="shared" si="31"/>
        <v>-3.3296815665053145</v>
      </c>
      <c r="AE178" s="305">
        <f t="shared" si="32"/>
        <v>-8.7203970162006057E-4</v>
      </c>
      <c r="AF178" s="264">
        <v>2</v>
      </c>
    </row>
    <row r="179" spans="1:32">
      <c r="A179" s="299">
        <v>562</v>
      </c>
      <c r="B179" s="299" t="s">
        <v>177</v>
      </c>
      <c r="C179" s="304">
        <v>8978</v>
      </c>
      <c r="D179" s="304">
        <v>37832026.650000006</v>
      </c>
      <c r="E179" s="304">
        <v>37832026.57</v>
      </c>
      <c r="F179" s="303">
        <f t="shared" si="23"/>
        <v>-8.0000005662441254E-2</v>
      </c>
      <c r="G179" s="304">
        <v>38889000</v>
      </c>
      <c r="H179" s="304">
        <v>38889000</v>
      </c>
      <c r="I179" s="303">
        <f t="shared" si="24"/>
        <v>0</v>
      </c>
      <c r="J179" s="304">
        <v>38360513.325000003</v>
      </c>
      <c r="K179" s="304">
        <v>38360513.284999996</v>
      </c>
      <c r="L179" s="303">
        <f t="shared" si="25"/>
        <v>-4.0000006556510925E-2</v>
      </c>
      <c r="M179" s="304">
        <v>39184070.442404926</v>
      </c>
      <c r="N179" s="304">
        <v>39150294.710699692</v>
      </c>
      <c r="O179" s="303">
        <f t="shared" si="26"/>
        <v>-33775.731705233455</v>
      </c>
      <c r="P179" s="304">
        <v>706539.4</v>
      </c>
      <c r="Q179" s="304">
        <v>706539.4</v>
      </c>
      <c r="R179" s="303">
        <f t="shared" si="27"/>
        <v>0</v>
      </c>
      <c r="S179" s="304">
        <v>732000</v>
      </c>
      <c r="T179" s="304">
        <v>732000</v>
      </c>
      <c r="U179" s="304">
        <v>719269.7</v>
      </c>
      <c r="V179" s="304">
        <v>719269.7</v>
      </c>
      <c r="W179" s="304">
        <v>741797.86471406394</v>
      </c>
      <c r="X179" s="304">
        <v>740781.80690495216</v>
      </c>
      <c r="Y179" s="304">
        <v>39925868.30711899</v>
      </c>
      <c r="Z179" s="304">
        <v>39891076.517604642</v>
      </c>
      <c r="AA179" s="303">
        <f t="shared" si="28"/>
        <v>-34791.789514347911</v>
      </c>
      <c r="AB179" s="303">
        <f t="shared" si="30"/>
        <v>4447.0782253418347</v>
      </c>
      <c r="AC179" s="303">
        <f t="shared" si="29"/>
        <v>4443.2029981738297</v>
      </c>
      <c r="AD179" s="304">
        <f t="shared" si="31"/>
        <v>-3.8752271680050399</v>
      </c>
      <c r="AE179" s="305">
        <f t="shared" si="32"/>
        <v>-8.7140971479249426E-4</v>
      </c>
      <c r="AF179" s="264">
        <v>6</v>
      </c>
    </row>
    <row r="180" spans="1:32">
      <c r="A180" s="299">
        <v>563</v>
      </c>
      <c r="B180" s="299" t="s">
        <v>178</v>
      </c>
      <c r="C180" s="304">
        <v>7102</v>
      </c>
      <c r="D180" s="304">
        <v>33839844.240000002</v>
      </c>
      <c r="E180" s="304">
        <v>33839844.240000002</v>
      </c>
      <c r="F180" s="303">
        <f t="shared" si="23"/>
        <v>0</v>
      </c>
      <c r="G180" s="304">
        <v>33877000</v>
      </c>
      <c r="H180" s="304">
        <v>33877000</v>
      </c>
      <c r="I180" s="303">
        <f t="shared" si="24"/>
        <v>0</v>
      </c>
      <c r="J180" s="304">
        <v>33858422.120000005</v>
      </c>
      <c r="K180" s="304">
        <v>33858422.120000005</v>
      </c>
      <c r="L180" s="303">
        <f t="shared" si="25"/>
        <v>0</v>
      </c>
      <c r="M180" s="304">
        <v>34585324.397995688</v>
      </c>
      <c r="N180" s="304">
        <v>34555512.711442433</v>
      </c>
      <c r="O180" s="303">
        <f t="shared" si="26"/>
        <v>-29811.686553254724</v>
      </c>
      <c r="P180" s="304">
        <v>975166.02</v>
      </c>
      <c r="Q180" s="304">
        <v>975166.02</v>
      </c>
      <c r="R180" s="303">
        <f t="shared" si="27"/>
        <v>0</v>
      </c>
      <c r="S180" s="304">
        <v>997000</v>
      </c>
      <c r="T180" s="304">
        <v>997000</v>
      </c>
      <c r="U180" s="304">
        <v>986083.01</v>
      </c>
      <c r="V180" s="304">
        <v>986083.01</v>
      </c>
      <c r="W180" s="304">
        <v>1016968.0041420026</v>
      </c>
      <c r="X180" s="304">
        <v>1015575.0393851902</v>
      </c>
      <c r="Y180" s="304">
        <v>35602292.402137689</v>
      </c>
      <c r="Z180" s="304">
        <v>35571087.750827625</v>
      </c>
      <c r="AA180" s="303">
        <f t="shared" si="28"/>
        <v>-31204.651310063899</v>
      </c>
      <c r="AB180" s="303">
        <f t="shared" si="30"/>
        <v>5012.9952692393254</v>
      </c>
      <c r="AC180" s="303">
        <f t="shared" si="29"/>
        <v>5008.6014856135771</v>
      </c>
      <c r="AD180" s="304">
        <f t="shared" si="31"/>
        <v>-4.3937836257482559</v>
      </c>
      <c r="AE180" s="305">
        <f t="shared" si="32"/>
        <v>-8.7647870978640899E-4</v>
      </c>
      <c r="AF180" s="264">
        <v>17</v>
      </c>
    </row>
    <row r="181" spans="1:32">
      <c r="A181" s="299">
        <v>564</v>
      </c>
      <c r="B181" s="299" t="s">
        <v>179</v>
      </c>
      <c r="C181" s="304">
        <v>209551</v>
      </c>
      <c r="D181" s="304">
        <v>681105197.30999982</v>
      </c>
      <c r="E181" s="304">
        <v>683329529.27999973</v>
      </c>
      <c r="F181" s="303">
        <f t="shared" si="23"/>
        <v>2224331.9699999094</v>
      </c>
      <c r="G181" s="304">
        <v>720714000</v>
      </c>
      <c r="H181" s="304">
        <v>720714000</v>
      </c>
      <c r="I181" s="303">
        <f t="shared" si="24"/>
        <v>0</v>
      </c>
      <c r="J181" s="304">
        <v>700909598.65499997</v>
      </c>
      <c r="K181" s="304">
        <v>702021764.63999987</v>
      </c>
      <c r="L181" s="303">
        <f t="shared" si="25"/>
        <v>1112165.9849998951</v>
      </c>
      <c r="M181" s="304">
        <v>715957340.16302514</v>
      </c>
      <c r="N181" s="304">
        <v>716475266.50089383</v>
      </c>
      <c r="O181" s="303">
        <f t="shared" si="26"/>
        <v>517926.33786869049</v>
      </c>
      <c r="P181" s="304">
        <v>13676401.079999996</v>
      </c>
      <c r="Q181" s="304">
        <v>13676401.08</v>
      </c>
      <c r="R181" s="303">
        <f t="shared" si="27"/>
        <v>0</v>
      </c>
      <c r="S181" s="304">
        <v>15452000</v>
      </c>
      <c r="T181" s="304">
        <v>15452000</v>
      </c>
      <c r="U181" s="304">
        <v>14564200.539999999</v>
      </c>
      <c r="V181" s="304">
        <v>14564200.539999999</v>
      </c>
      <c r="W181" s="304">
        <v>15020364.213645337</v>
      </c>
      <c r="X181" s="304">
        <v>14999790.471011471</v>
      </c>
      <c r="Y181" s="304">
        <v>730977704.37667048</v>
      </c>
      <c r="Z181" s="304">
        <v>731475056.97190535</v>
      </c>
      <c r="AA181" s="303">
        <f t="shared" si="28"/>
        <v>497352.59523487091</v>
      </c>
      <c r="AB181" s="303">
        <f t="shared" si="30"/>
        <v>3488.304538640572</v>
      </c>
      <c r="AC181" s="303">
        <f t="shared" si="29"/>
        <v>3490.6779589307871</v>
      </c>
      <c r="AD181" s="304">
        <f t="shared" si="31"/>
        <v>2.3734202902151083</v>
      </c>
      <c r="AE181" s="305">
        <f t="shared" si="32"/>
        <v>6.8039365941944228E-4</v>
      </c>
      <c r="AF181" s="264">
        <v>17</v>
      </c>
    </row>
    <row r="182" spans="1:32">
      <c r="A182" s="299">
        <v>576</v>
      </c>
      <c r="B182" s="299" t="s">
        <v>180</v>
      </c>
      <c r="C182" s="304">
        <v>2813</v>
      </c>
      <c r="D182" s="304">
        <v>13852080.75</v>
      </c>
      <c r="E182" s="304">
        <v>13852080.759999998</v>
      </c>
      <c r="F182" s="303">
        <f t="shared" si="23"/>
        <v>9.9999979138374329E-3</v>
      </c>
      <c r="G182" s="304">
        <v>13853000</v>
      </c>
      <c r="H182" s="304">
        <v>13853000</v>
      </c>
      <c r="I182" s="303">
        <f t="shared" si="24"/>
        <v>0</v>
      </c>
      <c r="J182" s="304">
        <v>13852540.375</v>
      </c>
      <c r="K182" s="304">
        <v>13852540.379999999</v>
      </c>
      <c r="L182" s="303">
        <f t="shared" si="25"/>
        <v>4.9999989569187164E-3</v>
      </c>
      <c r="M182" s="304">
        <v>14149938.851483248</v>
      </c>
      <c r="N182" s="304">
        <v>14137741.96240836</v>
      </c>
      <c r="O182" s="303">
        <f t="shared" si="26"/>
        <v>-12196.88907488808</v>
      </c>
      <c r="P182" s="304">
        <v>286943</v>
      </c>
      <c r="Q182" s="304">
        <v>286943</v>
      </c>
      <c r="R182" s="303">
        <f t="shared" si="27"/>
        <v>0</v>
      </c>
      <c r="S182" s="304">
        <v>300000</v>
      </c>
      <c r="T182" s="304">
        <v>300000</v>
      </c>
      <c r="U182" s="304">
        <v>293471.5</v>
      </c>
      <c r="V182" s="304">
        <v>293471.5</v>
      </c>
      <c r="W182" s="304">
        <v>302663.28757409554</v>
      </c>
      <c r="X182" s="304">
        <v>302248.72262116242</v>
      </c>
      <c r="Y182" s="304">
        <v>14452602.139057344</v>
      </c>
      <c r="Z182" s="304">
        <v>14439990.685029522</v>
      </c>
      <c r="AA182" s="303">
        <f t="shared" si="28"/>
        <v>-12611.454027822241</v>
      </c>
      <c r="AB182" s="303">
        <f t="shared" si="30"/>
        <v>5137.7895979585301</v>
      </c>
      <c r="AC182" s="303">
        <f t="shared" si="29"/>
        <v>5133.3063224420621</v>
      </c>
      <c r="AD182" s="304">
        <f t="shared" si="31"/>
        <v>-4.4832755164679838</v>
      </c>
      <c r="AE182" s="305">
        <f t="shared" si="32"/>
        <v>-8.726078464266786E-4</v>
      </c>
      <c r="AF182" s="264">
        <v>7</v>
      </c>
    </row>
    <row r="183" spans="1:32">
      <c r="A183" s="299">
        <v>577</v>
      </c>
      <c r="B183" s="299" t="s">
        <v>181</v>
      </c>
      <c r="C183" s="304">
        <v>11041</v>
      </c>
      <c r="D183" s="304">
        <v>35473709.5</v>
      </c>
      <c r="E183" s="304">
        <v>34202810.450000003</v>
      </c>
      <c r="F183" s="303">
        <f t="shared" si="23"/>
        <v>-1270899.049999997</v>
      </c>
      <c r="G183" s="304">
        <v>37379000</v>
      </c>
      <c r="H183" s="304">
        <v>37379000</v>
      </c>
      <c r="I183" s="303">
        <f t="shared" si="24"/>
        <v>0</v>
      </c>
      <c r="J183" s="304">
        <v>36426354.75</v>
      </c>
      <c r="K183" s="304">
        <v>35790905.225000001</v>
      </c>
      <c r="L183" s="303">
        <f t="shared" si="25"/>
        <v>-635449.52499999851</v>
      </c>
      <c r="M183" s="304">
        <v>37208387.656111509</v>
      </c>
      <c r="N183" s="304">
        <v>36527782.543237977</v>
      </c>
      <c r="O183" s="303">
        <f t="shared" si="26"/>
        <v>-680605.11287353188</v>
      </c>
      <c r="P183" s="304">
        <v>810087.14999999991</v>
      </c>
      <c r="Q183" s="304">
        <v>810087.14999999991</v>
      </c>
      <c r="R183" s="303">
        <f t="shared" si="27"/>
        <v>0</v>
      </c>
      <c r="S183" s="304">
        <v>825000</v>
      </c>
      <c r="T183" s="304">
        <v>825000</v>
      </c>
      <c r="U183" s="304">
        <v>817543.57499999995</v>
      </c>
      <c r="V183" s="304">
        <v>817543.57499999995</v>
      </c>
      <c r="W183" s="304">
        <v>843149.76460943941</v>
      </c>
      <c r="X183" s="304">
        <v>841994.88274291868</v>
      </c>
      <c r="Y183" s="304">
        <v>38051537.42072095</v>
      </c>
      <c r="Z183" s="304">
        <v>37369777.425980896</v>
      </c>
      <c r="AA183" s="303">
        <f t="shared" si="28"/>
        <v>-681759.99474005401</v>
      </c>
      <c r="AB183" s="303">
        <f t="shared" si="30"/>
        <v>3446.3850575782039</v>
      </c>
      <c r="AC183" s="303">
        <f t="shared" si="29"/>
        <v>3384.6370279848652</v>
      </c>
      <c r="AD183" s="304">
        <f t="shared" si="31"/>
        <v>-61.748029593338742</v>
      </c>
      <c r="AE183" s="305">
        <f t="shared" si="32"/>
        <v>-1.7916752934371605E-2</v>
      </c>
      <c r="AF183" s="264">
        <v>2</v>
      </c>
    </row>
    <row r="184" spans="1:32">
      <c r="A184" s="299">
        <v>578</v>
      </c>
      <c r="B184" s="299" t="s">
        <v>182</v>
      </c>
      <c r="C184" s="304">
        <v>3183</v>
      </c>
      <c r="D184" s="304">
        <v>16496766.309999997</v>
      </c>
      <c r="E184" s="304">
        <v>16496766.309999997</v>
      </c>
      <c r="F184" s="303">
        <f t="shared" si="23"/>
        <v>0</v>
      </c>
      <c r="G184" s="304">
        <v>16568000</v>
      </c>
      <c r="H184" s="304">
        <v>16568000</v>
      </c>
      <c r="I184" s="303">
        <f t="shared" si="24"/>
        <v>0</v>
      </c>
      <c r="J184" s="304">
        <v>16532383.154999997</v>
      </c>
      <c r="K184" s="304">
        <v>16532383.154999997</v>
      </c>
      <c r="L184" s="303">
        <f t="shared" si="25"/>
        <v>0</v>
      </c>
      <c r="M184" s="304">
        <v>16887314.844772048</v>
      </c>
      <c r="N184" s="304">
        <v>16872758.400799308</v>
      </c>
      <c r="O184" s="303">
        <f t="shared" si="26"/>
        <v>-14556.443972740322</v>
      </c>
      <c r="P184" s="304">
        <v>504979.10000000003</v>
      </c>
      <c r="Q184" s="304">
        <v>504979.1</v>
      </c>
      <c r="R184" s="303">
        <f t="shared" si="27"/>
        <v>0</v>
      </c>
      <c r="S184" s="304">
        <v>474000</v>
      </c>
      <c r="T184" s="304">
        <v>474000</v>
      </c>
      <c r="U184" s="304">
        <v>489489.55000000005</v>
      </c>
      <c r="V184" s="304">
        <v>489489.55</v>
      </c>
      <c r="W184" s="304">
        <v>504820.79669121065</v>
      </c>
      <c r="X184" s="304">
        <v>504129.3318905161</v>
      </c>
      <c r="Y184" s="304">
        <v>17392135.641463257</v>
      </c>
      <c r="Z184" s="304">
        <v>17376887.732689824</v>
      </c>
      <c r="AA184" s="303">
        <f t="shared" si="28"/>
        <v>-15247.908773433417</v>
      </c>
      <c r="AB184" s="303">
        <f t="shared" si="30"/>
        <v>5464.0702612199993</v>
      </c>
      <c r="AC184" s="303">
        <f t="shared" si="29"/>
        <v>5459.2798406188576</v>
      </c>
      <c r="AD184" s="304">
        <f t="shared" si="31"/>
        <v>-4.7904206011417045</v>
      </c>
      <c r="AE184" s="305">
        <f t="shared" si="32"/>
        <v>-8.7671284813825134E-4</v>
      </c>
      <c r="AF184" s="264">
        <v>18</v>
      </c>
    </row>
    <row r="185" spans="1:32">
      <c r="A185" s="299">
        <v>580</v>
      </c>
      <c r="B185" s="299" t="s">
        <v>183</v>
      </c>
      <c r="C185" s="304">
        <v>4567</v>
      </c>
      <c r="D185" s="304">
        <v>23709416</v>
      </c>
      <c r="E185" s="304">
        <v>23325813.080000002</v>
      </c>
      <c r="F185" s="303">
        <f t="shared" si="23"/>
        <v>-383602.91999999806</v>
      </c>
      <c r="G185" s="304">
        <v>24888000</v>
      </c>
      <c r="H185" s="304">
        <v>24888000</v>
      </c>
      <c r="I185" s="303">
        <f t="shared" si="24"/>
        <v>0</v>
      </c>
      <c r="J185" s="304">
        <v>24298708</v>
      </c>
      <c r="K185" s="304">
        <v>24106906.539999999</v>
      </c>
      <c r="L185" s="303">
        <f t="shared" si="25"/>
        <v>-191801.46000000089</v>
      </c>
      <c r="M185" s="304">
        <v>24820373.957585149</v>
      </c>
      <c r="N185" s="304">
        <v>24603229.070277907</v>
      </c>
      <c r="O185" s="303">
        <f t="shared" si="26"/>
        <v>-217144.88730724156</v>
      </c>
      <c r="P185" s="304">
        <v>413175.11</v>
      </c>
      <c r="Q185" s="304">
        <v>535557.91</v>
      </c>
      <c r="R185" s="303">
        <f t="shared" si="27"/>
        <v>122382.80000000005</v>
      </c>
      <c r="S185" s="304">
        <v>535000</v>
      </c>
      <c r="T185" s="304">
        <v>535000</v>
      </c>
      <c r="U185" s="304">
        <v>474087.55499999999</v>
      </c>
      <c r="V185" s="304">
        <v>535278.95500000007</v>
      </c>
      <c r="W185" s="304">
        <v>488936.39755228302</v>
      </c>
      <c r="X185" s="304">
        <v>551288.21842918533</v>
      </c>
      <c r="Y185" s="304">
        <v>25309310.35513743</v>
      </c>
      <c r="Z185" s="304">
        <v>25154517.288707092</v>
      </c>
      <c r="AA185" s="303">
        <f t="shared" si="28"/>
        <v>-154793.06643033773</v>
      </c>
      <c r="AB185" s="303">
        <f t="shared" si="30"/>
        <v>5541.780239793613</v>
      </c>
      <c r="AC185" s="303">
        <f t="shared" si="29"/>
        <v>5507.886421875869</v>
      </c>
      <c r="AD185" s="304">
        <f t="shared" si="31"/>
        <v>-33.893817917743945</v>
      </c>
      <c r="AE185" s="305">
        <f t="shared" si="32"/>
        <v>-6.1160523245516168E-3</v>
      </c>
      <c r="AF185" s="264">
        <v>9</v>
      </c>
    </row>
    <row r="186" spans="1:32">
      <c r="A186" s="299">
        <v>581</v>
      </c>
      <c r="B186" s="299" t="s">
        <v>184</v>
      </c>
      <c r="C186" s="304">
        <v>6286</v>
      </c>
      <c r="D186" s="304">
        <v>30265942.480000004</v>
      </c>
      <c r="E186" s="304">
        <v>27896959.150000006</v>
      </c>
      <c r="F186" s="303">
        <f t="shared" si="23"/>
        <v>-2368983.3299999982</v>
      </c>
      <c r="G186" s="304">
        <v>28070000</v>
      </c>
      <c r="H186" s="304">
        <v>28070000</v>
      </c>
      <c r="I186" s="303">
        <f t="shared" si="24"/>
        <v>0</v>
      </c>
      <c r="J186" s="304">
        <v>29167971.240000002</v>
      </c>
      <c r="K186" s="304">
        <v>27983479.575000003</v>
      </c>
      <c r="L186" s="303">
        <f t="shared" si="25"/>
        <v>-1184491.6649999991</v>
      </c>
      <c r="M186" s="304">
        <v>29794174.808014017</v>
      </c>
      <c r="N186" s="304">
        <v>28559614.524774618</v>
      </c>
      <c r="O186" s="303">
        <f t="shared" si="26"/>
        <v>-1234560.2832393982</v>
      </c>
      <c r="P186" s="304">
        <v>482928.54</v>
      </c>
      <c r="Q186" s="304">
        <v>493632.54</v>
      </c>
      <c r="R186" s="303">
        <f t="shared" si="27"/>
        <v>10704</v>
      </c>
      <c r="S186" s="304">
        <v>500000</v>
      </c>
      <c r="T186" s="304">
        <v>500000</v>
      </c>
      <c r="U186" s="304">
        <v>491464.27</v>
      </c>
      <c r="V186" s="304">
        <v>496816.27</v>
      </c>
      <c r="W186" s="304">
        <v>506857.36667241267</v>
      </c>
      <c r="X186" s="304">
        <v>511675.18135461368</v>
      </c>
      <c r="Y186" s="304">
        <v>30301032.174686428</v>
      </c>
      <c r="Z186" s="304">
        <v>29071289.706129231</v>
      </c>
      <c r="AA186" s="303">
        <f t="shared" si="28"/>
        <v>-1229742.4685571976</v>
      </c>
      <c r="AB186" s="303">
        <f t="shared" si="30"/>
        <v>4820.3996459889322</v>
      </c>
      <c r="AC186" s="303">
        <f t="shared" si="29"/>
        <v>4624.7676910800556</v>
      </c>
      <c r="AD186" s="304">
        <f t="shared" si="31"/>
        <v>-195.63195490887665</v>
      </c>
      <c r="AE186" s="305">
        <f t="shared" si="32"/>
        <v>-4.0584177511435705E-2</v>
      </c>
      <c r="AF186" s="264">
        <v>6</v>
      </c>
    </row>
    <row r="187" spans="1:32">
      <c r="A187" s="299">
        <v>583</v>
      </c>
      <c r="B187" s="299" t="s">
        <v>185</v>
      </c>
      <c r="C187" s="304">
        <v>924</v>
      </c>
      <c r="D187" s="304">
        <v>4027035.0500000003</v>
      </c>
      <c r="E187" s="304">
        <v>5988599</v>
      </c>
      <c r="F187" s="303">
        <f t="shared" si="23"/>
        <v>1961563.9499999997</v>
      </c>
      <c r="G187" s="304">
        <v>6722000</v>
      </c>
      <c r="H187" s="304">
        <v>6722000</v>
      </c>
      <c r="I187" s="303">
        <f t="shared" si="24"/>
        <v>0</v>
      </c>
      <c r="J187" s="304">
        <v>5374517.5250000004</v>
      </c>
      <c r="K187" s="304">
        <v>6355299.5</v>
      </c>
      <c r="L187" s="303">
        <f t="shared" si="25"/>
        <v>980781.97499999963</v>
      </c>
      <c r="M187" s="304">
        <v>5489902.3772002608</v>
      </c>
      <c r="N187" s="304">
        <v>6486144.9207212403</v>
      </c>
      <c r="O187" s="303">
        <f t="shared" si="26"/>
        <v>996242.54352097958</v>
      </c>
      <c r="P187" s="304">
        <v>205000</v>
      </c>
      <c r="Q187" s="304">
        <v>202971</v>
      </c>
      <c r="R187" s="303">
        <f t="shared" si="27"/>
        <v>-2029</v>
      </c>
      <c r="S187" s="304">
        <v>310000</v>
      </c>
      <c r="T187" s="304">
        <v>310000</v>
      </c>
      <c r="U187" s="304">
        <v>257500</v>
      </c>
      <c r="V187" s="304">
        <v>256485.5</v>
      </c>
      <c r="W187" s="304">
        <v>265565.12830148614</v>
      </c>
      <c r="X187" s="304">
        <v>264156.53562901384</v>
      </c>
      <c r="Y187" s="304">
        <v>5755467.5055017471</v>
      </c>
      <c r="Z187" s="304">
        <v>6750301.4563502539</v>
      </c>
      <c r="AA187" s="303">
        <f t="shared" si="28"/>
        <v>994833.95084850676</v>
      </c>
      <c r="AB187" s="303">
        <f t="shared" si="30"/>
        <v>6228.8609366902028</v>
      </c>
      <c r="AC187" s="303">
        <f t="shared" si="29"/>
        <v>7305.5210566561191</v>
      </c>
      <c r="AD187" s="304">
        <f t="shared" si="31"/>
        <v>1076.6601199659162</v>
      </c>
      <c r="AE187" s="305">
        <f t="shared" si="32"/>
        <v>0.17285024194777024</v>
      </c>
      <c r="AF187" s="264">
        <v>19</v>
      </c>
    </row>
    <row r="188" spans="1:32">
      <c r="A188" s="299">
        <v>584</v>
      </c>
      <c r="B188" s="299" t="s">
        <v>186</v>
      </c>
      <c r="C188" s="304">
        <v>2676</v>
      </c>
      <c r="D188" s="304">
        <v>11260131.07</v>
      </c>
      <c r="E188" s="304">
        <v>11260131.07</v>
      </c>
      <c r="F188" s="303">
        <f t="shared" si="23"/>
        <v>0</v>
      </c>
      <c r="G188" s="304">
        <v>11760000</v>
      </c>
      <c r="H188" s="304">
        <v>11760000</v>
      </c>
      <c r="I188" s="303">
        <f t="shared" si="24"/>
        <v>0</v>
      </c>
      <c r="J188" s="304">
        <v>11510065.535</v>
      </c>
      <c r="K188" s="304">
        <v>11510065.535</v>
      </c>
      <c r="L188" s="303">
        <f t="shared" si="25"/>
        <v>0</v>
      </c>
      <c r="M188" s="304">
        <v>11757173.708783707</v>
      </c>
      <c r="N188" s="304">
        <v>11747039.318447361</v>
      </c>
      <c r="O188" s="303">
        <f t="shared" si="26"/>
        <v>-10134.390336345881</v>
      </c>
      <c r="P188" s="304">
        <v>346170.32999999996</v>
      </c>
      <c r="Q188" s="304">
        <v>346170.32999999996</v>
      </c>
      <c r="R188" s="303">
        <f t="shared" si="27"/>
        <v>0</v>
      </c>
      <c r="S188" s="304">
        <v>457000</v>
      </c>
      <c r="T188" s="304">
        <v>457000</v>
      </c>
      <c r="U188" s="304">
        <v>401585.16499999998</v>
      </c>
      <c r="V188" s="304">
        <v>401585.16499999998</v>
      </c>
      <c r="W188" s="304">
        <v>414163.1684163048</v>
      </c>
      <c r="X188" s="304">
        <v>413595.8794801496</v>
      </c>
      <c r="Y188" s="304">
        <v>12171336.877200011</v>
      </c>
      <c r="Z188" s="304">
        <v>12160635.19792751</v>
      </c>
      <c r="AA188" s="303">
        <f t="shared" si="28"/>
        <v>-10701.679272500798</v>
      </c>
      <c r="AB188" s="303">
        <f t="shared" si="30"/>
        <v>4548.332166367717</v>
      </c>
      <c r="AC188" s="303">
        <f t="shared" si="29"/>
        <v>4544.3330336051986</v>
      </c>
      <c r="AD188" s="304">
        <f t="shared" si="31"/>
        <v>-3.9991327625184567</v>
      </c>
      <c r="AE188" s="305">
        <f t="shared" si="32"/>
        <v>-8.7925257352348366E-4</v>
      </c>
      <c r="AF188" s="264">
        <v>16</v>
      </c>
    </row>
    <row r="189" spans="1:32">
      <c r="A189" s="299">
        <v>588</v>
      </c>
      <c r="B189" s="299" t="s">
        <v>187</v>
      </c>
      <c r="C189" s="304">
        <v>1644</v>
      </c>
      <c r="D189" s="304">
        <v>9319979.0800000001</v>
      </c>
      <c r="E189" s="304">
        <v>9319979.0800000001</v>
      </c>
      <c r="F189" s="303">
        <f t="shared" si="23"/>
        <v>0</v>
      </c>
      <c r="G189" s="304">
        <v>8913000</v>
      </c>
      <c r="H189" s="304">
        <v>8913000</v>
      </c>
      <c r="I189" s="303">
        <f t="shared" si="24"/>
        <v>0</v>
      </c>
      <c r="J189" s="304">
        <v>9116489.5399999991</v>
      </c>
      <c r="K189" s="304">
        <v>9116489.5399999991</v>
      </c>
      <c r="L189" s="303">
        <f t="shared" si="25"/>
        <v>0</v>
      </c>
      <c r="M189" s="304">
        <v>9312210.3267059866</v>
      </c>
      <c r="N189" s="304">
        <v>9304183.433790857</v>
      </c>
      <c r="O189" s="303">
        <f t="shared" si="26"/>
        <v>-8026.8929151296616</v>
      </c>
      <c r="P189" s="304">
        <v>155084.85</v>
      </c>
      <c r="Q189" s="304">
        <v>155084.85</v>
      </c>
      <c r="R189" s="303">
        <f t="shared" si="27"/>
        <v>0</v>
      </c>
      <c r="S189" s="304">
        <v>166000</v>
      </c>
      <c r="T189" s="304">
        <v>166000</v>
      </c>
      <c r="U189" s="304">
        <v>160542.42499999999</v>
      </c>
      <c r="V189" s="304">
        <v>160542.42499999999</v>
      </c>
      <c r="W189" s="304">
        <v>165570.7560891523</v>
      </c>
      <c r="X189" s="304">
        <v>165343.96996898766</v>
      </c>
      <c r="Y189" s="304">
        <v>9477781.0827951394</v>
      </c>
      <c r="Z189" s="304">
        <v>9469527.4037598446</v>
      </c>
      <c r="AA189" s="303">
        <f t="shared" si="28"/>
        <v>-8253.679035294801</v>
      </c>
      <c r="AB189" s="303">
        <f t="shared" si="30"/>
        <v>5765.0736513352431</v>
      </c>
      <c r="AC189" s="303">
        <f t="shared" si="29"/>
        <v>5760.0531653040416</v>
      </c>
      <c r="AD189" s="304">
        <f t="shared" si="31"/>
        <v>-5.0204860312014716</v>
      </c>
      <c r="AE189" s="305">
        <f t="shared" si="32"/>
        <v>-8.7084508105784249E-4</v>
      </c>
      <c r="AF189" s="264">
        <v>10</v>
      </c>
    </row>
    <row r="190" spans="1:32">
      <c r="A190" s="299">
        <v>592</v>
      </c>
      <c r="B190" s="299" t="s">
        <v>188</v>
      </c>
      <c r="C190" s="304">
        <v>3678</v>
      </c>
      <c r="D190" s="304">
        <v>13769693.66</v>
      </c>
      <c r="E190" s="304">
        <v>13666920.51</v>
      </c>
      <c r="F190" s="303">
        <f t="shared" si="23"/>
        <v>-102773.15000000037</v>
      </c>
      <c r="G190" s="304">
        <v>12771000</v>
      </c>
      <c r="H190" s="304">
        <v>12771000</v>
      </c>
      <c r="I190" s="303">
        <f t="shared" si="24"/>
        <v>0</v>
      </c>
      <c r="J190" s="304">
        <v>13270346.83</v>
      </c>
      <c r="K190" s="304">
        <v>13218960.254999999</v>
      </c>
      <c r="L190" s="303">
        <f t="shared" si="25"/>
        <v>-51386.575000001118</v>
      </c>
      <c r="M190" s="304">
        <v>13555246.265252234</v>
      </c>
      <c r="N190" s="304">
        <v>13491117.439104829</v>
      </c>
      <c r="O190" s="303">
        <f t="shared" si="26"/>
        <v>-64128.826147405431</v>
      </c>
      <c r="P190" s="304">
        <v>347000</v>
      </c>
      <c r="Q190" s="304">
        <v>346796.04</v>
      </c>
      <c r="R190" s="303">
        <f t="shared" si="27"/>
        <v>-203.96000000002095</v>
      </c>
      <c r="S190" s="304">
        <v>351000</v>
      </c>
      <c r="T190" s="304">
        <v>351000</v>
      </c>
      <c r="U190" s="304">
        <v>349000</v>
      </c>
      <c r="V190" s="304">
        <v>348898.02</v>
      </c>
      <c r="W190" s="304">
        <v>359930.9894260919</v>
      </c>
      <c r="X190" s="304">
        <v>359332.9535237758</v>
      </c>
      <c r="Y190" s="304">
        <v>13915177.254678326</v>
      </c>
      <c r="Z190" s="304">
        <v>13850450.392628605</v>
      </c>
      <c r="AA190" s="303">
        <f t="shared" si="28"/>
        <v>-64726.862049721181</v>
      </c>
      <c r="AB190" s="303">
        <f t="shared" si="30"/>
        <v>3783.3543378679515</v>
      </c>
      <c r="AC190" s="303">
        <f t="shared" si="29"/>
        <v>3765.7559523188156</v>
      </c>
      <c r="AD190" s="304">
        <f t="shared" si="31"/>
        <v>-17.598385549135855</v>
      </c>
      <c r="AE190" s="305">
        <f t="shared" si="32"/>
        <v>-4.6515298271145129E-3</v>
      </c>
      <c r="AF190" s="264">
        <v>13</v>
      </c>
    </row>
    <row r="191" spans="1:32">
      <c r="A191" s="299">
        <v>593</v>
      </c>
      <c r="B191" s="299" t="s">
        <v>189</v>
      </c>
      <c r="C191" s="304">
        <v>17253</v>
      </c>
      <c r="D191" s="304">
        <v>80195188.690000013</v>
      </c>
      <c r="E191" s="304">
        <v>80195188.690000013</v>
      </c>
      <c r="F191" s="303">
        <f t="shared" si="23"/>
        <v>0</v>
      </c>
      <c r="G191" s="304">
        <v>85596000</v>
      </c>
      <c r="H191" s="304">
        <v>85596000</v>
      </c>
      <c r="I191" s="303">
        <f t="shared" si="24"/>
        <v>0</v>
      </c>
      <c r="J191" s="304">
        <v>82895594.344999999</v>
      </c>
      <c r="K191" s="304">
        <v>82895594.344999999</v>
      </c>
      <c r="L191" s="303">
        <f t="shared" si="25"/>
        <v>0</v>
      </c>
      <c r="M191" s="304">
        <v>84675269.610185891</v>
      </c>
      <c r="N191" s="304">
        <v>84602281.640855819</v>
      </c>
      <c r="O191" s="303">
        <f t="shared" si="26"/>
        <v>-72987.969330072403</v>
      </c>
      <c r="P191" s="304">
        <v>1536632.29</v>
      </c>
      <c r="Q191" s="304">
        <v>1536632.29</v>
      </c>
      <c r="R191" s="303">
        <f t="shared" si="27"/>
        <v>0</v>
      </c>
      <c r="S191" s="304">
        <v>1605000</v>
      </c>
      <c r="T191" s="304">
        <v>1605000</v>
      </c>
      <c r="U191" s="304">
        <v>1570816.145</v>
      </c>
      <c r="V191" s="304">
        <v>1570816.145</v>
      </c>
      <c r="W191" s="304">
        <v>1620015.4993591101</v>
      </c>
      <c r="X191" s="304">
        <v>1617796.5264052851</v>
      </c>
      <c r="Y191" s="304">
        <v>86295285.109545007</v>
      </c>
      <c r="Z191" s="304">
        <v>86220078.167261109</v>
      </c>
      <c r="AA191" s="303">
        <f t="shared" si="28"/>
        <v>-75206.942283898592</v>
      </c>
      <c r="AB191" s="303">
        <f t="shared" si="30"/>
        <v>5001.7553532455231</v>
      </c>
      <c r="AC191" s="303">
        <f t="shared" si="29"/>
        <v>4997.3962886026266</v>
      </c>
      <c r="AD191" s="304">
        <f t="shared" si="31"/>
        <v>-4.3590646428965556</v>
      </c>
      <c r="AE191" s="305">
        <f t="shared" si="32"/>
        <v>-8.7150696806233426E-4</v>
      </c>
      <c r="AF191" s="264">
        <v>10</v>
      </c>
    </row>
    <row r="192" spans="1:32">
      <c r="A192" s="299">
        <v>595</v>
      </c>
      <c r="B192" s="299" t="s">
        <v>190</v>
      </c>
      <c r="C192" s="304">
        <v>4269</v>
      </c>
      <c r="D192" s="304">
        <v>22000183.199999992</v>
      </c>
      <c r="E192" s="304">
        <v>22012982.809999999</v>
      </c>
      <c r="F192" s="303">
        <f t="shared" si="23"/>
        <v>12799.610000006855</v>
      </c>
      <c r="G192" s="304">
        <v>24185000</v>
      </c>
      <c r="H192" s="304">
        <v>24185000</v>
      </c>
      <c r="I192" s="303">
        <f t="shared" si="24"/>
        <v>0</v>
      </c>
      <c r="J192" s="304">
        <v>23092591.599999994</v>
      </c>
      <c r="K192" s="304">
        <v>23098991.405000001</v>
      </c>
      <c r="L192" s="303">
        <f t="shared" si="25"/>
        <v>6399.8050000071526</v>
      </c>
      <c r="M192" s="304">
        <v>23588363.593726438</v>
      </c>
      <c r="N192" s="304">
        <v>23574562.579674546</v>
      </c>
      <c r="O192" s="303">
        <f t="shared" si="26"/>
        <v>-13801.014051891863</v>
      </c>
      <c r="P192" s="304">
        <v>426731.29</v>
      </c>
      <c r="Q192" s="304">
        <v>426731.29</v>
      </c>
      <c r="R192" s="303">
        <f t="shared" si="27"/>
        <v>0</v>
      </c>
      <c r="S192" s="304">
        <v>479000</v>
      </c>
      <c r="T192" s="304">
        <v>479000</v>
      </c>
      <c r="U192" s="304">
        <v>452865.64500000002</v>
      </c>
      <c r="V192" s="304">
        <v>452865.64500000002</v>
      </c>
      <c r="W192" s="304">
        <v>467049.79851557396</v>
      </c>
      <c r="X192" s="304">
        <v>466410.06953063176</v>
      </c>
      <c r="Y192" s="304">
        <v>24055413.392242011</v>
      </c>
      <c r="Z192" s="304">
        <v>24040972.649205178</v>
      </c>
      <c r="AA192" s="303">
        <f t="shared" si="28"/>
        <v>-14440.74303683266</v>
      </c>
      <c r="AB192" s="303">
        <f t="shared" si="30"/>
        <v>5634.9059246291899</v>
      </c>
      <c r="AC192" s="303">
        <f t="shared" si="29"/>
        <v>5631.5232253935765</v>
      </c>
      <c r="AD192" s="304">
        <f t="shared" si="31"/>
        <v>-3.3826992356134724</v>
      </c>
      <c r="AE192" s="305">
        <f t="shared" si="32"/>
        <v>-6.0031157234201283E-4</v>
      </c>
      <c r="AF192" s="264">
        <v>11</v>
      </c>
    </row>
    <row r="193" spans="1:32">
      <c r="A193" s="299">
        <v>598</v>
      </c>
      <c r="B193" s="299" t="s">
        <v>191</v>
      </c>
      <c r="C193" s="304">
        <v>19097</v>
      </c>
      <c r="D193" s="304">
        <v>85443295</v>
      </c>
      <c r="E193" s="304">
        <v>85418443</v>
      </c>
      <c r="F193" s="303">
        <f t="shared" si="23"/>
        <v>-24852</v>
      </c>
      <c r="G193" s="304">
        <v>80995000</v>
      </c>
      <c r="H193" s="304">
        <v>80995000</v>
      </c>
      <c r="I193" s="303">
        <f t="shared" si="24"/>
        <v>0</v>
      </c>
      <c r="J193" s="304">
        <v>83219147.5</v>
      </c>
      <c r="K193" s="304">
        <v>83206721.5</v>
      </c>
      <c r="L193" s="303">
        <f t="shared" si="25"/>
        <v>-12426</v>
      </c>
      <c r="M193" s="304">
        <v>85005769.087864146</v>
      </c>
      <c r="N193" s="304">
        <v>84919814.404827327</v>
      </c>
      <c r="O193" s="303">
        <f t="shared" si="26"/>
        <v>-85954.6830368191</v>
      </c>
      <c r="P193" s="304">
        <v>2489919</v>
      </c>
      <c r="Q193" s="304">
        <v>2489919</v>
      </c>
      <c r="R193" s="303">
        <f t="shared" si="27"/>
        <v>0</v>
      </c>
      <c r="S193" s="304">
        <v>2800000</v>
      </c>
      <c r="T193" s="304">
        <v>2800000</v>
      </c>
      <c r="U193" s="304">
        <v>2644959.5</v>
      </c>
      <c r="V193" s="304">
        <v>2644959.5</v>
      </c>
      <c r="W193" s="304">
        <v>2727801.9765814943</v>
      </c>
      <c r="X193" s="304">
        <v>2724065.6426934414</v>
      </c>
      <c r="Y193" s="304">
        <v>87733571.064445645</v>
      </c>
      <c r="Z193" s="304">
        <v>87643880.047520772</v>
      </c>
      <c r="AA193" s="303">
        <f t="shared" si="28"/>
        <v>-89691.016924872994</v>
      </c>
      <c r="AB193" s="303">
        <f t="shared" si="30"/>
        <v>4594.1022707464863</v>
      </c>
      <c r="AC193" s="303">
        <f t="shared" si="29"/>
        <v>4589.4056682997734</v>
      </c>
      <c r="AD193" s="304">
        <f t="shared" si="31"/>
        <v>-4.6966024467128591</v>
      </c>
      <c r="AE193" s="305">
        <f t="shared" si="32"/>
        <v>-1.022311252541994E-3</v>
      </c>
      <c r="AF193" s="264">
        <v>15</v>
      </c>
    </row>
    <row r="194" spans="1:32">
      <c r="A194" s="299">
        <v>599</v>
      </c>
      <c r="B194" s="299" t="s">
        <v>376</v>
      </c>
      <c r="C194" s="304">
        <v>11172</v>
      </c>
      <c r="D194" s="304">
        <v>37294534.840000004</v>
      </c>
      <c r="E194" s="304">
        <v>36195760.909999996</v>
      </c>
      <c r="F194" s="303">
        <f t="shared" si="23"/>
        <v>-1098773.9300000072</v>
      </c>
      <c r="G194" s="304">
        <v>38546000</v>
      </c>
      <c r="H194" s="304">
        <v>38546000</v>
      </c>
      <c r="I194" s="303">
        <f t="shared" si="24"/>
        <v>0</v>
      </c>
      <c r="J194" s="304">
        <v>37920267.420000002</v>
      </c>
      <c r="K194" s="304">
        <v>37370880.454999998</v>
      </c>
      <c r="L194" s="303">
        <f t="shared" si="25"/>
        <v>-549386.96500000358</v>
      </c>
      <c r="M194" s="304">
        <v>38734372.952505648</v>
      </c>
      <c r="N194" s="304">
        <v>38140286.928425469</v>
      </c>
      <c r="O194" s="303">
        <f t="shared" si="26"/>
        <v>-594086.02408017963</v>
      </c>
      <c r="P194" s="304">
        <v>848722.88</v>
      </c>
      <c r="Q194" s="304">
        <v>850662.87</v>
      </c>
      <c r="R194" s="303">
        <f t="shared" si="27"/>
        <v>1939.9899999999907</v>
      </c>
      <c r="S194" s="304">
        <v>879000</v>
      </c>
      <c r="T194" s="304">
        <v>879000</v>
      </c>
      <c r="U194" s="304">
        <v>863861.44</v>
      </c>
      <c r="V194" s="304">
        <v>864831.43500000006</v>
      </c>
      <c r="W194" s="304">
        <v>890918.34620701591</v>
      </c>
      <c r="X194" s="304">
        <v>890697.04046688299</v>
      </c>
      <c r="Y194" s="304">
        <v>39625291.298712663</v>
      </c>
      <c r="Z194" s="304">
        <v>39030983.968892351</v>
      </c>
      <c r="AA194" s="303">
        <f t="shared" si="28"/>
        <v>-594307.32982031256</v>
      </c>
      <c r="AB194" s="303">
        <f t="shared" si="30"/>
        <v>3546.8395362256233</v>
      </c>
      <c r="AC194" s="303">
        <f t="shared" si="29"/>
        <v>3493.6433914153554</v>
      </c>
      <c r="AD194" s="304">
        <f t="shared" si="31"/>
        <v>-53.196144810267924</v>
      </c>
      <c r="AE194" s="305">
        <f t="shared" si="32"/>
        <v>-1.4998181977771882E-2</v>
      </c>
      <c r="AF194" s="264">
        <v>15</v>
      </c>
    </row>
    <row r="195" spans="1:32">
      <c r="A195" s="299">
        <v>601</v>
      </c>
      <c r="B195" s="299" t="s">
        <v>193</v>
      </c>
      <c r="C195" s="304">
        <v>3873</v>
      </c>
      <c r="D195" s="304">
        <v>18590649.809999999</v>
      </c>
      <c r="E195" s="304">
        <v>18305290.16</v>
      </c>
      <c r="F195" s="303">
        <f t="shared" si="23"/>
        <v>-285359.64999999851</v>
      </c>
      <c r="G195" s="304">
        <v>18870000</v>
      </c>
      <c r="H195" s="304">
        <v>18870000</v>
      </c>
      <c r="I195" s="303">
        <f t="shared" si="24"/>
        <v>0</v>
      </c>
      <c r="J195" s="304">
        <v>18730324.905000001</v>
      </c>
      <c r="K195" s="304">
        <v>18587645.079999998</v>
      </c>
      <c r="L195" s="303">
        <f t="shared" si="25"/>
        <v>-142679.82500000298</v>
      </c>
      <c r="M195" s="304">
        <v>19132443.93443349</v>
      </c>
      <c r="N195" s="304">
        <v>18970334.871521186</v>
      </c>
      <c r="O195" s="303">
        <f t="shared" si="26"/>
        <v>-162109.06291230395</v>
      </c>
      <c r="P195" s="304">
        <v>430830.69999999995</v>
      </c>
      <c r="Q195" s="304">
        <v>430830.69999999995</v>
      </c>
      <c r="R195" s="303">
        <f t="shared" si="27"/>
        <v>0</v>
      </c>
      <c r="S195" s="304">
        <v>364000</v>
      </c>
      <c r="T195" s="304">
        <v>364000</v>
      </c>
      <c r="U195" s="304">
        <v>397415.35</v>
      </c>
      <c r="V195" s="304">
        <v>397415.35</v>
      </c>
      <c r="W195" s="304">
        <v>409862.75111351465</v>
      </c>
      <c r="X195" s="304">
        <v>409301.35255908041</v>
      </c>
      <c r="Y195" s="304">
        <v>19542306.685547005</v>
      </c>
      <c r="Z195" s="304">
        <v>19379636.224080268</v>
      </c>
      <c r="AA195" s="303">
        <f t="shared" si="28"/>
        <v>-162670.46146673709</v>
      </c>
      <c r="AB195" s="303">
        <f t="shared" si="30"/>
        <v>5045.7801924985815</v>
      </c>
      <c r="AC195" s="303">
        <f t="shared" si="29"/>
        <v>5003.7790405577762</v>
      </c>
      <c r="AD195" s="304">
        <f t="shared" si="31"/>
        <v>-42.001151940805357</v>
      </c>
      <c r="AE195" s="305">
        <f t="shared" si="32"/>
        <v>-8.3240153828435248E-3</v>
      </c>
      <c r="AF195" s="264">
        <v>13</v>
      </c>
    </row>
    <row r="196" spans="1:32">
      <c r="A196" s="299">
        <v>604</v>
      </c>
      <c r="B196" s="299" t="s">
        <v>194</v>
      </c>
      <c r="C196" s="304">
        <v>20206</v>
      </c>
      <c r="D196" s="304">
        <v>58370941.330000013</v>
      </c>
      <c r="E196" s="304">
        <v>58370941.330000013</v>
      </c>
      <c r="F196" s="303">
        <f t="shared" si="23"/>
        <v>0</v>
      </c>
      <c r="G196" s="304">
        <v>58686000</v>
      </c>
      <c r="H196" s="304">
        <v>58686000</v>
      </c>
      <c r="I196" s="303">
        <f t="shared" si="24"/>
        <v>0</v>
      </c>
      <c r="J196" s="304">
        <v>58528470.665000007</v>
      </c>
      <c r="K196" s="304">
        <v>58528470.665000007</v>
      </c>
      <c r="L196" s="303">
        <f t="shared" si="25"/>
        <v>0</v>
      </c>
      <c r="M196" s="304">
        <v>59785011.164826229</v>
      </c>
      <c r="N196" s="304">
        <v>59733477.977138914</v>
      </c>
      <c r="O196" s="303">
        <f t="shared" si="26"/>
        <v>-51533.187687315047</v>
      </c>
      <c r="P196" s="304">
        <v>1520813.85</v>
      </c>
      <c r="Q196" s="304">
        <v>1520813.85</v>
      </c>
      <c r="R196" s="303">
        <f t="shared" si="27"/>
        <v>0</v>
      </c>
      <c r="S196" s="304">
        <v>1561000</v>
      </c>
      <c r="T196" s="304">
        <v>1561000</v>
      </c>
      <c r="U196" s="304">
        <v>1540906.925</v>
      </c>
      <c r="V196" s="304">
        <v>1540906.925</v>
      </c>
      <c r="W196" s="304">
        <v>1589169.4960709652</v>
      </c>
      <c r="X196" s="304">
        <v>1586992.7736061364</v>
      </c>
      <c r="Y196" s="304">
        <v>61374180.660897195</v>
      </c>
      <c r="Z196" s="304">
        <v>61320470.750745051</v>
      </c>
      <c r="AA196" s="303">
        <f t="shared" si="28"/>
        <v>-53709.91015214473</v>
      </c>
      <c r="AB196" s="303">
        <f t="shared" si="30"/>
        <v>3037.4235702710675</v>
      </c>
      <c r="AC196" s="303">
        <f t="shared" si="29"/>
        <v>3034.7654533675668</v>
      </c>
      <c r="AD196" s="304">
        <f t="shared" si="31"/>
        <v>-2.6581169035007406</v>
      </c>
      <c r="AE196" s="305">
        <f t="shared" si="32"/>
        <v>-8.7512223501430304E-4</v>
      </c>
      <c r="AF196" s="264">
        <v>6</v>
      </c>
    </row>
    <row r="197" spans="1:32">
      <c r="A197" s="299">
        <v>607</v>
      </c>
      <c r="B197" s="299" t="s">
        <v>195</v>
      </c>
      <c r="C197" s="304">
        <v>4161</v>
      </c>
      <c r="D197" s="304">
        <v>18998753.369999997</v>
      </c>
      <c r="E197" s="304">
        <v>18998753.550000001</v>
      </c>
      <c r="F197" s="303">
        <f t="shared" si="23"/>
        <v>0.18000000342726707</v>
      </c>
      <c r="G197" s="304">
        <v>19120000</v>
      </c>
      <c r="H197" s="304">
        <v>19120000</v>
      </c>
      <c r="I197" s="303">
        <f t="shared" si="24"/>
        <v>0</v>
      </c>
      <c r="J197" s="304">
        <v>19059376.684999999</v>
      </c>
      <c r="K197" s="304">
        <v>19059376.774999999</v>
      </c>
      <c r="L197" s="303">
        <f t="shared" si="25"/>
        <v>8.9999999850988388E-2</v>
      </c>
      <c r="M197" s="304">
        <v>19468560.086411983</v>
      </c>
      <c r="N197" s="304">
        <v>19451778.765308954</v>
      </c>
      <c r="O197" s="303">
        <f t="shared" si="26"/>
        <v>-16781.321103028953</v>
      </c>
      <c r="P197" s="304">
        <v>361848</v>
      </c>
      <c r="Q197" s="304">
        <v>361848</v>
      </c>
      <c r="R197" s="303">
        <f t="shared" si="27"/>
        <v>0</v>
      </c>
      <c r="S197" s="304">
        <v>425000</v>
      </c>
      <c r="T197" s="304">
        <v>425000</v>
      </c>
      <c r="U197" s="304">
        <v>393424</v>
      </c>
      <c r="V197" s="304">
        <v>393424</v>
      </c>
      <c r="W197" s="304">
        <v>405746.38849275297</v>
      </c>
      <c r="X197" s="304">
        <v>405190.62821605569</v>
      </c>
      <c r="Y197" s="304">
        <v>19874306.474904735</v>
      </c>
      <c r="Z197" s="304">
        <v>19856969.393525008</v>
      </c>
      <c r="AA197" s="303">
        <f t="shared" si="28"/>
        <v>-17337.081379726529</v>
      </c>
      <c r="AB197" s="303">
        <f t="shared" si="30"/>
        <v>4776.3293619093329</v>
      </c>
      <c r="AC197" s="303">
        <f t="shared" si="29"/>
        <v>4772.1627958483559</v>
      </c>
      <c r="AD197" s="304">
        <f t="shared" si="31"/>
        <v>-4.1665660609769475</v>
      </c>
      <c r="AE197" s="305">
        <f t="shared" si="32"/>
        <v>-8.7233642097733538E-4</v>
      </c>
      <c r="AF197" s="264">
        <v>12</v>
      </c>
    </row>
    <row r="198" spans="1:32">
      <c r="A198" s="299">
        <v>608</v>
      </c>
      <c r="B198" s="299" t="s">
        <v>196</v>
      </c>
      <c r="C198" s="304">
        <v>2013</v>
      </c>
      <c r="D198" s="304">
        <v>8856820.5399999991</v>
      </c>
      <c r="E198" s="304">
        <v>8888689.4699999988</v>
      </c>
      <c r="F198" s="303">
        <f t="shared" si="23"/>
        <v>31868.929999999702</v>
      </c>
      <c r="G198" s="304">
        <v>9011000</v>
      </c>
      <c r="H198" s="304">
        <v>9011000</v>
      </c>
      <c r="I198" s="303">
        <f t="shared" si="24"/>
        <v>0</v>
      </c>
      <c r="J198" s="304">
        <v>8933910.2699999996</v>
      </c>
      <c r="K198" s="304">
        <v>8949844.7349999994</v>
      </c>
      <c r="L198" s="303">
        <f t="shared" si="25"/>
        <v>15934.464999999851</v>
      </c>
      <c r="M198" s="304">
        <v>9125711.2849337701</v>
      </c>
      <c r="N198" s="304">
        <v>9134107.6796088032</v>
      </c>
      <c r="O198" s="303">
        <f t="shared" si="26"/>
        <v>8396.394675033167</v>
      </c>
      <c r="P198" s="304">
        <v>286000</v>
      </c>
      <c r="Q198" s="304">
        <v>276977.82</v>
      </c>
      <c r="R198" s="303">
        <f t="shared" si="27"/>
        <v>-9022.179999999993</v>
      </c>
      <c r="S198" s="304">
        <v>282000</v>
      </c>
      <c r="T198" s="304">
        <v>282000</v>
      </c>
      <c r="U198" s="304">
        <v>284000</v>
      </c>
      <c r="V198" s="304">
        <v>279488.91000000003</v>
      </c>
      <c r="W198" s="304">
        <v>292895.13179659058</v>
      </c>
      <c r="X198" s="304">
        <v>287847.93765078048</v>
      </c>
      <c r="Y198" s="304">
        <v>9418606.4167303611</v>
      </c>
      <c r="Z198" s="304">
        <v>9421955.6172595844</v>
      </c>
      <c r="AA198" s="303">
        <f t="shared" si="28"/>
        <v>3349.200529223308</v>
      </c>
      <c r="AB198" s="303">
        <f t="shared" si="30"/>
        <v>4678.8904206310781</v>
      </c>
      <c r="AC198" s="303">
        <f t="shared" si="29"/>
        <v>4680.5542062889144</v>
      </c>
      <c r="AD198" s="304">
        <f t="shared" si="31"/>
        <v>1.6637856578363426</v>
      </c>
      <c r="AE198" s="305">
        <f t="shared" si="32"/>
        <v>3.5559406360534835E-4</v>
      </c>
      <c r="AF198" s="264">
        <v>4</v>
      </c>
    </row>
    <row r="199" spans="1:32">
      <c r="A199" s="299">
        <v>609</v>
      </c>
      <c r="B199" s="299" t="s">
        <v>197</v>
      </c>
      <c r="C199" s="304">
        <v>83482</v>
      </c>
      <c r="D199" s="304">
        <v>329747649.07999998</v>
      </c>
      <c r="E199" s="304">
        <v>328670061.59999996</v>
      </c>
      <c r="F199" s="303">
        <f t="shared" si="23"/>
        <v>-1077587.4800000191</v>
      </c>
      <c r="G199" s="304">
        <v>344258000</v>
      </c>
      <c r="H199" s="304">
        <v>344258000</v>
      </c>
      <c r="I199" s="303">
        <f t="shared" si="24"/>
        <v>0</v>
      </c>
      <c r="J199" s="304">
        <v>337002824.53999996</v>
      </c>
      <c r="K199" s="304">
        <v>336464030.79999995</v>
      </c>
      <c r="L199" s="303">
        <f t="shared" si="25"/>
        <v>-538793.74000000954</v>
      </c>
      <c r="M199" s="304">
        <v>344237896.51059854</v>
      </c>
      <c r="N199" s="304">
        <v>343391285.39556861</v>
      </c>
      <c r="O199" s="303">
        <f t="shared" si="26"/>
        <v>-846611.11502993107</v>
      </c>
      <c r="P199" s="304">
        <v>7418344.7999999998</v>
      </c>
      <c r="Q199" s="304">
        <v>7418344.8100000024</v>
      </c>
      <c r="R199" s="303">
        <f t="shared" si="27"/>
        <v>1.0000002570450306E-2</v>
      </c>
      <c r="S199" s="304">
        <v>7997000</v>
      </c>
      <c r="T199" s="304">
        <v>7997000</v>
      </c>
      <c r="U199" s="304">
        <v>7707672.4000000004</v>
      </c>
      <c r="V199" s="304">
        <v>7707672.4050000012</v>
      </c>
      <c r="W199" s="304">
        <v>7949083.533249802</v>
      </c>
      <c r="X199" s="304">
        <v>7938195.4935781937</v>
      </c>
      <c r="Y199" s="304">
        <v>352186980.04384834</v>
      </c>
      <c r="Z199" s="304">
        <v>351329480.8891468</v>
      </c>
      <c r="AA199" s="303">
        <f t="shared" si="28"/>
        <v>-857499.15470153093</v>
      </c>
      <c r="AB199" s="303">
        <f t="shared" si="30"/>
        <v>4218.7175683841824</v>
      </c>
      <c r="AC199" s="303">
        <f t="shared" si="29"/>
        <v>4208.4459031784909</v>
      </c>
      <c r="AD199" s="304">
        <f t="shared" si="31"/>
        <v>-10.271665205691534</v>
      </c>
      <c r="AE199" s="305">
        <f t="shared" si="32"/>
        <v>-2.4347838031797183E-3</v>
      </c>
      <c r="AF199" s="264">
        <v>4</v>
      </c>
    </row>
    <row r="200" spans="1:32">
      <c r="A200" s="299">
        <v>611</v>
      </c>
      <c r="B200" s="299" t="s">
        <v>198</v>
      </c>
      <c r="C200" s="304">
        <v>5066</v>
      </c>
      <c r="D200" s="304">
        <v>13451202.870000001</v>
      </c>
      <c r="E200" s="304">
        <v>13451202.870000001</v>
      </c>
      <c r="F200" s="303">
        <f t="shared" si="23"/>
        <v>0</v>
      </c>
      <c r="G200" s="304">
        <v>14474000</v>
      </c>
      <c r="H200" s="304">
        <v>14474000</v>
      </c>
      <c r="I200" s="303">
        <f t="shared" si="24"/>
        <v>0</v>
      </c>
      <c r="J200" s="304">
        <v>13962601.435000001</v>
      </c>
      <c r="K200" s="304">
        <v>13962601.435000001</v>
      </c>
      <c r="L200" s="303">
        <f t="shared" si="25"/>
        <v>0</v>
      </c>
      <c r="M200" s="304">
        <v>14262362.798771646</v>
      </c>
      <c r="N200" s="304">
        <v>14250068.997956801</v>
      </c>
      <c r="O200" s="303">
        <f t="shared" si="26"/>
        <v>-12293.800814844668</v>
      </c>
      <c r="P200" s="304">
        <v>406350.26</v>
      </c>
      <c r="Q200" s="304">
        <v>406350.26</v>
      </c>
      <c r="R200" s="303">
        <f t="shared" si="27"/>
        <v>0</v>
      </c>
      <c r="S200" s="304">
        <v>411000</v>
      </c>
      <c r="T200" s="304">
        <v>411000</v>
      </c>
      <c r="U200" s="304">
        <v>408675.13</v>
      </c>
      <c r="V200" s="304">
        <v>408675.13</v>
      </c>
      <c r="W200" s="304">
        <v>421475.19740612252</v>
      </c>
      <c r="X200" s="304">
        <v>420897.89301358903</v>
      </c>
      <c r="Y200" s="304">
        <v>14683837.996177768</v>
      </c>
      <c r="Z200" s="304">
        <v>14670966.89097039</v>
      </c>
      <c r="AA200" s="303">
        <f t="shared" si="28"/>
        <v>-12871.105207378045</v>
      </c>
      <c r="AB200" s="303">
        <f t="shared" si="30"/>
        <v>2898.5073028380907</v>
      </c>
      <c r="AC200" s="303">
        <f t="shared" si="29"/>
        <v>2895.9666188255806</v>
      </c>
      <c r="AD200" s="304">
        <f t="shared" si="31"/>
        <v>-2.5406840125101553</v>
      </c>
      <c r="AE200" s="305">
        <f t="shared" si="32"/>
        <v>-8.7654911547831171E-4</v>
      </c>
      <c r="AF200" s="264">
        <v>1</v>
      </c>
    </row>
    <row r="201" spans="1:32">
      <c r="A201" s="299">
        <v>614</v>
      </c>
      <c r="B201" s="299" t="s">
        <v>199</v>
      </c>
      <c r="C201" s="304">
        <v>3066</v>
      </c>
      <c r="D201" s="304">
        <v>18645273.419999994</v>
      </c>
      <c r="E201" s="304">
        <v>19093403.779999997</v>
      </c>
      <c r="F201" s="303">
        <f t="shared" si="23"/>
        <v>448130.36000000313</v>
      </c>
      <c r="G201" s="304">
        <v>19821000</v>
      </c>
      <c r="H201" s="304">
        <v>19821000</v>
      </c>
      <c r="I201" s="303">
        <f t="shared" si="24"/>
        <v>0</v>
      </c>
      <c r="J201" s="304">
        <v>19233136.709999997</v>
      </c>
      <c r="K201" s="304">
        <v>19457201.890000001</v>
      </c>
      <c r="L201" s="303">
        <f t="shared" si="25"/>
        <v>224065.18000000343</v>
      </c>
      <c r="M201" s="304">
        <v>19646050.543903768</v>
      </c>
      <c r="N201" s="304">
        <v>19857794.461184911</v>
      </c>
      <c r="O201" s="303">
        <f t="shared" si="26"/>
        <v>211743.91728114337</v>
      </c>
      <c r="P201" s="304">
        <v>379263</v>
      </c>
      <c r="Q201" s="304">
        <v>379263</v>
      </c>
      <c r="R201" s="303">
        <f t="shared" si="27"/>
        <v>0</v>
      </c>
      <c r="S201" s="304">
        <v>390000</v>
      </c>
      <c r="T201" s="304">
        <v>390000</v>
      </c>
      <c r="U201" s="304">
        <v>384631.5</v>
      </c>
      <c r="V201" s="304">
        <v>384631.5</v>
      </c>
      <c r="W201" s="304">
        <v>396678.49959725467</v>
      </c>
      <c r="X201" s="304">
        <v>396135.1598191362</v>
      </c>
      <c r="Y201" s="304">
        <v>20042729.043501023</v>
      </c>
      <c r="Z201" s="304">
        <v>20253929.621004049</v>
      </c>
      <c r="AA201" s="303">
        <f t="shared" si="28"/>
        <v>211200.57750302553</v>
      </c>
      <c r="AB201" s="303">
        <f t="shared" si="30"/>
        <v>6537.0936214941366</v>
      </c>
      <c r="AC201" s="303">
        <f t="shared" si="29"/>
        <v>6605.9783499687046</v>
      </c>
      <c r="AD201" s="304">
        <f t="shared" si="31"/>
        <v>68.884728474567964</v>
      </c>
      <c r="AE201" s="305">
        <f t="shared" si="32"/>
        <v>1.0537515976224229E-2</v>
      </c>
      <c r="AF201" s="264">
        <v>19</v>
      </c>
    </row>
    <row r="202" spans="1:32">
      <c r="A202" s="299">
        <v>615</v>
      </c>
      <c r="B202" s="299" t="s">
        <v>200</v>
      </c>
      <c r="C202" s="304">
        <v>7702</v>
      </c>
      <c r="D202" s="304">
        <v>36125352.840000011</v>
      </c>
      <c r="E202" s="304">
        <v>35734355.090000011</v>
      </c>
      <c r="F202" s="303">
        <f t="shared" ref="F202:F265" si="33">E202-D202</f>
        <v>-390997.75</v>
      </c>
      <c r="G202" s="304">
        <v>36900000</v>
      </c>
      <c r="H202" s="304">
        <v>36900000</v>
      </c>
      <c r="I202" s="303">
        <f t="shared" ref="I202:I265" si="34">H202-G202</f>
        <v>0</v>
      </c>
      <c r="J202" s="304">
        <v>36512676.420000002</v>
      </c>
      <c r="K202" s="304">
        <v>36317177.545000002</v>
      </c>
      <c r="L202" s="303">
        <f t="shared" ref="L202:L265" si="35">K202-J202</f>
        <v>-195498.875</v>
      </c>
      <c r="M202" s="304">
        <v>37296562.555371314</v>
      </c>
      <c r="N202" s="304">
        <v>37064889.965993464</v>
      </c>
      <c r="O202" s="303">
        <f t="shared" ref="O202:O265" si="36">N202-M202</f>
        <v>-231672.58937785029</v>
      </c>
      <c r="P202" s="304">
        <v>553065.31000000006</v>
      </c>
      <c r="Q202" s="304">
        <v>553065.31000000006</v>
      </c>
      <c r="R202" s="303">
        <f t="shared" ref="R202:R265" si="37">Q202-P202</f>
        <v>0</v>
      </c>
      <c r="S202" s="304">
        <v>555000</v>
      </c>
      <c r="T202" s="304">
        <v>555000</v>
      </c>
      <c r="U202" s="304">
        <v>554032.65500000003</v>
      </c>
      <c r="V202" s="304">
        <v>554032.65500000003</v>
      </c>
      <c r="W202" s="304">
        <v>571385.44896422536</v>
      </c>
      <c r="X202" s="304">
        <v>570602.80900926038</v>
      </c>
      <c r="Y202" s="304">
        <v>37867948.004335538</v>
      </c>
      <c r="Z202" s="304">
        <v>37635492.775002725</v>
      </c>
      <c r="AA202" s="303">
        <f t="shared" ref="AA202:AA265" si="38">Z202-Y202</f>
        <v>-232455.22933281213</v>
      </c>
      <c r="AB202" s="303">
        <f t="shared" si="30"/>
        <v>4916.6382763354368</v>
      </c>
      <c r="AC202" s="303">
        <f t="shared" ref="AC202:AC265" si="39">Z202/C202</f>
        <v>4886.4571247731401</v>
      </c>
      <c r="AD202" s="304">
        <f t="shared" si="31"/>
        <v>-30.181151562296691</v>
      </c>
      <c r="AE202" s="305">
        <f t="shared" si="32"/>
        <v>-6.1385747468068541E-3</v>
      </c>
      <c r="AF202" s="264">
        <v>17</v>
      </c>
    </row>
    <row r="203" spans="1:32">
      <c r="A203" s="299">
        <v>616</v>
      </c>
      <c r="B203" s="299" t="s">
        <v>201</v>
      </c>
      <c r="C203" s="304">
        <v>1848</v>
      </c>
      <c r="D203" s="304">
        <v>6314799.3599999994</v>
      </c>
      <c r="E203" s="304">
        <v>6314799.3599999994</v>
      </c>
      <c r="F203" s="303">
        <f t="shared" si="33"/>
        <v>0</v>
      </c>
      <c r="G203" s="304">
        <v>6751000</v>
      </c>
      <c r="H203" s="304">
        <v>6751000</v>
      </c>
      <c r="I203" s="303">
        <f t="shared" si="34"/>
        <v>0</v>
      </c>
      <c r="J203" s="304">
        <v>6532899.6799999997</v>
      </c>
      <c r="K203" s="304">
        <v>6532899.6799999997</v>
      </c>
      <c r="L203" s="303">
        <f t="shared" si="35"/>
        <v>0</v>
      </c>
      <c r="M203" s="304">
        <v>6673153.6954552615</v>
      </c>
      <c r="N203" s="304">
        <v>6667401.6034985315</v>
      </c>
      <c r="O203" s="303">
        <f t="shared" si="36"/>
        <v>-5752.0919567300007</v>
      </c>
      <c r="P203" s="304">
        <v>221228.05000000002</v>
      </c>
      <c r="Q203" s="304">
        <v>221228.05000000002</v>
      </c>
      <c r="R203" s="303">
        <f t="shared" si="37"/>
        <v>0</v>
      </c>
      <c r="S203" s="304">
        <v>213000</v>
      </c>
      <c r="T203" s="304">
        <v>213000</v>
      </c>
      <c r="U203" s="304">
        <v>217114.02500000002</v>
      </c>
      <c r="V203" s="304">
        <v>217114.02500000002</v>
      </c>
      <c r="W203" s="304">
        <v>223914.22875796925</v>
      </c>
      <c r="X203" s="304">
        <v>223607.52822467982</v>
      </c>
      <c r="Y203" s="304">
        <v>6897067.9242132306</v>
      </c>
      <c r="Z203" s="304">
        <v>6891009.1317232111</v>
      </c>
      <c r="AA203" s="303">
        <f t="shared" si="38"/>
        <v>-6058.792490019463</v>
      </c>
      <c r="AB203" s="303">
        <f t="shared" ref="AB203:AB266" si="40">Y203/C203</f>
        <v>3732.1796126694971</v>
      </c>
      <c r="AC203" s="303">
        <f t="shared" si="39"/>
        <v>3728.9010453047681</v>
      </c>
      <c r="AD203" s="304">
        <f t="shared" ref="AD203:AD266" si="41">AC203-AB203</f>
        <v>-3.2785673647290423</v>
      </c>
      <c r="AE203" s="305">
        <f t="shared" ref="AE203:AE266" si="42">AD203/AB203</f>
        <v>-8.7845915925359181E-4</v>
      </c>
      <c r="AF203" s="264">
        <v>1</v>
      </c>
    </row>
    <row r="204" spans="1:32">
      <c r="A204" s="299">
        <v>619</v>
      </c>
      <c r="B204" s="299" t="s">
        <v>202</v>
      </c>
      <c r="C204" s="304">
        <v>2721</v>
      </c>
      <c r="D204" s="304">
        <v>12538273.890000001</v>
      </c>
      <c r="E204" s="304">
        <v>12668056.77</v>
      </c>
      <c r="F204" s="303">
        <f t="shared" si="33"/>
        <v>129782.87999999896</v>
      </c>
      <c r="G204" s="304">
        <v>12688000</v>
      </c>
      <c r="H204" s="304">
        <v>12688000</v>
      </c>
      <c r="I204" s="303">
        <f t="shared" si="34"/>
        <v>0</v>
      </c>
      <c r="J204" s="304">
        <v>12613136.945</v>
      </c>
      <c r="K204" s="304">
        <v>12678028.385</v>
      </c>
      <c r="L204" s="303">
        <f t="shared" si="35"/>
        <v>64891.439999999478</v>
      </c>
      <c r="M204" s="304">
        <v>12883926.822493324</v>
      </c>
      <c r="N204" s="304">
        <v>12939048.649733573</v>
      </c>
      <c r="O204" s="303">
        <f t="shared" si="36"/>
        <v>55121.827240249142</v>
      </c>
      <c r="P204" s="304">
        <v>213164.54</v>
      </c>
      <c r="Q204" s="304">
        <v>217505.45</v>
      </c>
      <c r="R204" s="303">
        <f t="shared" si="37"/>
        <v>4340.9100000000035</v>
      </c>
      <c r="S204" s="304">
        <v>216000</v>
      </c>
      <c r="T204" s="304">
        <v>216000</v>
      </c>
      <c r="U204" s="304">
        <v>214582.27000000002</v>
      </c>
      <c r="V204" s="304">
        <v>216752.72500000001</v>
      </c>
      <c r="W204" s="304">
        <v>221303.17694669572</v>
      </c>
      <c r="X204" s="304">
        <v>223235.42236948421</v>
      </c>
      <c r="Y204" s="304">
        <v>13105229.99944002</v>
      </c>
      <c r="Z204" s="304">
        <v>13162284.072103057</v>
      </c>
      <c r="AA204" s="303">
        <f t="shared" si="38"/>
        <v>57054.072663037106</v>
      </c>
      <c r="AB204" s="303">
        <f t="shared" si="40"/>
        <v>4816.3285554722606</v>
      </c>
      <c r="AC204" s="303">
        <f t="shared" si="39"/>
        <v>4837.2966086376546</v>
      </c>
      <c r="AD204" s="304">
        <f t="shared" si="41"/>
        <v>20.96805316539394</v>
      </c>
      <c r="AE204" s="305">
        <f t="shared" si="42"/>
        <v>4.3535346320114025E-3</v>
      </c>
      <c r="AF204" s="264">
        <v>6</v>
      </c>
    </row>
    <row r="205" spans="1:32">
      <c r="A205" s="299">
        <v>620</v>
      </c>
      <c r="B205" s="299" t="s">
        <v>203</v>
      </c>
      <c r="C205" s="304">
        <v>2446</v>
      </c>
      <c r="D205" s="304">
        <v>14987594.100000001</v>
      </c>
      <c r="E205" s="304">
        <v>15189925.350000001</v>
      </c>
      <c r="F205" s="303">
        <f t="shared" si="33"/>
        <v>202331.25</v>
      </c>
      <c r="G205" s="304">
        <v>15141000</v>
      </c>
      <c r="H205" s="304">
        <v>15141000</v>
      </c>
      <c r="I205" s="303">
        <f t="shared" si="34"/>
        <v>0</v>
      </c>
      <c r="J205" s="304">
        <v>15064297.050000001</v>
      </c>
      <c r="K205" s="304">
        <v>15165462.675000001</v>
      </c>
      <c r="L205" s="303">
        <f t="shared" si="35"/>
        <v>101165.625</v>
      </c>
      <c r="M205" s="304">
        <v>15387710.58070852</v>
      </c>
      <c r="N205" s="304">
        <v>15477695.221104655</v>
      </c>
      <c r="O205" s="303">
        <f t="shared" si="36"/>
        <v>89984.640396134928</v>
      </c>
      <c r="P205" s="304">
        <v>345872.8</v>
      </c>
      <c r="Q205" s="304">
        <v>345872.8</v>
      </c>
      <c r="R205" s="303">
        <f t="shared" si="37"/>
        <v>0</v>
      </c>
      <c r="S205" s="304">
        <v>362000</v>
      </c>
      <c r="T205" s="304">
        <v>362000</v>
      </c>
      <c r="U205" s="304">
        <v>353936.4</v>
      </c>
      <c r="V205" s="304">
        <v>353936.4</v>
      </c>
      <c r="W205" s="304">
        <v>365022.00185074226</v>
      </c>
      <c r="X205" s="304">
        <v>364522.02271475352</v>
      </c>
      <c r="Y205" s="304">
        <v>15752732.582559263</v>
      </c>
      <c r="Z205" s="304">
        <v>15842217.243819408</v>
      </c>
      <c r="AA205" s="303">
        <f t="shared" si="38"/>
        <v>89484.661260144785</v>
      </c>
      <c r="AB205" s="303">
        <f t="shared" si="40"/>
        <v>6440.2013828942208</v>
      </c>
      <c r="AC205" s="303">
        <f t="shared" si="39"/>
        <v>6476.7854635402318</v>
      </c>
      <c r="AD205" s="304">
        <f t="shared" si="41"/>
        <v>36.584080646010989</v>
      </c>
      <c r="AE205" s="305">
        <f t="shared" si="42"/>
        <v>5.6805802289322414E-3</v>
      </c>
      <c r="AF205" s="264">
        <v>18</v>
      </c>
    </row>
    <row r="206" spans="1:32">
      <c r="A206" s="299">
        <v>623</v>
      </c>
      <c r="B206" s="299" t="s">
        <v>204</v>
      </c>
      <c r="C206" s="304">
        <v>2117</v>
      </c>
      <c r="D206" s="304">
        <v>11287002.660000002</v>
      </c>
      <c r="E206" s="304">
        <v>11037413.539999997</v>
      </c>
      <c r="F206" s="303">
        <f t="shared" si="33"/>
        <v>-249589.12000000477</v>
      </c>
      <c r="G206" s="304">
        <v>10861000</v>
      </c>
      <c r="H206" s="304">
        <v>10861000</v>
      </c>
      <c r="I206" s="303">
        <f t="shared" si="34"/>
        <v>0</v>
      </c>
      <c r="J206" s="304">
        <v>11074001.330000002</v>
      </c>
      <c r="K206" s="304">
        <v>10949206.77</v>
      </c>
      <c r="L206" s="303">
        <f t="shared" si="35"/>
        <v>-124794.56000000238</v>
      </c>
      <c r="M206" s="304">
        <v>11311747.695284676</v>
      </c>
      <c r="N206" s="304">
        <v>11174633.371277327</v>
      </c>
      <c r="O206" s="303">
        <f t="shared" si="36"/>
        <v>-137114.32400734909</v>
      </c>
      <c r="P206" s="304">
        <v>170796.41</v>
      </c>
      <c r="Q206" s="304">
        <v>218785.4</v>
      </c>
      <c r="R206" s="303">
        <f t="shared" si="37"/>
        <v>47988.989999999991</v>
      </c>
      <c r="S206" s="304">
        <v>223000</v>
      </c>
      <c r="T206" s="304">
        <v>223000</v>
      </c>
      <c r="U206" s="304">
        <v>196898.20500000002</v>
      </c>
      <c r="V206" s="304">
        <v>220892.7</v>
      </c>
      <c r="W206" s="304">
        <v>203065.23135206729</v>
      </c>
      <c r="X206" s="304">
        <v>227499.2168280042</v>
      </c>
      <c r="Y206" s="304">
        <v>11514812.926636742</v>
      </c>
      <c r="Z206" s="304">
        <v>11402132.58810533</v>
      </c>
      <c r="AA206" s="303">
        <f t="shared" si="38"/>
        <v>-112680.33853141218</v>
      </c>
      <c r="AB206" s="303">
        <f t="shared" si="40"/>
        <v>5439.2125302960521</v>
      </c>
      <c r="AC206" s="303">
        <f t="shared" si="39"/>
        <v>5385.9861068045966</v>
      </c>
      <c r="AD206" s="304">
        <f t="shared" si="41"/>
        <v>-53.226423491455535</v>
      </c>
      <c r="AE206" s="305">
        <f t="shared" si="42"/>
        <v>-9.7856855555814182E-3</v>
      </c>
      <c r="AF206" s="264">
        <v>10</v>
      </c>
    </row>
    <row r="207" spans="1:32">
      <c r="A207" s="299">
        <v>624</v>
      </c>
      <c r="B207" s="299" t="s">
        <v>205</v>
      </c>
      <c r="C207" s="304">
        <v>5119</v>
      </c>
      <c r="D207" s="304">
        <v>17049542.119999997</v>
      </c>
      <c r="E207" s="304">
        <v>17049542.119999997</v>
      </c>
      <c r="F207" s="303">
        <f t="shared" si="33"/>
        <v>0</v>
      </c>
      <c r="G207" s="304">
        <v>16926000</v>
      </c>
      <c r="H207" s="304">
        <v>16926000</v>
      </c>
      <c r="I207" s="303">
        <f t="shared" si="34"/>
        <v>0</v>
      </c>
      <c r="J207" s="304">
        <v>16987771.059999999</v>
      </c>
      <c r="K207" s="304">
        <v>16987771.059999999</v>
      </c>
      <c r="L207" s="303">
        <f t="shared" si="35"/>
        <v>0</v>
      </c>
      <c r="M207" s="304">
        <v>17352479.416397061</v>
      </c>
      <c r="N207" s="304">
        <v>17337522.012171775</v>
      </c>
      <c r="O207" s="303">
        <f t="shared" si="36"/>
        <v>-14957.404225286096</v>
      </c>
      <c r="P207" s="304">
        <v>377775.58</v>
      </c>
      <c r="Q207" s="304">
        <v>377775.58</v>
      </c>
      <c r="R207" s="303">
        <f t="shared" si="37"/>
        <v>0</v>
      </c>
      <c r="S207" s="304">
        <v>382000</v>
      </c>
      <c r="T207" s="304">
        <v>382000</v>
      </c>
      <c r="U207" s="304">
        <v>379887.79000000004</v>
      </c>
      <c r="V207" s="304">
        <v>379887.79000000004</v>
      </c>
      <c r="W207" s="304">
        <v>391786.21239424485</v>
      </c>
      <c r="X207" s="304">
        <v>391249.57369583211</v>
      </c>
      <c r="Y207" s="304">
        <v>17744265.628791306</v>
      </c>
      <c r="Z207" s="304">
        <v>17728771.585867606</v>
      </c>
      <c r="AA207" s="303">
        <f t="shared" si="38"/>
        <v>-15494.042923700064</v>
      </c>
      <c r="AB207" s="303">
        <f t="shared" si="40"/>
        <v>3466.3539028699561</v>
      </c>
      <c r="AC207" s="303">
        <f t="shared" si="39"/>
        <v>3463.3271314451272</v>
      </c>
      <c r="AD207" s="304">
        <f t="shared" si="41"/>
        <v>-3.0267714248288939</v>
      </c>
      <c r="AE207" s="305">
        <f t="shared" si="42"/>
        <v>-8.7318592089598486E-4</v>
      </c>
      <c r="AF207" s="264">
        <v>8</v>
      </c>
    </row>
    <row r="208" spans="1:32">
      <c r="A208" s="299">
        <v>625</v>
      </c>
      <c r="B208" s="299" t="s">
        <v>206</v>
      </c>
      <c r="C208" s="304">
        <v>3048</v>
      </c>
      <c r="D208" s="304">
        <v>12130000</v>
      </c>
      <c r="E208" s="304">
        <v>11595286.960000001</v>
      </c>
      <c r="F208" s="303">
        <f t="shared" si="33"/>
        <v>-534713.03999999911</v>
      </c>
      <c r="G208" s="304">
        <v>12497000</v>
      </c>
      <c r="H208" s="304">
        <v>12497000</v>
      </c>
      <c r="I208" s="303">
        <f t="shared" si="34"/>
        <v>0</v>
      </c>
      <c r="J208" s="304">
        <v>12313500</v>
      </c>
      <c r="K208" s="304">
        <v>12046143.48</v>
      </c>
      <c r="L208" s="303">
        <f t="shared" si="35"/>
        <v>-267356.51999999955</v>
      </c>
      <c r="M208" s="304">
        <v>12577857.008970382</v>
      </c>
      <c r="N208" s="304">
        <v>12294154.248290153</v>
      </c>
      <c r="O208" s="303">
        <f t="shared" si="36"/>
        <v>-283702.76068022847</v>
      </c>
      <c r="P208" s="304">
        <v>356000</v>
      </c>
      <c r="Q208" s="304">
        <v>399008.27999999997</v>
      </c>
      <c r="R208" s="303">
        <f t="shared" si="37"/>
        <v>43008.27999999997</v>
      </c>
      <c r="S208" s="304">
        <v>381000</v>
      </c>
      <c r="T208" s="304">
        <v>381000</v>
      </c>
      <c r="U208" s="304">
        <v>368500</v>
      </c>
      <c r="V208" s="304">
        <v>390004.14</v>
      </c>
      <c r="W208" s="304">
        <v>380041.74671494233</v>
      </c>
      <c r="X208" s="304">
        <v>401668.48614589486</v>
      </c>
      <c r="Y208" s="304">
        <v>12957898.755685324</v>
      </c>
      <c r="Z208" s="304">
        <v>12695822.734436048</v>
      </c>
      <c r="AA208" s="303">
        <f t="shared" si="38"/>
        <v>-262076.02124927565</v>
      </c>
      <c r="AB208" s="303">
        <f t="shared" si="40"/>
        <v>4251.2791193193316</v>
      </c>
      <c r="AC208" s="303">
        <f t="shared" si="39"/>
        <v>4165.2961727152388</v>
      </c>
      <c r="AD208" s="304">
        <f t="shared" si="41"/>
        <v>-85.982946604092831</v>
      </c>
      <c r="AE208" s="305">
        <f t="shared" si="42"/>
        <v>-2.0225194392284335E-2</v>
      </c>
      <c r="AF208" s="264">
        <v>17</v>
      </c>
    </row>
    <row r="209" spans="1:32">
      <c r="A209" s="299">
        <v>626</v>
      </c>
      <c r="B209" s="299" t="s">
        <v>207</v>
      </c>
      <c r="C209" s="304">
        <v>4964</v>
      </c>
      <c r="D209" s="304">
        <v>27222526.009999994</v>
      </c>
      <c r="E209" s="304">
        <v>27402101.249999993</v>
      </c>
      <c r="F209" s="303">
        <f t="shared" si="33"/>
        <v>179575.23999999836</v>
      </c>
      <c r="G209" s="304">
        <v>27201000</v>
      </c>
      <c r="H209" s="304">
        <v>27201000</v>
      </c>
      <c r="I209" s="303">
        <f t="shared" si="34"/>
        <v>0</v>
      </c>
      <c r="J209" s="304">
        <v>27211763.004999995</v>
      </c>
      <c r="K209" s="304">
        <v>27301550.624999996</v>
      </c>
      <c r="L209" s="303">
        <f t="shared" si="35"/>
        <v>89787.620000001043</v>
      </c>
      <c r="M209" s="304">
        <v>27795968.980296437</v>
      </c>
      <c r="N209" s="304">
        <v>27863645.75173169</v>
      </c>
      <c r="O209" s="303">
        <f t="shared" si="36"/>
        <v>67676.771435253322</v>
      </c>
      <c r="P209" s="304">
        <v>600151.98</v>
      </c>
      <c r="Q209" s="304">
        <v>600151.98</v>
      </c>
      <c r="R209" s="303">
        <f t="shared" si="37"/>
        <v>0</v>
      </c>
      <c r="S209" s="304">
        <v>582000</v>
      </c>
      <c r="T209" s="304">
        <v>582000</v>
      </c>
      <c r="U209" s="304">
        <v>591075.99</v>
      </c>
      <c r="V209" s="304">
        <v>591075.99</v>
      </c>
      <c r="W209" s="304">
        <v>609589.01405933185</v>
      </c>
      <c r="X209" s="304">
        <v>608754.04579163215</v>
      </c>
      <c r="Y209" s="304">
        <v>28405557.994355768</v>
      </c>
      <c r="Z209" s="304">
        <v>28472399.797523323</v>
      </c>
      <c r="AA209" s="303">
        <f t="shared" si="38"/>
        <v>66841.803167555481</v>
      </c>
      <c r="AB209" s="303">
        <f t="shared" si="40"/>
        <v>5722.3122470499129</v>
      </c>
      <c r="AC209" s="303">
        <f t="shared" si="39"/>
        <v>5735.7775579217014</v>
      </c>
      <c r="AD209" s="304">
        <f t="shared" si="41"/>
        <v>13.465310871788461</v>
      </c>
      <c r="AE209" s="305">
        <f t="shared" si="42"/>
        <v>2.3531241027139652E-3</v>
      </c>
      <c r="AF209" s="264">
        <v>17</v>
      </c>
    </row>
    <row r="210" spans="1:32">
      <c r="A210" s="299">
        <v>630</v>
      </c>
      <c r="B210" s="299" t="s">
        <v>208</v>
      </c>
      <c r="C210" s="304">
        <v>1631</v>
      </c>
      <c r="D210" s="304">
        <v>6678150.2700000005</v>
      </c>
      <c r="E210" s="304">
        <v>6788443.9299999997</v>
      </c>
      <c r="F210" s="303">
        <f t="shared" si="33"/>
        <v>110293.65999999922</v>
      </c>
      <c r="G210" s="304">
        <v>7220000</v>
      </c>
      <c r="H210" s="304">
        <v>7220000</v>
      </c>
      <c r="I210" s="303">
        <f t="shared" si="34"/>
        <v>0</v>
      </c>
      <c r="J210" s="304">
        <v>6949075.1349999998</v>
      </c>
      <c r="K210" s="304">
        <v>7004221.9649999999</v>
      </c>
      <c r="L210" s="303">
        <f t="shared" si="35"/>
        <v>55146.830000000075</v>
      </c>
      <c r="M210" s="304">
        <v>7098263.9698397331</v>
      </c>
      <c r="N210" s="304">
        <v>7148427.6581912301</v>
      </c>
      <c r="O210" s="303">
        <f t="shared" si="36"/>
        <v>50163.688351497054</v>
      </c>
      <c r="P210" s="304">
        <v>221869.27000000002</v>
      </c>
      <c r="Q210" s="304">
        <v>221869.27000000002</v>
      </c>
      <c r="R210" s="303">
        <f t="shared" si="37"/>
        <v>0</v>
      </c>
      <c r="S210" s="304">
        <v>245000</v>
      </c>
      <c r="T210" s="304">
        <v>245000</v>
      </c>
      <c r="U210" s="304">
        <v>233434.63500000001</v>
      </c>
      <c r="V210" s="304">
        <v>233434.63500000001</v>
      </c>
      <c r="W210" s="304">
        <v>240746.01473314795</v>
      </c>
      <c r="X210" s="304">
        <v>240416.25931065634</v>
      </c>
      <c r="Y210" s="304">
        <v>7339009.9845728809</v>
      </c>
      <c r="Z210" s="304">
        <v>7388843.9175018864</v>
      </c>
      <c r="AA210" s="303">
        <f t="shared" si="38"/>
        <v>49833.932929005474</v>
      </c>
      <c r="AB210" s="303">
        <f t="shared" si="40"/>
        <v>4499.6995613567633</v>
      </c>
      <c r="AC210" s="303">
        <f t="shared" si="39"/>
        <v>4530.2537814235966</v>
      </c>
      <c r="AD210" s="304">
        <f t="shared" si="41"/>
        <v>30.554220066833295</v>
      </c>
      <c r="AE210" s="305">
        <f t="shared" si="42"/>
        <v>6.7902800287449622E-3</v>
      </c>
      <c r="AF210" s="264">
        <v>17</v>
      </c>
    </row>
    <row r="211" spans="1:32">
      <c r="A211" s="299">
        <v>631</v>
      </c>
      <c r="B211" s="299" t="s">
        <v>209</v>
      </c>
      <c r="C211" s="304">
        <v>1985</v>
      </c>
      <c r="D211" s="304">
        <v>6859075.6699999999</v>
      </c>
      <c r="E211" s="304">
        <v>6859075.6699999999</v>
      </c>
      <c r="F211" s="303">
        <f t="shared" si="33"/>
        <v>0</v>
      </c>
      <c r="G211" s="304">
        <v>6368000</v>
      </c>
      <c r="H211" s="304">
        <v>6368000</v>
      </c>
      <c r="I211" s="303">
        <f t="shared" si="34"/>
        <v>0</v>
      </c>
      <c r="J211" s="304">
        <v>6613537.835</v>
      </c>
      <c r="K211" s="304">
        <v>6613537.835</v>
      </c>
      <c r="L211" s="303">
        <f t="shared" si="35"/>
        <v>0</v>
      </c>
      <c r="M211" s="304">
        <v>6755523.0610342762</v>
      </c>
      <c r="N211" s="304">
        <v>6749699.9687399473</v>
      </c>
      <c r="O211" s="303">
        <f t="shared" si="36"/>
        <v>-5823.092294328846</v>
      </c>
      <c r="P211" s="304">
        <v>164436.71</v>
      </c>
      <c r="Q211" s="304">
        <v>164436.71</v>
      </c>
      <c r="R211" s="303">
        <f t="shared" si="37"/>
        <v>0</v>
      </c>
      <c r="S211" s="304">
        <v>165000</v>
      </c>
      <c r="T211" s="304">
        <v>165000</v>
      </c>
      <c r="U211" s="304">
        <v>164718.35499999998</v>
      </c>
      <c r="V211" s="304">
        <v>164718.35499999998</v>
      </c>
      <c r="W211" s="304">
        <v>169877.47991916406</v>
      </c>
      <c r="X211" s="304">
        <v>169644.79477908128</v>
      </c>
      <c r="Y211" s="304">
        <v>6925400.5409534406</v>
      </c>
      <c r="Z211" s="304">
        <v>6919344.7635190282</v>
      </c>
      <c r="AA211" s="303">
        <f t="shared" si="38"/>
        <v>-6055.77743441239</v>
      </c>
      <c r="AB211" s="303">
        <f t="shared" si="40"/>
        <v>3488.8667712611791</v>
      </c>
      <c r="AC211" s="303">
        <f t="shared" si="39"/>
        <v>3485.8160017728101</v>
      </c>
      <c r="AD211" s="304">
        <f t="shared" si="41"/>
        <v>-3.0507694883690419</v>
      </c>
      <c r="AE211" s="305">
        <f t="shared" si="42"/>
        <v>-8.7442991904968306E-4</v>
      </c>
      <c r="AF211" s="264">
        <v>2</v>
      </c>
    </row>
    <row r="212" spans="1:32">
      <c r="A212" s="299">
        <v>635</v>
      </c>
      <c r="B212" s="299" t="s">
        <v>210</v>
      </c>
      <c r="C212" s="304">
        <v>6439</v>
      </c>
      <c r="D212" s="304">
        <v>26025162.359999999</v>
      </c>
      <c r="E212" s="304">
        <v>26025162.359999999</v>
      </c>
      <c r="F212" s="303">
        <f t="shared" si="33"/>
        <v>0</v>
      </c>
      <c r="G212" s="304">
        <v>27100000</v>
      </c>
      <c r="H212" s="304">
        <v>27100000</v>
      </c>
      <c r="I212" s="303">
        <f t="shared" si="34"/>
        <v>0</v>
      </c>
      <c r="J212" s="304">
        <v>26562581.18</v>
      </c>
      <c r="K212" s="304">
        <v>26562581.18</v>
      </c>
      <c r="L212" s="303">
        <f t="shared" si="35"/>
        <v>0</v>
      </c>
      <c r="M212" s="304">
        <v>27132849.950965021</v>
      </c>
      <c r="N212" s="304">
        <v>27109462.111408379</v>
      </c>
      <c r="O212" s="303">
        <f t="shared" si="36"/>
        <v>-23387.839556641877</v>
      </c>
      <c r="P212" s="304">
        <v>524529.68999999994</v>
      </c>
      <c r="Q212" s="304">
        <v>524529.68999999994</v>
      </c>
      <c r="R212" s="303">
        <f t="shared" si="37"/>
        <v>0</v>
      </c>
      <c r="S212" s="304">
        <v>503000</v>
      </c>
      <c r="T212" s="304">
        <v>503000</v>
      </c>
      <c r="U212" s="304">
        <v>513764.84499999997</v>
      </c>
      <c r="V212" s="304">
        <v>513764.84499999997</v>
      </c>
      <c r="W212" s="304">
        <v>529856.41545327427</v>
      </c>
      <c r="X212" s="304">
        <v>529130.65878257167</v>
      </c>
      <c r="Y212" s="304">
        <v>27662706.366418295</v>
      </c>
      <c r="Z212" s="304">
        <v>27638592.77019095</v>
      </c>
      <c r="AA212" s="303">
        <f t="shared" si="38"/>
        <v>-24113.596227344126</v>
      </c>
      <c r="AB212" s="303">
        <f t="shared" si="40"/>
        <v>4296.1183982634411</v>
      </c>
      <c r="AC212" s="303">
        <f t="shared" si="39"/>
        <v>4292.373469512494</v>
      </c>
      <c r="AD212" s="304">
        <f t="shared" si="41"/>
        <v>-3.7449287509471105</v>
      </c>
      <c r="AE212" s="305">
        <f t="shared" si="42"/>
        <v>-8.7170054541813133E-4</v>
      </c>
      <c r="AF212" s="264">
        <v>6</v>
      </c>
    </row>
    <row r="213" spans="1:32">
      <c r="A213" s="299">
        <v>636</v>
      </c>
      <c r="B213" s="299" t="s">
        <v>211</v>
      </c>
      <c r="C213" s="304">
        <v>8222</v>
      </c>
      <c r="D213" s="304">
        <v>28382499.600000001</v>
      </c>
      <c r="E213" s="304">
        <v>28382499.600000001</v>
      </c>
      <c r="F213" s="303">
        <f t="shared" si="33"/>
        <v>0</v>
      </c>
      <c r="G213" s="304">
        <v>30271000</v>
      </c>
      <c r="H213" s="304">
        <v>30271000</v>
      </c>
      <c r="I213" s="303">
        <f t="shared" si="34"/>
        <v>0</v>
      </c>
      <c r="J213" s="304">
        <v>29326749.800000001</v>
      </c>
      <c r="K213" s="304">
        <v>29326749.800000001</v>
      </c>
      <c r="L213" s="303">
        <f t="shared" si="35"/>
        <v>0</v>
      </c>
      <c r="M213" s="304">
        <v>29956362.165286135</v>
      </c>
      <c r="N213" s="304">
        <v>29930540.528661579</v>
      </c>
      <c r="O213" s="303">
        <f t="shared" si="36"/>
        <v>-25821.636624556035</v>
      </c>
      <c r="P213" s="304">
        <v>610213.77</v>
      </c>
      <c r="Q213" s="304">
        <v>610213.77</v>
      </c>
      <c r="R213" s="303">
        <f t="shared" si="37"/>
        <v>0</v>
      </c>
      <c r="S213" s="304">
        <v>639000</v>
      </c>
      <c r="T213" s="304">
        <v>639000</v>
      </c>
      <c r="U213" s="304">
        <v>624606.88500000001</v>
      </c>
      <c r="V213" s="304">
        <v>624606.88500000001</v>
      </c>
      <c r="W213" s="304">
        <v>644170.12641948205</v>
      </c>
      <c r="X213" s="304">
        <v>643287.79159691243</v>
      </c>
      <c r="Y213" s="304">
        <v>30600532.291705616</v>
      </c>
      <c r="Z213" s="304">
        <v>30573828.320258491</v>
      </c>
      <c r="AA213" s="303">
        <f t="shared" si="38"/>
        <v>-26703.971447125077</v>
      </c>
      <c r="AB213" s="303">
        <f t="shared" si="40"/>
        <v>3721.7869486384839</v>
      </c>
      <c r="AC213" s="303">
        <f t="shared" si="39"/>
        <v>3718.5390805471284</v>
      </c>
      <c r="AD213" s="304">
        <f t="shared" si="41"/>
        <v>-3.2478680913554854</v>
      </c>
      <c r="AE213" s="305">
        <f t="shared" si="42"/>
        <v>-8.7266362534363525E-4</v>
      </c>
      <c r="AF213" s="264">
        <v>2</v>
      </c>
    </row>
    <row r="214" spans="1:32">
      <c r="A214" s="299">
        <v>638</v>
      </c>
      <c r="B214" s="299" t="s">
        <v>212</v>
      </c>
      <c r="C214" s="304">
        <v>51149</v>
      </c>
      <c r="D214" s="304">
        <v>161422493.51000005</v>
      </c>
      <c r="E214" s="304">
        <v>161422493.49000001</v>
      </c>
      <c r="F214" s="303">
        <f t="shared" si="33"/>
        <v>-2.0000040531158447E-2</v>
      </c>
      <c r="G214" s="304">
        <v>167532000</v>
      </c>
      <c r="H214" s="304">
        <v>167532000</v>
      </c>
      <c r="I214" s="303">
        <f t="shared" si="34"/>
        <v>0</v>
      </c>
      <c r="J214" s="304">
        <v>164477246.75500003</v>
      </c>
      <c r="K214" s="304">
        <v>164477246.745</v>
      </c>
      <c r="L214" s="303">
        <f t="shared" si="35"/>
        <v>-1.0000020265579224E-2</v>
      </c>
      <c r="M214" s="304">
        <v>168008388.42843452</v>
      </c>
      <c r="N214" s="304">
        <v>167863569.38005769</v>
      </c>
      <c r="O214" s="303">
        <f t="shared" si="36"/>
        <v>-144819.04837682843</v>
      </c>
      <c r="P214" s="304">
        <v>4979534.3499999978</v>
      </c>
      <c r="Q214" s="304">
        <v>4979534.3500000006</v>
      </c>
      <c r="R214" s="303">
        <f t="shared" si="37"/>
        <v>0</v>
      </c>
      <c r="S214" s="304">
        <v>5246000</v>
      </c>
      <c r="T214" s="304">
        <v>5246000</v>
      </c>
      <c r="U214" s="304">
        <v>5112767.1749999989</v>
      </c>
      <c r="V214" s="304">
        <v>5112767.1750000007</v>
      </c>
      <c r="W214" s="304">
        <v>5272903.5759398118</v>
      </c>
      <c r="X214" s="304">
        <v>5265681.1571248285</v>
      </c>
      <c r="Y214" s="304">
        <v>173281292.00437433</v>
      </c>
      <c r="Z214" s="304">
        <v>173129250.53718251</v>
      </c>
      <c r="AA214" s="303">
        <f t="shared" si="38"/>
        <v>-152041.46719181538</v>
      </c>
      <c r="AB214" s="303">
        <f t="shared" si="40"/>
        <v>3387.7747757409593</v>
      </c>
      <c r="AC214" s="303">
        <f t="shared" si="39"/>
        <v>3384.8022549254629</v>
      </c>
      <c r="AD214" s="304">
        <f t="shared" si="41"/>
        <v>-2.9725208154964093</v>
      </c>
      <c r="AE214" s="305">
        <f t="shared" si="42"/>
        <v>-8.7742574765651963E-4</v>
      </c>
      <c r="AF214" s="264">
        <v>1</v>
      </c>
    </row>
    <row r="215" spans="1:32">
      <c r="A215" s="299">
        <v>678</v>
      </c>
      <c r="B215" s="299" t="s">
        <v>213</v>
      </c>
      <c r="C215" s="304">
        <v>24260</v>
      </c>
      <c r="D215" s="304">
        <v>91700676.909999996</v>
      </c>
      <c r="E215" s="304">
        <v>92296167.519999981</v>
      </c>
      <c r="F215" s="303">
        <f t="shared" si="33"/>
        <v>595490.6099999845</v>
      </c>
      <c r="G215" s="304">
        <v>98954000</v>
      </c>
      <c r="H215" s="304">
        <v>98954000</v>
      </c>
      <c r="I215" s="303">
        <f t="shared" si="34"/>
        <v>0</v>
      </c>
      <c r="J215" s="304">
        <v>95327338.454999998</v>
      </c>
      <c r="K215" s="304">
        <v>95625083.75999999</v>
      </c>
      <c r="L215" s="303">
        <f t="shared" si="35"/>
        <v>297745.30499999225</v>
      </c>
      <c r="M215" s="304">
        <v>97373909.2973333</v>
      </c>
      <c r="N215" s="304">
        <v>97593850.820636719</v>
      </c>
      <c r="O215" s="303">
        <f t="shared" si="36"/>
        <v>219941.52330341935</v>
      </c>
      <c r="P215" s="304">
        <v>3148922.02</v>
      </c>
      <c r="Q215" s="304">
        <v>3148922.02</v>
      </c>
      <c r="R215" s="303">
        <f t="shared" si="37"/>
        <v>0</v>
      </c>
      <c r="S215" s="304">
        <v>3088000</v>
      </c>
      <c r="T215" s="304">
        <v>3088000</v>
      </c>
      <c r="U215" s="304">
        <v>3118461.01</v>
      </c>
      <c r="V215" s="304">
        <v>3118461.01</v>
      </c>
      <c r="W215" s="304">
        <v>3216133.973684785</v>
      </c>
      <c r="X215" s="304">
        <v>3211728.7600887986</v>
      </c>
      <c r="Y215" s="304">
        <v>100590043.27101809</v>
      </c>
      <c r="Z215" s="304">
        <v>100805579.58072552</v>
      </c>
      <c r="AA215" s="303">
        <f t="shared" si="38"/>
        <v>215536.30970743299</v>
      </c>
      <c r="AB215" s="303">
        <f t="shared" si="40"/>
        <v>4146.3331933643067</v>
      </c>
      <c r="AC215" s="303">
        <f t="shared" si="39"/>
        <v>4155.2176249268559</v>
      </c>
      <c r="AD215" s="304">
        <f t="shared" si="41"/>
        <v>8.8844315625492527</v>
      </c>
      <c r="AE215" s="305">
        <f t="shared" si="42"/>
        <v>2.1427201211826601E-3</v>
      </c>
      <c r="AF215" s="264">
        <v>17</v>
      </c>
    </row>
    <row r="216" spans="1:32">
      <c r="A216" s="299">
        <v>680</v>
      </c>
      <c r="B216" s="299" t="s">
        <v>214</v>
      </c>
      <c r="C216" s="304">
        <v>24810</v>
      </c>
      <c r="D216" s="304">
        <v>90222385.429999977</v>
      </c>
      <c r="E216" s="304">
        <v>83348675.349999979</v>
      </c>
      <c r="F216" s="303">
        <f t="shared" si="33"/>
        <v>-6873710.0799999982</v>
      </c>
      <c r="G216" s="304">
        <v>89772000</v>
      </c>
      <c r="H216" s="304">
        <v>89772000</v>
      </c>
      <c r="I216" s="303">
        <f t="shared" si="34"/>
        <v>0</v>
      </c>
      <c r="J216" s="304">
        <v>89997192.714999989</v>
      </c>
      <c r="K216" s="304">
        <v>86560337.674999982</v>
      </c>
      <c r="L216" s="303">
        <f t="shared" si="35"/>
        <v>-3436855.0400000066</v>
      </c>
      <c r="M216" s="304">
        <v>91929331.317498744</v>
      </c>
      <c r="N216" s="304">
        <v>88342476.156570837</v>
      </c>
      <c r="O216" s="303">
        <f t="shared" si="36"/>
        <v>-3586855.1609279066</v>
      </c>
      <c r="P216" s="304">
        <v>1859809.93</v>
      </c>
      <c r="Q216" s="304">
        <v>1859809.93</v>
      </c>
      <c r="R216" s="303">
        <f t="shared" si="37"/>
        <v>0</v>
      </c>
      <c r="S216" s="304">
        <v>1857000</v>
      </c>
      <c r="T216" s="304">
        <v>1857000</v>
      </c>
      <c r="U216" s="304">
        <v>1858404.9649999999</v>
      </c>
      <c r="V216" s="304">
        <v>1858404.9649999999</v>
      </c>
      <c r="W216" s="304">
        <v>1916611.8561799761</v>
      </c>
      <c r="X216" s="304">
        <v>1913986.6282895475</v>
      </c>
      <c r="Y216" s="304">
        <v>93845943.173678726</v>
      </c>
      <c r="Z216" s="304">
        <v>90256462.784860387</v>
      </c>
      <c r="AA216" s="303">
        <f t="shared" si="38"/>
        <v>-3589480.3888183385</v>
      </c>
      <c r="AB216" s="303">
        <f t="shared" si="40"/>
        <v>3782.5853758032536</v>
      </c>
      <c r="AC216" s="303">
        <f t="shared" si="39"/>
        <v>3637.9066015663198</v>
      </c>
      <c r="AD216" s="304">
        <f t="shared" si="41"/>
        <v>-144.6787742369338</v>
      </c>
      <c r="AE216" s="305">
        <f t="shared" si="42"/>
        <v>-3.8248647383460697E-2</v>
      </c>
      <c r="AF216" s="264">
        <v>2</v>
      </c>
    </row>
    <row r="217" spans="1:32">
      <c r="A217" s="299">
        <v>681</v>
      </c>
      <c r="B217" s="299" t="s">
        <v>215</v>
      </c>
      <c r="C217" s="304">
        <v>3330</v>
      </c>
      <c r="D217" s="304">
        <v>14936082.079999998</v>
      </c>
      <c r="E217" s="304">
        <v>14963966.439999999</v>
      </c>
      <c r="F217" s="303">
        <f t="shared" si="33"/>
        <v>27884.360000001267</v>
      </c>
      <c r="G217" s="304">
        <v>15471000</v>
      </c>
      <c r="H217" s="304">
        <v>15471000</v>
      </c>
      <c r="I217" s="303">
        <f t="shared" si="34"/>
        <v>0</v>
      </c>
      <c r="J217" s="304">
        <v>15203541.039999999</v>
      </c>
      <c r="K217" s="304">
        <v>15217483.219999999</v>
      </c>
      <c r="L217" s="303">
        <f t="shared" si="35"/>
        <v>13942.179999999702</v>
      </c>
      <c r="M217" s="304">
        <v>15529943.982712703</v>
      </c>
      <c r="N217" s="304">
        <v>15530786.785668198</v>
      </c>
      <c r="O217" s="303">
        <f t="shared" si="36"/>
        <v>842.8029554951936</v>
      </c>
      <c r="P217" s="304">
        <v>300960.96999999997</v>
      </c>
      <c r="Q217" s="304">
        <v>304503.06</v>
      </c>
      <c r="R217" s="303">
        <f t="shared" si="37"/>
        <v>3542.0900000000256</v>
      </c>
      <c r="S217" s="304">
        <v>325000</v>
      </c>
      <c r="T217" s="304">
        <v>325000</v>
      </c>
      <c r="U217" s="304">
        <v>312980.48499999999</v>
      </c>
      <c r="V217" s="304">
        <v>314751.53000000003</v>
      </c>
      <c r="W217" s="304">
        <v>322783.31128111208</v>
      </c>
      <c r="X217" s="304">
        <v>324165.20134171966</v>
      </c>
      <c r="Y217" s="304">
        <v>15852727.293993816</v>
      </c>
      <c r="Z217" s="304">
        <v>15854951.987009918</v>
      </c>
      <c r="AA217" s="303">
        <f t="shared" si="38"/>
        <v>2224.6930161025375</v>
      </c>
      <c r="AB217" s="303">
        <f t="shared" si="40"/>
        <v>4760.5787669651099</v>
      </c>
      <c r="AC217" s="303">
        <f t="shared" si="39"/>
        <v>4761.2468429459213</v>
      </c>
      <c r="AD217" s="304">
        <f t="shared" si="41"/>
        <v>0.66807598081140895</v>
      </c>
      <c r="AE217" s="305">
        <f t="shared" si="42"/>
        <v>1.4033503351469813E-4</v>
      </c>
      <c r="AF217" s="264">
        <v>10</v>
      </c>
    </row>
    <row r="218" spans="1:32">
      <c r="A218" s="299">
        <v>683</v>
      </c>
      <c r="B218" s="299" t="s">
        <v>216</v>
      </c>
      <c r="C218" s="304">
        <v>3670</v>
      </c>
      <c r="D218" s="304">
        <v>17606006.050000001</v>
      </c>
      <c r="E218" s="304">
        <v>17606006.050000001</v>
      </c>
      <c r="F218" s="303">
        <f t="shared" si="33"/>
        <v>0</v>
      </c>
      <c r="G218" s="304">
        <v>19692000</v>
      </c>
      <c r="H218" s="304">
        <v>19692000</v>
      </c>
      <c r="I218" s="303">
        <f t="shared" si="34"/>
        <v>0</v>
      </c>
      <c r="J218" s="304">
        <v>18649003.024999999</v>
      </c>
      <c r="K218" s="304">
        <v>18649003.024999999</v>
      </c>
      <c r="L218" s="303">
        <f t="shared" si="35"/>
        <v>0</v>
      </c>
      <c r="M218" s="304">
        <v>19049376.16504699</v>
      </c>
      <c r="N218" s="304">
        <v>19032956.078170478</v>
      </c>
      <c r="O218" s="303">
        <f t="shared" si="36"/>
        <v>-16420.086876511574</v>
      </c>
      <c r="P218" s="304">
        <v>416791</v>
      </c>
      <c r="Q218" s="304">
        <v>416791</v>
      </c>
      <c r="R218" s="303">
        <f t="shared" si="37"/>
        <v>0</v>
      </c>
      <c r="S218" s="304">
        <v>415000</v>
      </c>
      <c r="T218" s="304">
        <v>415000</v>
      </c>
      <c r="U218" s="304">
        <v>415895.5</v>
      </c>
      <c r="V218" s="304">
        <v>415895.5</v>
      </c>
      <c r="W218" s="304">
        <v>428921.71579615824</v>
      </c>
      <c r="X218" s="304">
        <v>428334.21173398319</v>
      </c>
      <c r="Y218" s="304">
        <v>19478297.880843148</v>
      </c>
      <c r="Z218" s="304">
        <v>19461290.28990446</v>
      </c>
      <c r="AA218" s="303">
        <f t="shared" si="38"/>
        <v>-17007.590938687325</v>
      </c>
      <c r="AB218" s="303">
        <f t="shared" si="40"/>
        <v>5307.4381146711576</v>
      </c>
      <c r="AC218" s="303">
        <f t="shared" si="39"/>
        <v>5302.8038937069377</v>
      </c>
      <c r="AD218" s="304">
        <f t="shared" si="41"/>
        <v>-4.6342209642198213</v>
      </c>
      <c r="AE218" s="305">
        <f t="shared" si="42"/>
        <v>-8.7315591140094758E-4</v>
      </c>
      <c r="AF218" s="264">
        <v>19</v>
      </c>
    </row>
    <row r="219" spans="1:32">
      <c r="A219" s="299">
        <v>684</v>
      </c>
      <c r="B219" s="299" t="s">
        <v>217</v>
      </c>
      <c r="C219" s="304">
        <v>38959</v>
      </c>
      <c r="D219" s="304">
        <v>143790641</v>
      </c>
      <c r="E219" s="304">
        <v>143790641</v>
      </c>
      <c r="F219" s="303">
        <f t="shared" si="33"/>
        <v>0</v>
      </c>
      <c r="G219" s="304">
        <v>144974000</v>
      </c>
      <c r="H219" s="304">
        <v>144974000</v>
      </c>
      <c r="I219" s="303">
        <f t="shared" si="34"/>
        <v>0</v>
      </c>
      <c r="J219" s="304">
        <v>144382320.5</v>
      </c>
      <c r="K219" s="304">
        <v>144382320.5</v>
      </c>
      <c r="L219" s="303">
        <f t="shared" si="35"/>
        <v>0</v>
      </c>
      <c r="M219" s="304">
        <v>147482046.68634695</v>
      </c>
      <c r="N219" s="304">
        <v>147354920.84252226</v>
      </c>
      <c r="O219" s="303">
        <f t="shared" si="36"/>
        <v>-127125.84382468462</v>
      </c>
      <c r="P219" s="304">
        <v>3629000</v>
      </c>
      <c r="Q219" s="304">
        <v>3629000</v>
      </c>
      <c r="R219" s="303">
        <f t="shared" si="37"/>
        <v>0</v>
      </c>
      <c r="S219" s="304">
        <v>3850000</v>
      </c>
      <c r="T219" s="304">
        <v>3850000</v>
      </c>
      <c r="U219" s="304">
        <v>3739500</v>
      </c>
      <c r="V219" s="304">
        <v>3739500</v>
      </c>
      <c r="W219" s="304">
        <v>3856624.4554695436</v>
      </c>
      <c r="X219" s="304">
        <v>3851341.9471459296</v>
      </c>
      <c r="Y219" s="304">
        <v>151338671.1418165</v>
      </c>
      <c r="Z219" s="304">
        <v>151206262.7896682</v>
      </c>
      <c r="AA219" s="303">
        <f t="shared" si="38"/>
        <v>-132408.35214829445</v>
      </c>
      <c r="AB219" s="303">
        <f t="shared" si="40"/>
        <v>3884.5625180784027</v>
      </c>
      <c r="AC219" s="303">
        <f t="shared" si="39"/>
        <v>3881.163859176781</v>
      </c>
      <c r="AD219" s="304">
        <f t="shared" si="41"/>
        <v>-3.3986589016217295</v>
      </c>
      <c r="AE219" s="305">
        <f t="shared" si="42"/>
        <v>-8.7491419839548935E-4</v>
      </c>
      <c r="AF219" s="264">
        <v>4</v>
      </c>
    </row>
    <row r="220" spans="1:32">
      <c r="A220" s="299">
        <v>686</v>
      </c>
      <c r="B220" s="299" t="s">
        <v>218</v>
      </c>
      <c r="C220" s="304">
        <v>3033</v>
      </c>
      <c r="D220" s="304">
        <v>15063286.460000001</v>
      </c>
      <c r="E220" s="304">
        <v>15126022.730000004</v>
      </c>
      <c r="F220" s="303">
        <f t="shared" si="33"/>
        <v>62736.270000003278</v>
      </c>
      <c r="G220" s="304">
        <v>16941000</v>
      </c>
      <c r="H220" s="304">
        <v>16941000</v>
      </c>
      <c r="I220" s="303">
        <f t="shared" si="34"/>
        <v>0</v>
      </c>
      <c r="J220" s="304">
        <v>16002143.23</v>
      </c>
      <c r="K220" s="304">
        <v>16033511.365000002</v>
      </c>
      <c r="L220" s="303">
        <f t="shared" si="35"/>
        <v>31368.135000001639</v>
      </c>
      <c r="M220" s="304">
        <v>16345691.264384899</v>
      </c>
      <c r="N220" s="304">
        <v>16363615.640997101</v>
      </c>
      <c r="O220" s="303">
        <f t="shared" si="36"/>
        <v>17924.376612201333</v>
      </c>
      <c r="P220" s="304">
        <v>343875.33</v>
      </c>
      <c r="Q220" s="304">
        <v>343875.32999999996</v>
      </c>
      <c r="R220" s="303">
        <f t="shared" si="37"/>
        <v>0</v>
      </c>
      <c r="S220" s="304">
        <v>353000</v>
      </c>
      <c r="T220" s="304">
        <v>353000</v>
      </c>
      <c r="U220" s="304">
        <v>348437.66500000004</v>
      </c>
      <c r="V220" s="304">
        <v>348437.66499999998</v>
      </c>
      <c r="W220" s="304">
        <v>359351.04159532144</v>
      </c>
      <c r="X220" s="304">
        <v>358858.83010565082</v>
      </c>
      <c r="Y220" s="304">
        <v>16705042.30598022</v>
      </c>
      <c r="Z220" s="304">
        <v>16722474.471102752</v>
      </c>
      <c r="AA220" s="303">
        <f t="shared" si="38"/>
        <v>17432.165122531354</v>
      </c>
      <c r="AB220" s="303">
        <f t="shared" si="40"/>
        <v>5507.7620527465288</v>
      </c>
      <c r="AC220" s="303">
        <f t="shared" si="39"/>
        <v>5513.5095519626611</v>
      </c>
      <c r="AD220" s="304">
        <f t="shared" si="41"/>
        <v>5.7474992161323826</v>
      </c>
      <c r="AE220" s="305">
        <f t="shared" si="42"/>
        <v>1.0435271460694829E-3</v>
      </c>
      <c r="AF220" s="264">
        <v>11</v>
      </c>
    </row>
    <row r="221" spans="1:32">
      <c r="A221" s="299">
        <v>687</v>
      </c>
      <c r="B221" s="299" t="s">
        <v>219</v>
      </c>
      <c r="C221" s="304">
        <v>1513</v>
      </c>
      <c r="D221" s="304">
        <v>8843156.5300000012</v>
      </c>
      <c r="E221" s="304">
        <v>8843156.5300000012</v>
      </c>
      <c r="F221" s="303">
        <f t="shared" si="33"/>
        <v>0</v>
      </c>
      <c r="G221" s="304">
        <v>10298000</v>
      </c>
      <c r="H221" s="304">
        <v>10298000</v>
      </c>
      <c r="I221" s="303">
        <f t="shared" si="34"/>
        <v>0</v>
      </c>
      <c r="J221" s="304">
        <v>9570578.2650000006</v>
      </c>
      <c r="K221" s="304">
        <v>9570578.2650000006</v>
      </c>
      <c r="L221" s="303">
        <f t="shared" si="35"/>
        <v>0</v>
      </c>
      <c r="M221" s="304">
        <v>9776047.8263962213</v>
      </c>
      <c r="N221" s="304">
        <v>9767621.1171314362</v>
      </c>
      <c r="O221" s="303">
        <f t="shared" si="36"/>
        <v>-8426.7092647850513</v>
      </c>
      <c r="P221" s="304">
        <v>270077.55</v>
      </c>
      <c r="Q221" s="304">
        <v>270077.55</v>
      </c>
      <c r="R221" s="303">
        <f t="shared" si="37"/>
        <v>0</v>
      </c>
      <c r="S221" s="304">
        <v>282000</v>
      </c>
      <c r="T221" s="304">
        <v>282000</v>
      </c>
      <c r="U221" s="304">
        <v>276038.77500000002</v>
      </c>
      <c r="V221" s="304">
        <v>276038.77500000002</v>
      </c>
      <c r="W221" s="304">
        <v>284684.55417110713</v>
      </c>
      <c r="X221" s="304">
        <v>284294.61510797625</v>
      </c>
      <c r="Y221" s="304">
        <v>10060732.380567329</v>
      </c>
      <c r="Z221" s="304">
        <v>10051915.732239412</v>
      </c>
      <c r="AA221" s="303">
        <f t="shared" si="38"/>
        <v>-8816.6483279168606</v>
      </c>
      <c r="AB221" s="303">
        <f t="shared" si="40"/>
        <v>6649.5256976651217</v>
      </c>
      <c r="AC221" s="303">
        <f t="shared" si="39"/>
        <v>6643.6984350557914</v>
      </c>
      <c r="AD221" s="304">
        <f t="shared" si="41"/>
        <v>-5.8272626093303188</v>
      </c>
      <c r="AE221" s="305">
        <f t="shared" si="42"/>
        <v>-8.7634259558940755E-4</v>
      </c>
      <c r="AF221" s="264">
        <v>11</v>
      </c>
    </row>
    <row r="222" spans="1:32">
      <c r="A222" s="299">
        <v>689</v>
      </c>
      <c r="B222" s="299" t="s">
        <v>220</v>
      </c>
      <c r="C222" s="304">
        <v>3092</v>
      </c>
      <c r="D222" s="304">
        <v>14859848.540000003</v>
      </c>
      <c r="E222" s="304">
        <v>14859848.540000003</v>
      </c>
      <c r="F222" s="303">
        <f t="shared" si="33"/>
        <v>0</v>
      </c>
      <c r="G222" s="304">
        <v>16212000</v>
      </c>
      <c r="H222" s="304">
        <v>16212000</v>
      </c>
      <c r="I222" s="303">
        <f t="shared" si="34"/>
        <v>0</v>
      </c>
      <c r="J222" s="304">
        <v>15535924.270000001</v>
      </c>
      <c r="K222" s="304">
        <v>15535924.270000001</v>
      </c>
      <c r="L222" s="303">
        <f t="shared" si="35"/>
        <v>0</v>
      </c>
      <c r="M222" s="304">
        <v>15869463.107179323</v>
      </c>
      <c r="N222" s="304">
        <v>15855784.026003867</v>
      </c>
      <c r="O222" s="303">
        <f t="shared" si="36"/>
        <v>-13679.081175455824</v>
      </c>
      <c r="P222" s="304">
        <v>295226.86000000004</v>
      </c>
      <c r="Q222" s="304">
        <v>295226.86000000004</v>
      </c>
      <c r="R222" s="303">
        <f t="shared" si="37"/>
        <v>0</v>
      </c>
      <c r="S222" s="304">
        <v>330000</v>
      </c>
      <c r="T222" s="304">
        <v>330000</v>
      </c>
      <c r="U222" s="304">
        <v>312613.43000000005</v>
      </c>
      <c r="V222" s="304">
        <v>312613.43000000005</v>
      </c>
      <c r="W222" s="304">
        <v>322404.75979307835</v>
      </c>
      <c r="X222" s="304">
        <v>321963.15448593878</v>
      </c>
      <c r="Y222" s="304">
        <v>16191867.866972402</v>
      </c>
      <c r="Z222" s="304">
        <v>16177747.180489806</v>
      </c>
      <c r="AA222" s="303">
        <f t="shared" si="38"/>
        <v>-14120.68648259528</v>
      </c>
      <c r="AB222" s="303">
        <f t="shared" si="40"/>
        <v>5236.6972402886167</v>
      </c>
      <c r="AC222" s="303">
        <f t="shared" si="39"/>
        <v>5232.1303947250344</v>
      </c>
      <c r="AD222" s="304">
        <f t="shared" si="41"/>
        <v>-4.5668455635823193</v>
      </c>
      <c r="AE222" s="305">
        <f t="shared" si="42"/>
        <v>-8.7208508608197118E-4</v>
      </c>
      <c r="AF222" s="264">
        <v>9</v>
      </c>
    </row>
    <row r="223" spans="1:32">
      <c r="A223" s="299">
        <v>691</v>
      </c>
      <c r="B223" s="299" t="s">
        <v>221</v>
      </c>
      <c r="C223" s="304">
        <v>2690</v>
      </c>
      <c r="D223" s="304">
        <v>11656795.920000002</v>
      </c>
      <c r="E223" s="304">
        <v>11656795.920000002</v>
      </c>
      <c r="F223" s="303">
        <f t="shared" si="33"/>
        <v>0</v>
      </c>
      <c r="G223" s="304">
        <v>12301000</v>
      </c>
      <c r="H223" s="304">
        <v>12301000</v>
      </c>
      <c r="I223" s="303">
        <f t="shared" si="34"/>
        <v>0</v>
      </c>
      <c r="J223" s="304">
        <v>11978897.960000001</v>
      </c>
      <c r="K223" s="304">
        <v>11978897.960000001</v>
      </c>
      <c r="L223" s="303">
        <f t="shared" si="35"/>
        <v>0</v>
      </c>
      <c r="M223" s="304">
        <v>12236071.439146224</v>
      </c>
      <c r="N223" s="304">
        <v>12225524.250917213</v>
      </c>
      <c r="O223" s="303">
        <f t="shared" si="36"/>
        <v>-10547.188229011372</v>
      </c>
      <c r="P223" s="304">
        <v>274036.03999999998</v>
      </c>
      <c r="Q223" s="304">
        <v>274036.03999999998</v>
      </c>
      <c r="R223" s="303">
        <f t="shared" si="37"/>
        <v>0</v>
      </c>
      <c r="S223" s="304">
        <v>241000</v>
      </c>
      <c r="T223" s="304">
        <v>241000</v>
      </c>
      <c r="U223" s="304">
        <v>257518.02</v>
      </c>
      <c r="V223" s="304">
        <v>257518.02</v>
      </c>
      <c r="W223" s="304">
        <v>265583.71270386287</v>
      </c>
      <c r="X223" s="304">
        <v>265219.93650807976</v>
      </c>
      <c r="Y223" s="304">
        <v>12501655.151850088</v>
      </c>
      <c r="Z223" s="304">
        <v>12490744.187425293</v>
      </c>
      <c r="AA223" s="303">
        <f t="shared" si="38"/>
        <v>-10910.96442479454</v>
      </c>
      <c r="AB223" s="303">
        <f t="shared" si="40"/>
        <v>4647.4554467844191</v>
      </c>
      <c r="AC223" s="303">
        <f t="shared" si="39"/>
        <v>4643.3993261804062</v>
      </c>
      <c r="AD223" s="304">
        <f t="shared" si="41"/>
        <v>-4.0561206040129036</v>
      </c>
      <c r="AE223" s="305">
        <f t="shared" si="42"/>
        <v>-8.7276158974678049E-4</v>
      </c>
      <c r="AF223" s="264">
        <v>17</v>
      </c>
    </row>
    <row r="224" spans="1:32">
      <c r="A224" s="299">
        <v>694</v>
      </c>
      <c r="B224" s="299" t="s">
        <v>222</v>
      </c>
      <c r="C224" s="304">
        <v>28521</v>
      </c>
      <c r="D224" s="304">
        <v>100954602.28</v>
      </c>
      <c r="E224" s="304">
        <v>100954602.28</v>
      </c>
      <c r="F224" s="303">
        <f t="shared" si="33"/>
        <v>0</v>
      </c>
      <c r="G224" s="304">
        <v>105287000</v>
      </c>
      <c r="H224" s="304">
        <v>105287000</v>
      </c>
      <c r="I224" s="303">
        <f t="shared" si="34"/>
        <v>0</v>
      </c>
      <c r="J224" s="304">
        <v>103120801.14</v>
      </c>
      <c r="K224" s="304">
        <v>103120801.14</v>
      </c>
      <c r="L224" s="303">
        <f t="shared" si="35"/>
        <v>0</v>
      </c>
      <c r="M224" s="304">
        <v>105334688.86907785</v>
      </c>
      <c r="N224" s="304">
        <v>105243892.99590306</v>
      </c>
      <c r="O224" s="303">
        <f t="shared" si="36"/>
        <v>-90795.873174786568</v>
      </c>
      <c r="P224" s="304">
        <v>2327910.8200000003</v>
      </c>
      <c r="Q224" s="304">
        <v>2327910.8200000003</v>
      </c>
      <c r="R224" s="303">
        <f t="shared" si="37"/>
        <v>0</v>
      </c>
      <c r="S224" s="304">
        <v>2376000</v>
      </c>
      <c r="T224" s="304">
        <v>2376000</v>
      </c>
      <c r="U224" s="304">
        <v>2351955.41</v>
      </c>
      <c r="V224" s="304">
        <v>2351955.41</v>
      </c>
      <c r="W224" s="304">
        <v>2425620.7387030078</v>
      </c>
      <c r="X224" s="304">
        <v>2422298.3094931953</v>
      </c>
      <c r="Y224" s="304">
        <v>107760309.60778086</v>
      </c>
      <c r="Z224" s="304">
        <v>107666191.30539626</v>
      </c>
      <c r="AA224" s="303">
        <f t="shared" si="38"/>
        <v>-94118.302384600043</v>
      </c>
      <c r="AB224" s="303">
        <f t="shared" si="40"/>
        <v>3778.2794995891049</v>
      </c>
      <c r="AC224" s="303">
        <f t="shared" si="39"/>
        <v>3774.9795345673806</v>
      </c>
      <c r="AD224" s="304">
        <f t="shared" si="41"/>
        <v>-3.299965021724347</v>
      </c>
      <c r="AE224" s="305">
        <f t="shared" si="42"/>
        <v>-8.7340415712580937E-4</v>
      </c>
      <c r="AF224" s="264">
        <v>5</v>
      </c>
    </row>
    <row r="225" spans="1:32">
      <c r="A225" s="299">
        <v>697</v>
      </c>
      <c r="B225" s="299" t="s">
        <v>223</v>
      </c>
      <c r="C225" s="304">
        <v>1210</v>
      </c>
      <c r="D225" s="304">
        <v>7393137.830000001</v>
      </c>
      <c r="E225" s="304">
        <v>7522239.3100000015</v>
      </c>
      <c r="F225" s="303">
        <f t="shared" si="33"/>
        <v>129101.48000000045</v>
      </c>
      <c r="G225" s="304">
        <v>7655000</v>
      </c>
      <c r="H225" s="304">
        <v>7655000</v>
      </c>
      <c r="I225" s="303">
        <f t="shared" si="34"/>
        <v>0</v>
      </c>
      <c r="J225" s="304">
        <v>7524068.915000001</v>
      </c>
      <c r="K225" s="304">
        <v>7588619.6550000012</v>
      </c>
      <c r="L225" s="303">
        <f t="shared" si="35"/>
        <v>64550.740000000224</v>
      </c>
      <c r="M225" s="304">
        <v>7685602.2202061918</v>
      </c>
      <c r="N225" s="304">
        <v>7744857.1590628633</v>
      </c>
      <c r="O225" s="303">
        <f t="shared" si="36"/>
        <v>59254.938856671564</v>
      </c>
      <c r="P225" s="304">
        <v>174730.42</v>
      </c>
      <c r="Q225" s="304">
        <v>174730.42</v>
      </c>
      <c r="R225" s="303">
        <f t="shared" si="37"/>
        <v>0</v>
      </c>
      <c r="S225" s="304">
        <v>179000</v>
      </c>
      <c r="T225" s="304">
        <v>179000</v>
      </c>
      <c r="U225" s="304">
        <v>176865.21000000002</v>
      </c>
      <c r="V225" s="304">
        <v>176865.21000000002</v>
      </c>
      <c r="W225" s="304">
        <v>182404.78518725943</v>
      </c>
      <c r="X225" s="304">
        <v>182154.94110543493</v>
      </c>
      <c r="Y225" s="304">
        <v>7868007.0053934511</v>
      </c>
      <c r="Z225" s="304">
        <v>7927012.100168298</v>
      </c>
      <c r="AA225" s="303">
        <f t="shared" si="38"/>
        <v>59005.094774846919</v>
      </c>
      <c r="AB225" s="303">
        <f t="shared" si="40"/>
        <v>6502.4851284243396</v>
      </c>
      <c r="AC225" s="303">
        <f t="shared" si="39"/>
        <v>6551.2496695605769</v>
      </c>
      <c r="AD225" s="304">
        <f t="shared" si="41"/>
        <v>48.764541136237312</v>
      </c>
      <c r="AE225" s="305">
        <f t="shared" si="42"/>
        <v>7.499369882919482E-3</v>
      </c>
      <c r="AF225" s="264">
        <v>18</v>
      </c>
    </row>
    <row r="226" spans="1:32">
      <c r="A226" s="299">
        <v>698</v>
      </c>
      <c r="B226" s="299" t="s">
        <v>224</v>
      </c>
      <c r="C226" s="304">
        <v>64180</v>
      </c>
      <c r="D226" s="304">
        <v>228117816.81999999</v>
      </c>
      <c r="E226" s="304">
        <v>228117816.81999999</v>
      </c>
      <c r="F226" s="303">
        <f t="shared" si="33"/>
        <v>0</v>
      </c>
      <c r="G226" s="304">
        <v>256544000</v>
      </c>
      <c r="H226" s="304">
        <v>256544000</v>
      </c>
      <c r="I226" s="303">
        <f t="shared" si="34"/>
        <v>0</v>
      </c>
      <c r="J226" s="304">
        <v>242330908.41</v>
      </c>
      <c r="K226" s="304">
        <v>242330908.41</v>
      </c>
      <c r="L226" s="303">
        <f t="shared" si="35"/>
        <v>0</v>
      </c>
      <c r="M226" s="304">
        <v>247533480.71911952</v>
      </c>
      <c r="N226" s="304">
        <v>247320113.03594515</v>
      </c>
      <c r="O226" s="303">
        <f t="shared" si="36"/>
        <v>-213367.68317437172</v>
      </c>
      <c r="P226" s="304">
        <v>5062046</v>
      </c>
      <c r="Q226" s="304">
        <v>5062046</v>
      </c>
      <c r="R226" s="303">
        <f t="shared" si="37"/>
        <v>0</v>
      </c>
      <c r="S226" s="304">
        <v>5537000</v>
      </c>
      <c r="T226" s="304">
        <v>5537000</v>
      </c>
      <c r="U226" s="304">
        <v>5299523</v>
      </c>
      <c r="V226" s="304">
        <v>5299523</v>
      </c>
      <c r="W226" s="304">
        <v>5465508.758957969</v>
      </c>
      <c r="X226" s="304">
        <v>5458022.5243387194</v>
      </c>
      <c r="Y226" s="304">
        <v>252998989.4780775</v>
      </c>
      <c r="Z226" s="304">
        <v>252778135.56028387</v>
      </c>
      <c r="AA226" s="303">
        <f t="shared" si="38"/>
        <v>-220853.91779363155</v>
      </c>
      <c r="AB226" s="303">
        <f t="shared" si="40"/>
        <v>3942.0222729522825</v>
      </c>
      <c r="AC226" s="303">
        <f t="shared" si="39"/>
        <v>3938.581108761045</v>
      </c>
      <c r="AD226" s="304">
        <f t="shared" si="41"/>
        <v>-3.4411641912374762</v>
      </c>
      <c r="AE226" s="305">
        <f t="shared" si="42"/>
        <v>-8.7294387321162935E-4</v>
      </c>
      <c r="AF226" s="264">
        <v>19</v>
      </c>
    </row>
    <row r="227" spans="1:32">
      <c r="A227" s="299">
        <v>700</v>
      </c>
      <c r="B227" s="299" t="s">
        <v>225</v>
      </c>
      <c r="C227" s="304">
        <v>4913</v>
      </c>
      <c r="D227" s="304">
        <v>21714542.650000002</v>
      </c>
      <c r="E227" s="304">
        <v>21714542.650000002</v>
      </c>
      <c r="F227" s="303">
        <f t="shared" si="33"/>
        <v>0</v>
      </c>
      <c r="G227" s="304">
        <v>22542000</v>
      </c>
      <c r="H227" s="304">
        <v>22542000</v>
      </c>
      <c r="I227" s="303">
        <f t="shared" si="34"/>
        <v>0</v>
      </c>
      <c r="J227" s="304">
        <v>22128271.325000003</v>
      </c>
      <c r="K227" s="304">
        <v>22128271.325000003</v>
      </c>
      <c r="L227" s="303">
        <f t="shared" si="35"/>
        <v>0</v>
      </c>
      <c r="M227" s="304">
        <v>22603340.445977964</v>
      </c>
      <c r="N227" s="304">
        <v>22583856.930580575</v>
      </c>
      <c r="O227" s="303">
        <f t="shared" si="36"/>
        <v>-19483.515397388488</v>
      </c>
      <c r="P227" s="304">
        <v>417484.91</v>
      </c>
      <c r="Q227" s="304">
        <v>417484.91</v>
      </c>
      <c r="R227" s="303">
        <f t="shared" si="37"/>
        <v>0</v>
      </c>
      <c r="S227" s="304">
        <v>438000</v>
      </c>
      <c r="T227" s="304">
        <v>438000</v>
      </c>
      <c r="U227" s="304">
        <v>427742.45499999996</v>
      </c>
      <c r="V227" s="304">
        <v>427742.45499999996</v>
      </c>
      <c r="W227" s="304">
        <v>441139.72793035983</v>
      </c>
      <c r="X227" s="304">
        <v>440535.48857245088</v>
      </c>
      <c r="Y227" s="304">
        <v>23044480.173908323</v>
      </c>
      <c r="Z227" s="304">
        <v>23024392.419153027</v>
      </c>
      <c r="AA227" s="303">
        <f t="shared" si="38"/>
        <v>-20087.754755295813</v>
      </c>
      <c r="AB227" s="303">
        <f t="shared" si="40"/>
        <v>4690.5109248744802</v>
      </c>
      <c r="AC227" s="303">
        <f t="shared" si="39"/>
        <v>4686.4222306438078</v>
      </c>
      <c r="AD227" s="304">
        <f t="shared" si="41"/>
        <v>-4.088694230672445</v>
      </c>
      <c r="AE227" s="305">
        <f t="shared" si="42"/>
        <v>-8.7169485289747195E-4</v>
      </c>
      <c r="AF227" s="264">
        <v>9</v>
      </c>
    </row>
    <row r="228" spans="1:32">
      <c r="A228" s="299">
        <v>702</v>
      </c>
      <c r="B228" s="299" t="s">
        <v>226</v>
      </c>
      <c r="C228" s="304">
        <v>4155</v>
      </c>
      <c r="D228" s="304">
        <v>18590803.32</v>
      </c>
      <c r="E228" s="304">
        <v>18748998.02</v>
      </c>
      <c r="F228" s="303">
        <f t="shared" si="33"/>
        <v>158194.69999999925</v>
      </c>
      <c r="G228" s="304">
        <v>21773000</v>
      </c>
      <c r="H228" s="304">
        <v>21773000</v>
      </c>
      <c r="I228" s="303">
        <f t="shared" si="34"/>
        <v>0</v>
      </c>
      <c r="J228" s="304">
        <v>20181901.66</v>
      </c>
      <c r="K228" s="304">
        <v>20260999.009999998</v>
      </c>
      <c r="L228" s="303">
        <f t="shared" si="35"/>
        <v>79097.349999997765</v>
      </c>
      <c r="M228" s="304">
        <v>20615184.411303204</v>
      </c>
      <c r="N228" s="304">
        <v>20678140.474331629</v>
      </c>
      <c r="O228" s="303">
        <f t="shared" si="36"/>
        <v>62956.063028424978</v>
      </c>
      <c r="P228" s="304">
        <v>327252.96000000002</v>
      </c>
      <c r="Q228" s="304">
        <v>342714.24</v>
      </c>
      <c r="R228" s="303">
        <f t="shared" si="37"/>
        <v>15461.27999999997</v>
      </c>
      <c r="S228" s="304">
        <v>345000</v>
      </c>
      <c r="T228" s="304">
        <v>345000</v>
      </c>
      <c r="U228" s="304">
        <v>336126.48</v>
      </c>
      <c r="V228" s="304">
        <v>343857.12</v>
      </c>
      <c r="W228" s="304">
        <v>346654.25936592981</v>
      </c>
      <c r="X228" s="304">
        <v>354141.2889639769</v>
      </c>
      <c r="Y228" s="304">
        <v>20961838.670669135</v>
      </c>
      <c r="Z228" s="304">
        <v>21032281.763295606</v>
      </c>
      <c r="AA228" s="303">
        <f t="shared" si="38"/>
        <v>70443.092626471072</v>
      </c>
      <c r="AB228" s="303">
        <f t="shared" si="40"/>
        <v>5044.9671890900445</v>
      </c>
      <c r="AC228" s="303">
        <f t="shared" si="39"/>
        <v>5061.9210019965358</v>
      </c>
      <c r="AD228" s="304">
        <f t="shared" si="41"/>
        <v>16.953812906491294</v>
      </c>
      <c r="AE228" s="305">
        <f t="shared" si="42"/>
        <v>3.360539775789748E-3</v>
      </c>
      <c r="AF228" s="264">
        <v>6</v>
      </c>
    </row>
    <row r="229" spans="1:32">
      <c r="A229" s="299">
        <v>704</v>
      </c>
      <c r="B229" s="299" t="s">
        <v>227</v>
      </c>
      <c r="C229" s="304">
        <v>6379</v>
      </c>
      <c r="D229" s="304">
        <v>17503581.800000001</v>
      </c>
      <c r="E229" s="304">
        <v>17503581.800000001</v>
      </c>
      <c r="F229" s="303">
        <f t="shared" si="33"/>
        <v>0</v>
      </c>
      <c r="G229" s="304">
        <v>19324000</v>
      </c>
      <c r="H229" s="304">
        <v>19324000</v>
      </c>
      <c r="I229" s="303">
        <f t="shared" si="34"/>
        <v>0</v>
      </c>
      <c r="J229" s="304">
        <v>18413790.899999999</v>
      </c>
      <c r="K229" s="304">
        <v>18413790.899999999</v>
      </c>
      <c r="L229" s="303">
        <f t="shared" si="35"/>
        <v>0</v>
      </c>
      <c r="M229" s="304">
        <v>18809114.300018683</v>
      </c>
      <c r="N229" s="304">
        <v>18792901.312874082</v>
      </c>
      <c r="O229" s="303">
        <f t="shared" si="36"/>
        <v>-16212.9871446006</v>
      </c>
      <c r="P229" s="304">
        <v>473436.38</v>
      </c>
      <c r="Q229" s="304">
        <v>473436.38</v>
      </c>
      <c r="R229" s="303">
        <f t="shared" si="37"/>
        <v>0</v>
      </c>
      <c r="S229" s="304">
        <v>542000</v>
      </c>
      <c r="T229" s="304">
        <v>542000</v>
      </c>
      <c r="U229" s="304">
        <v>507718.19</v>
      </c>
      <c r="V229" s="304">
        <v>507718.19</v>
      </c>
      <c r="W229" s="304">
        <v>523620.37385766342</v>
      </c>
      <c r="X229" s="304">
        <v>522903.15883834928</v>
      </c>
      <c r="Y229" s="304">
        <v>19332734.673876345</v>
      </c>
      <c r="Z229" s="304">
        <v>19315804.471712433</v>
      </c>
      <c r="AA229" s="303">
        <f t="shared" si="38"/>
        <v>-16930.202163912356</v>
      </c>
      <c r="AB229" s="303">
        <f t="shared" si="40"/>
        <v>3030.6842254077983</v>
      </c>
      <c r="AC229" s="303">
        <f t="shared" si="39"/>
        <v>3028.0301727092701</v>
      </c>
      <c r="AD229" s="304">
        <f t="shared" si="41"/>
        <v>-2.6540526985281758</v>
      </c>
      <c r="AE229" s="305">
        <f t="shared" si="42"/>
        <v>-8.757272289464785E-4</v>
      </c>
      <c r="AF229" s="264">
        <v>2</v>
      </c>
    </row>
    <row r="230" spans="1:32">
      <c r="A230" s="299">
        <v>707</v>
      </c>
      <c r="B230" s="299" t="s">
        <v>228</v>
      </c>
      <c r="C230" s="304">
        <v>2032</v>
      </c>
      <c r="D230" s="304">
        <v>11448989.609999999</v>
      </c>
      <c r="E230" s="304">
        <v>11448989.66</v>
      </c>
      <c r="F230" s="303">
        <f t="shared" si="33"/>
        <v>5.000000074505806E-2</v>
      </c>
      <c r="G230" s="304">
        <v>10539000</v>
      </c>
      <c r="H230" s="304">
        <v>10539000</v>
      </c>
      <c r="I230" s="303">
        <f t="shared" si="34"/>
        <v>0</v>
      </c>
      <c r="J230" s="304">
        <v>10993994.805</v>
      </c>
      <c r="K230" s="304">
        <v>10993994.83</v>
      </c>
      <c r="L230" s="303">
        <f t="shared" si="35"/>
        <v>2.500000037252903E-2</v>
      </c>
      <c r="M230" s="304">
        <v>11230023.520092031</v>
      </c>
      <c r="N230" s="304">
        <v>11220343.545577997</v>
      </c>
      <c r="O230" s="303">
        <f t="shared" si="36"/>
        <v>-9679.9745140336454</v>
      </c>
      <c r="P230" s="304">
        <v>254891.85</v>
      </c>
      <c r="Q230" s="304">
        <v>254891.85000000006</v>
      </c>
      <c r="R230" s="303">
        <f t="shared" si="37"/>
        <v>0</v>
      </c>
      <c r="S230" s="304">
        <v>201000</v>
      </c>
      <c r="T230" s="304">
        <v>201000</v>
      </c>
      <c r="U230" s="304">
        <v>227945.92499999999</v>
      </c>
      <c r="V230" s="304">
        <v>227945.92500000005</v>
      </c>
      <c r="W230" s="304">
        <v>235085.39346961532</v>
      </c>
      <c r="X230" s="304">
        <v>234763.391531884</v>
      </c>
      <c r="Y230" s="304">
        <v>11465108.913561646</v>
      </c>
      <c r="Z230" s="304">
        <v>11455106.937109882</v>
      </c>
      <c r="AA230" s="303">
        <f t="shared" si="38"/>
        <v>-10001.976451763883</v>
      </c>
      <c r="AB230" s="303">
        <f t="shared" si="40"/>
        <v>5642.2780086425419</v>
      </c>
      <c r="AC230" s="303">
        <f t="shared" si="39"/>
        <v>5637.3557761367529</v>
      </c>
      <c r="AD230" s="304">
        <f t="shared" si="41"/>
        <v>-4.9222325057889975</v>
      </c>
      <c r="AE230" s="305">
        <f t="shared" si="42"/>
        <v>-8.7238390207809388E-4</v>
      </c>
      <c r="AF230" s="264">
        <v>12</v>
      </c>
    </row>
    <row r="231" spans="1:32">
      <c r="A231" s="299">
        <v>710</v>
      </c>
      <c r="B231" s="299" t="s">
        <v>229</v>
      </c>
      <c r="C231" s="304">
        <v>27484</v>
      </c>
      <c r="D231" s="304">
        <v>102090228.40000001</v>
      </c>
      <c r="E231" s="304">
        <v>102090228.40000001</v>
      </c>
      <c r="F231" s="303">
        <f t="shared" si="33"/>
        <v>0</v>
      </c>
      <c r="G231" s="304">
        <v>116019000</v>
      </c>
      <c r="H231" s="304">
        <v>116019000</v>
      </c>
      <c r="I231" s="303">
        <f t="shared" si="34"/>
        <v>0</v>
      </c>
      <c r="J231" s="304">
        <v>109054614.2</v>
      </c>
      <c r="K231" s="304">
        <v>109054614.2</v>
      </c>
      <c r="L231" s="303">
        <f t="shared" si="35"/>
        <v>0</v>
      </c>
      <c r="M231" s="304">
        <v>111395894.2279637</v>
      </c>
      <c r="N231" s="304">
        <v>111299873.74702711</v>
      </c>
      <c r="O231" s="303">
        <f t="shared" si="36"/>
        <v>-96020.480936586857</v>
      </c>
      <c r="P231" s="304">
        <v>1926987.31</v>
      </c>
      <c r="Q231" s="304">
        <v>1926987.31</v>
      </c>
      <c r="R231" s="303">
        <f t="shared" si="37"/>
        <v>0</v>
      </c>
      <c r="S231" s="304">
        <v>1937000</v>
      </c>
      <c r="T231" s="304">
        <v>1937000</v>
      </c>
      <c r="U231" s="304">
        <v>1931993.655</v>
      </c>
      <c r="V231" s="304">
        <v>1931993.655</v>
      </c>
      <c r="W231" s="304">
        <v>1992505.4091950767</v>
      </c>
      <c r="X231" s="304">
        <v>1989776.2281377942</v>
      </c>
      <c r="Y231" s="304">
        <v>113388399.63715878</v>
      </c>
      <c r="Z231" s="304">
        <v>113289649.97516491</v>
      </c>
      <c r="AA231" s="303">
        <f t="shared" si="38"/>
        <v>-98749.6619938761</v>
      </c>
      <c r="AB231" s="303">
        <f t="shared" si="40"/>
        <v>4125.6148900145099</v>
      </c>
      <c r="AC231" s="303">
        <f t="shared" si="39"/>
        <v>4122.021902749414</v>
      </c>
      <c r="AD231" s="304">
        <f t="shared" si="41"/>
        <v>-3.5929872650958714</v>
      </c>
      <c r="AE231" s="305">
        <f t="shared" si="42"/>
        <v>-8.7089739611717241E-4</v>
      </c>
      <c r="AF231" s="264">
        <v>1</v>
      </c>
    </row>
    <row r="232" spans="1:32">
      <c r="A232" s="299">
        <v>729</v>
      </c>
      <c r="B232" s="299" t="s">
        <v>230</v>
      </c>
      <c r="C232" s="304">
        <v>9117</v>
      </c>
      <c r="D232" s="304">
        <v>40986165.030000001</v>
      </c>
      <c r="E232" s="304">
        <v>40986165.030000001</v>
      </c>
      <c r="F232" s="303">
        <f t="shared" si="33"/>
        <v>0</v>
      </c>
      <c r="G232" s="304">
        <v>42413000</v>
      </c>
      <c r="H232" s="304">
        <v>42413000</v>
      </c>
      <c r="I232" s="303">
        <f t="shared" si="34"/>
        <v>0</v>
      </c>
      <c r="J232" s="304">
        <v>41699582.515000001</v>
      </c>
      <c r="K232" s="304">
        <v>41699582.515000001</v>
      </c>
      <c r="L232" s="303">
        <f t="shared" si="35"/>
        <v>0</v>
      </c>
      <c r="M232" s="304">
        <v>42594825.69597853</v>
      </c>
      <c r="N232" s="304">
        <v>42558110.019183755</v>
      </c>
      <c r="O232" s="303">
        <f t="shared" si="36"/>
        <v>-36715.67679477483</v>
      </c>
      <c r="P232" s="304">
        <v>864529.04</v>
      </c>
      <c r="Q232" s="304">
        <v>864529.04</v>
      </c>
      <c r="R232" s="303">
        <f t="shared" si="37"/>
        <v>0</v>
      </c>
      <c r="S232" s="304">
        <v>880000</v>
      </c>
      <c r="T232" s="304">
        <v>880000</v>
      </c>
      <c r="U232" s="304">
        <v>872264.52</v>
      </c>
      <c r="V232" s="304">
        <v>872264.52</v>
      </c>
      <c r="W232" s="304">
        <v>899584.61812285148</v>
      </c>
      <c r="X232" s="304">
        <v>898352.43612330791</v>
      </c>
      <c r="Y232" s="304">
        <v>43494410.314101383</v>
      </c>
      <c r="Z232" s="304">
        <v>43456462.455307066</v>
      </c>
      <c r="AA232" s="303">
        <f t="shared" si="38"/>
        <v>-37947.858794316649</v>
      </c>
      <c r="AB232" s="303">
        <f t="shared" si="40"/>
        <v>4770.6932449381793</v>
      </c>
      <c r="AC232" s="303">
        <f t="shared" si="39"/>
        <v>4766.5309263252238</v>
      </c>
      <c r="AD232" s="304">
        <f t="shared" si="41"/>
        <v>-4.1623186129554597</v>
      </c>
      <c r="AE232" s="305">
        <f t="shared" si="42"/>
        <v>-8.7247668195220484E-4</v>
      </c>
      <c r="AF232" s="264">
        <v>13</v>
      </c>
    </row>
    <row r="233" spans="1:32">
      <c r="A233" s="299">
        <v>732</v>
      </c>
      <c r="B233" s="299" t="s">
        <v>231</v>
      </c>
      <c r="C233" s="304">
        <v>3416</v>
      </c>
      <c r="D233" s="304">
        <v>22034571.77</v>
      </c>
      <c r="E233" s="304">
        <v>22034571.77</v>
      </c>
      <c r="F233" s="303">
        <f t="shared" si="33"/>
        <v>0</v>
      </c>
      <c r="G233" s="304">
        <v>22473000</v>
      </c>
      <c r="H233" s="304">
        <v>22473000</v>
      </c>
      <c r="I233" s="303">
        <f t="shared" si="34"/>
        <v>0</v>
      </c>
      <c r="J233" s="304">
        <v>22253785.884999998</v>
      </c>
      <c r="K233" s="304">
        <v>22253785.884999998</v>
      </c>
      <c r="L233" s="303">
        <f t="shared" si="35"/>
        <v>0</v>
      </c>
      <c r="M233" s="304">
        <v>22731549.662547074</v>
      </c>
      <c r="N233" s="304">
        <v>22711955.634004466</v>
      </c>
      <c r="O233" s="303">
        <f t="shared" si="36"/>
        <v>-19594.028542608023</v>
      </c>
      <c r="P233" s="304">
        <v>375854</v>
      </c>
      <c r="Q233" s="304">
        <v>375854</v>
      </c>
      <c r="R233" s="303">
        <f t="shared" si="37"/>
        <v>0</v>
      </c>
      <c r="S233" s="304">
        <v>414000</v>
      </c>
      <c r="T233" s="304">
        <v>414000</v>
      </c>
      <c r="U233" s="304">
        <v>394927</v>
      </c>
      <c r="V233" s="304">
        <v>394927</v>
      </c>
      <c r="W233" s="304">
        <v>407296.46378532436</v>
      </c>
      <c r="X233" s="304">
        <v>406738.58033440314</v>
      </c>
      <c r="Y233" s="304">
        <v>23138846.126332399</v>
      </c>
      <c r="Z233" s="304">
        <v>23118694.214338869</v>
      </c>
      <c r="AA233" s="303">
        <f t="shared" si="38"/>
        <v>-20151.911993529648</v>
      </c>
      <c r="AB233" s="303">
        <f t="shared" si="40"/>
        <v>6773.6668988092506</v>
      </c>
      <c r="AC233" s="303">
        <f t="shared" si="39"/>
        <v>6767.7676271483806</v>
      </c>
      <c r="AD233" s="304">
        <f t="shared" si="41"/>
        <v>-5.8992716608699993</v>
      </c>
      <c r="AE233" s="305">
        <f t="shared" si="42"/>
        <v>-8.7091257202314418E-4</v>
      </c>
      <c r="AF233" s="264">
        <v>19</v>
      </c>
    </row>
    <row r="234" spans="1:32">
      <c r="A234" s="299">
        <v>734</v>
      </c>
      <c r="B234" s="299" t="s">
        <v>232</v>
      </c>
      <c r="C234" s="304">
        <v>51400</v>
      </c>
      <c r="D234" s="304">
        <v>199211925.49000001</v>
      </c>
      <c r="E234" s="304">
        <v>199211925.49000001</v>
      </c>
      <c r="F234" s="303">
        <f t="shared" si="33"/>
        <v>0</v>
      </c>
      <c r="G234" s="304">
        <v>212771000</v>
      </c>
      <c r="H234" s="304">
        <v>212771000</v>
      </c>
      <c r="I234" s="303">
        <f t="shared" si="34"/>
        <v>0</v>
      </c>
      <c r="J234" s="304">
        <v>205991462.745</v>
      </c>
      <c r="K234" s="304">
        <v>205991462.745</v>
      </c>
      <c r="L234" s="303">
        <f t="shared" si="35"/>
        <v>0</v>
      </c>
      <c r="M234" s="304">
        <v>210413867.98840785</v>
      </c>
      <c r="N234" s="304">
        <v>210232496.48508623</v>
      </c>
      <c r="O234" s="303">
        <f t="shared" si="36"/>
        <v>-181371.50332161784</v>
      </c>
      <c r="P234" s="304">
        <v>3910534.2700000005</v>
      </c>
      <c r="Q234" s="304">
        <v>3910534.27</v>
      </c>
      <c r="R234" s="303">
        <f t="shared" si="37"/>
        <v>0</v>
      </c>
      <c r="S234" s="304">
        <v>3955000</v>
      </c>
      <c r="T234" s="304">
        <v>3955000</v>
      </c>
      <c r="U234" s="304">
        <v>3932767.1350000002</v>
      </c>
      <c r="V234" s="304">
        <v>3932767.1349999998</v>
      </c>
      <c r="W234" s="304">
        <v>4055944.8884898764</v>
      </c>
      <c r="X234" s="304">
        <v>4050389.366327696</v>
      </c>
      <c r="Y234" s="304">
        <v>214469812.87689772</v>
      </c>
      <c r="Z234" s="304">
        <v>214282885.85141394</v>
      </c>
      <c r="AA234" s="303">
        <f t="shared" si="38"/>
        <v>-186927.02548378706</v>
      </c>
      <c r="AB234" s="303">
        <f t="shared" si="40"/>
        <v>4172.5644528579323</v>
      </c>
      <c r="AC234" s="303">
        <f t="shared" si="39"/>
        <v>4168.9277402998823</v>
      </c>
      <c r="AD234" s="304">
        <f t="shared" si="41"/>
        <v>-3.6367125580500215</v>
      </c>
      <c r="AE234" s="305">
        <f t="shared" si="42"/>
        <v>-8.7157732352321419E-4</v>
      </c>
      <c r="AF234" s="264">
        <v>2</v>
      </c>
    </row>
    <row r="235" spans="1:32">
      <c r="A235" s="299">
        <v>738</v>
      </c>
      <c r="B235" s="299" t="s">
        <v>233</v>
      </c>
      <c r="C235" s="304">
        <v>2959</v>
      </c>
      <c r="D235" s="304">
        <v>10136938.25</v>
      </c>
      <c r="E235" s="304">
        <v>10136938.25</v>
      </c>
      <c r="F235" s="303">
        <f t="shared" si="33"/>
        <v>0</v>
      </c>
      <c r="G235" s="304">
        <v>9991000</v>
      </c>
      <c r="H235" s="304">
        <v>9991000</v>
      </c>
      <c r="I235" s="303">
        <f t="shared" si="34"/>
        <v>0</v>
      </c>
      <c r="J235" s="304">
        <v>10063969.125</v>
      </c>
      <c r="K235" s="304">
        <v>10063969.125</v>
      </c>
      <c r="L235" s="303">
        <f t="shared" si="35"/>
        <v>0</v>
      </c>
      <c r="M235" s="304">
        <v>10280031.233763169</v>
      </c>
      <c r="N235" s="304">
        <v>10271170.103378154</v>
      </c>
      <c r="O235" s="303">
        <f t="shared" si="36"/>
        <v>-8861.1303850151598</v>
      </c>
      <c r="P235" s="304">
        <v>217311.49000000002</v>
      </c>
      <c r="Q235" s="304">
        <v>217311.49000000002</v>
      </c>
      <c r="R235" s="303">
        <f t="shared" si="37"/>
        <v>0</v>
      </c>
      <c r="S235" s="304">
        <v>255000</v>
      </c>
      <c r="T235" s="304">
        <v>255000</v>
      </c>
      <c r="U235" s="304">
        <v>236155.745</v>
      </c>
      <c r="V235" s="304">
        <v>236155.745</v>
      </c>
      <c r="W235" s="304">
        <v>243552.35231090506</v>
      </c>
      <c r="X235" s="304">
        <v>243218.75298248368</v>
      </c>
      <c r="Y235" s="304">
        <v>10523583.586074075</v>
      </c>
      <c r="Z235" s="304">
        <v>10514388.856360639</v>
      </c>
      <c r="AA235" s="303">
        <f t="shared" si="38"/>
        <v>-9194.7297134362161</v>
      </c>
      <c r="AB235" s="303">
        <f t="shared" si="40"/>
        <v>3556.4662338878252</v>
      </c>
      <c r="AC235" s="303">
        <f t="shared" si="39"/>
        <v>3553.3588564922738</v>
      </c>
      <c r="AD235" s="304">
        <f t="shared" si="41"/>
        <v>-3.1073773955513389</v>
      </c>
      <c r="AE235" s="305">
        <f t="shared" si="42"/>
        <v>-8.7372610653312587E-4</v>
      </c>
      <c r="AF235" s="264">
        <v>2</v>
      </c>
    </row>
    <row r="236" spans="1:32">
      <c r="A236" s="299">
        <v>739</v>
      </c>
      <c r="B236" s="299" t="s">
        <v>234</v>
      </c>
      <c r="C236" s="304">
        <v>3261</v>
      </c>
      <c r="D236" s="304">
        <v>14909923.749999998</v>
      </c>
      <c r="E236" s="304">
        <v>14909923.749999998</v>
      </c>
      <c r="F236" s="303">
        <f t="shared" si="33"/>
        <v>0</v>
      </c>
      <c r="G236" s="304">
        <v>15852000</v>
      </c>
      <c r="H236" s="304">
        <v>15852000</v>
      </c>
      <c r="I236" s="303">
        <f t="shared" si="34"/>
        <v>0</v>
      </c>
      <c r="J236" s="304">
        <v>15380961.875</v>
      </c>
      <c r="K236" s="304">
        <v>15380961.875</v>
      </c>
      <c r="L236" s="303">
        <f t="shared" si="35"/>
        <v>0</v>
      </c>
      <c r="M236" s="304">
        <v>15711173.843681732</v>
      </c>
      <c r="N236" s="304">
        <v>15697631.203901296</v>
      </c>
      <c r="O236" s="303">
        <f t="shared" si="36"/>
        <v>-13542.639780435711</v>
      </c>
      <c r="P236" s="304">
        <v>292917.15999999997</v>
      </c>
      <c r="Q236" s="304">
        <v>292917.15999999997</v>
      </c>
      <c r="R236" s="303">
        <f t="shared" si="37"/>
        <v>0</v>
      </c>
      <c r="S236" s="304">
        <v>330000</v>
      </c>
      <c r="T236" s="304">
        <v>330000</v>
      </c>
      <c r="U236" s="304">
        <v>311458.57999999996</v>
      </c>
      <c r="V236" s="304">
        <v>311458.57999999996</v>
      </c>
      <c r="W236" s="304">
        <v>321213.73886717937</v>
      </c>
      <c r="X236" s="304">
        <v>320773.76492913655</v>
      </c>
      <c r="Y236" s="304">
        <v>16032387.582548911</v>
      </c>
      <c r="Z236" s="304">
        <v>16018404.968830433</v>
      </c>
      <c r="AA236" s="303">
        <f t="shared" si="38"/>
        <v>-13982.613718478009</v>
      </c>
      <c r="AB236" s="303">
        <f t="shared" si="40"/>
        <v>4916.4022025602299</v>
      </c>
      <c r="AC236" s="303">
        <f t="shared" si="39"/>
        <v>4912.1143725330985</v>
      </c>
      <c r="AD236" s="304">
        <f t="shared" si="41"/>
        <v>-4.2878300271313492</v>
      </c>
      <c r="AE236" s="305">
        <f t="shared" si="42"/>
        <v>-8.7214793470283009E-4</v>
      </c>
      <c r="AF236" s="264">
        <v>9</v>
      </c>
    </row>
    <row r="237" spans="1:32">
      <c r="A237" s="299">
        <v>740</v>
      </c>
      <c r="B237" s="299" t="s">
        <v>235</v>
      </c>
      <c r="C237" s="304">
        <v>32547</v>
      </c>
      <c r="D237" s="304">
        <v>153208000</v>
      </c>
      <c r="E237" s="304">
        <v>151709095.09000003</v>
      </c>
      <c r="F237" s="303">
        <f t="shared" si="33"/>
        <v>-1498904.9099999666</v>
      </c>
      <c r="G237" s="304">
        <v>148042000</v>
      </c>
      <c r="H237" s="304">
        <v>148042000</v>
      </c>
      <c r="I237" s="303">
        <f t="shared" si="34"/>
        <v>0</v>
      </c>
      <c r="J237" s="304">
        <v>150625000</v>
      </c>
      <c r="K237" s="304">
        <v>149875547.54500002</v>
      </c>
      <c r="L237" s="303">
        <f t="shared" si="35"/>
        <v>-749452.45499998331</v>
      </c>
      <c r="M237" s="304">
        <v>153858749.50064269</v>
      </c>
      <c r="N237" s="304">
        <v>152961244.61944187</v>
      </c>
      <c r="O237" s="303">
        <f t="shared" si="36"/>
        <v>-897504.88120082021</v>
      </c>
      <c r="P237" s="304">
        <v>3208000</v>
      </c>
      <c r="Q237" s="304">
        <v>3129611.34</v>
      </c>
      <c r="R237" s="303">
        <f t="shared" si="37"/>
        <v>-78388.660000000149</v>
      </c>
      <c r="S237" s="304">
        <v>3329000</v>
      </c>
      <c r="T237" s="304">
        <v>3329000</v>
      </c>
      <c r="U237" s="304">
        <v>3268500</v>
      </c>
      <c r="V237" s="304">
        <v>3229305.67</v>
      </c>
      <c r="W237" s="304">
        <v>3370872.3178773113</v>
      </c>
      <c r="X237" s="304">
        <v>3325888.5912627866</v>
      </c>
      <c r="Y237" s="304">
        <v>157229621.81852001</v>
      </c>
      <c r="Z237" s="304">
        <v>156287133.21070465</v>
      </c>
      <c r="AA237" s="303">
        <f t="shared" si="38"/>
        <v>-942488.60781535506</v>
      </c>
      <c r="AB237" s="303">
        <f t="shared" si="40"/>
        <v>4830.8483675460111</v>
      </c>
      <c r="AC237" s="303">
        <f t="shared" si="39"/>
        <v>4801.890595468235</v>
      </c>
      <c r="AD237" s="304">
        <f t="shared" si="41"/>
        <v>-28.957772077776099</v>
      </c>
      <c r="AE237" s="305">
        <f t="shared" si="42"/>
        <v>-5.9943450662447838E-3</v>
      </c>
      <c r="AF237" s="264">
        <v>10</v>
      </c>
    </row>
    <row r="238" spans="1:32">
      <c r="A238" s="299">
        <v>742</v>
      </c>
      <c r="B238" s="299" t="s">
        <v>236</v>
      </c>
      <c r="C238" s="304">
        <v>1009</v>
      </c>
      <c r="D238" s="304">
        <v>5704000</v>
      </c>
      <c r="E238" s="304">
        <v>5317514.1899999995</v>
      </c>
      <c r="F238" s="303">
        <f t="shared" si="33"/>
        <v>-386485.81000000052</v>
      </c>
      <c r="G238" s="304">
        <v>5462000</v>
      </c>
      <c r="H238" s="304">
        <v>5462000</v>
      </c>
      <c r="I238" s="303">
        <f t="shared" si="34"/>
        <v>0</v>
      </c>
      <c r="J238" s="304">
        <v>5583000</v>
      </c>
      <c r="K238" s="304">
        <v>5389757.0949999997</v>
      </c>
      <c r="L238" s="303">
        <f t="shared" si="35"/>
        <v>-193242.90500000026</v>
      </c>
      <c r="M238" s="304">
        <v>5702860.736677764</v>
      </c>
      <c r="N238" s="304">
        <v>5500723.5466488265</v>
      </c>
      <c r="O238" s="303">
        <f t="shared" si="36"/>
        <v>-202137.19002893753</v>
      </c>
      <c r="P238" s="304">
        <v>205000</v>
      </c>
      <c r="Q238" s="304">
        <v>201742.86</v>
      </c>
      <c r="R238" s="303">
        <f t="shared" si="37"/>
        <v>-3257.140000000014</v>
      </c>
      <c r="S238" s="304">
        <v>224000</v>
      </c>
      <c r="T238" s="304">
        <v>224000</v>
      </c>
      <c r="U238" s="304">
        <v>214500</v>
      </c>
      <c r="V238" s="304">
        <v>212871.43</v>
      </c>
      <c r="W238" s="304">
        <v>221218.33017735448</v>
      </c>
      <c r="X238" s="304">
        <v>219238.04458027502</v>
      </c>
      <c r="Y238" s="304">
        <v>5924079.0668551186</v>
      </c>
      <c r="Z238" s="304">
        <v>5719961.5912291016</v>
      </c>
      <c r="AA238" s="303">
        <f t="shared" si="38"/>
        <v>-204117.47562601697</v>
      </c>
      <c r="AB238" s="303">
        <f t="shared" si="40"/>
        <v>5871.23792552539</v>
      </c>
      <c r="AC238" s="303">
        <f t="shared" si="39"/>
        <v>5668.9411211388524</v>
      </c>
      <c r="AD238" s="304">
        <f t="shared" si="41"/>
        <v>-202.29680438653759</v>
      </c>
      <c r="AE238" s="305">
        <f t="shared" si="42"/>
        <v>-3.4455562345216149E-2</v>
      </c>
      <c r="AF238" s="264">
        <v>19</v>
      </c>
    </row>
    <row r="239" spans="1:32">
      <c r="A239" s="299">
        <v>743</v>
      </c>
      <c r="B239" s="299" t="s">
        <v>237</v>
      </c>
      <c r="C239" s="304">
        <v>64736</v>
      </c>
      <c r="D239" s="304">
        <v>231915259.69999996</v>
      </c>
      <c r="E239" s="304">
        <v>231968747.38999996</v>
      </c>
      <c r="F239" s="303">
        <f t="shared" si="33"/>
        <v>53487.689999997616</v>
      </c>
      <c r="G239" s="304">
        <v>226881000</v>
      </c>
      <c r="H239" s="304">
        <v>226881000</v>
      </c>
      <c r="I239" s="303">
        <f t="shared" si="34"/>
        <v>0</v>
      </c>
      <c r="J239" s="304">
        <v>229398129.84999996</v>
      </c>
      <c r="K239" s="304">
        <v>229424873.69499999</v>
      </c>
      <c r="L239" s="303">
        <f t="shared" si="35"/>
        <v>26743.84500002861</v>
      </c>
      <c r="M239" s="304">
        <v>234323049.93531653</v>
      </c>
      <c r="N239" s="304">
        <v>234148363.77167377</v>
      </c>
      <c r="O239" s="303">
        <f t="shared" si="36"/>
        <v>-174686.16364276409</v>
      </c>
      <c r="P239" s="304">
        <v>6204494.4199999906</v>
      </c>
      <c r="Q239" s="304">
        <v>6204494.4199999971</v>
      </c>
      <c r="R239" s="303">
        <f t="shared" si="37"/>
        <v>0</v>
      </c>
      <c r="S239" s="304">
        <v>6399000</v>
      </c>
      <c r="T239" s="304">
        <v>6399000</v>
      </c>
      <c r="U239" s="304">
        <v>6301747.2099999953</v>
      </c>
      <c r="V239" s="304">
        <v>6301747.209999999</v>
      </c>
      <c r="W239" s="304">
        <v>6499123.5197948785</v>
      </c>
      <c r="X239" s="304">
        <v>6490221.5189685319</v>
      </c>
      <c r="Y239" s="304">
        <v>240822173.45511141</v>
      </c>
      <c r="Z239" s="304">
        <v>240638585.29064229</v>
      </c>
      <c r="AA239" s="303">
        <f t="shared" si="38"/>
        <v>-183588.16446912289</v>
      </c>
      <c r="AB239" s="303">
        <f t="shared" si="40"/>
        <v>3720.0657046328383</v>
      </c>
      <c r="AC239" s="303">
        <f t="shared" si="39"/>
        <v>3717.2297530067085</v>
      </c>
      <c r="AD239" s="304">
        <f t="shared" si="41"/>
        <v>-2.8359516261298268</v>
      </c>
      <c r="AE239" s="305">
        <f t="shared" si="42"/>
        <v>-7.6233912282732883E-4</v>
      </c>
      <c r="AF239" s="264">
        <v>14</v>
      </c>
    </row>
    <row r="240" spans="1:32">
      <c r="A240" s="299">
        <v>746</v>
      </c>
      <c r="B240" s="299" t="s">
        <v>238</v>
      </c>
      <c r="C240" s="304">
        <v>4781</v>
      </c>
      <c r="D240" s="304">
        <v>19701780.120000001</v>
      </c>
      <c r="E240" s="304">
        <v>19999788.759999998</v>
      </c>
      <c r="F240" s="303">
        <f t="shared" si="33"/>
        <v>298008.63999999687</v>
      </c>
      <c r="G240" s="304">
        <v>20643000</v>
      </c>
      <c r="H240" s="304">
        <v>20643000</v>
      </c>
      <c r="I240" s="303">
        <f t="shared" si="34"/>
        <v>0</v>
      </c>
      <c r="J240" s="304">
        <v>20172390.060000002</v>
      </c>
      <c r="K240" s="304">
        <v>20321394.379999999</v>
      </c>
      <c r="L240" s="303">
        <f t="shared" si="35"/>
        <v>149004.31999999657</v>
      </c>
      <c r="M240" s="304">
        <v>20605468.607938889</v>
      </c>
      <c r="N240" s="304">
        <v>20739779.288105957</v>
      </c>
      <c r="O240" s="303">
        <f t="shared" si="36"/>
        <v>134310.6801670678</v>
      </c>
      <c r="P240" s="304">
        <v>574252.98</v>
      </c>
      <c r="Q240" s="304">
        <v>574252.98</v>
      </c>
      <c r="R240" s="303">
        <f t="shared" si="37"/>
        <v>0</v>
      </c>
      <c r="S240" s="304">
        <v>531000</v>
      </c>
      <c r="T240" s="304">
        <v>531000</v>
      </c>
      <c r="U240" s="304">
        <v>552626.49</v>
      </c>
      <c r="V240" s="304">
        <v>552626.49</v>
      </c>
      <c r="W240" s="304">
        <v>569935.24162970856</v>
      </c>
      <c r="X240" s="304">
        <v>569154.58805749984</v>
      </c>
      <c r="Y240" s="304">
        <v>21175403.849568598</v>
      </c>
      <c r="Z240" s="304">
        <v>21308933.876163457</v>
      </c>
      <c r="AA240" s="303">
        <f t="shared" si="38"/>
        <v>133530.02659485862</v>
      </c>
      <c r="AB240" s="303">
        <f t="shared" si="40"/>
        <v>4429.0742207840613</v>
      </c>
      <c r="AC240" s="303">
        <f t="shared" si="39"/>
        <v>4457.0035298396688</v>
      </c>
      <c r="AD240" s="304">
        <f t="shared" si="41"/>
        <v>27.929309055607519</v>
      </c>
      <c r="AE240" s="305">
        <f t="shared" si="42"/>
        <v>6.3059022412731902E-3</v>
      </c>
      <c r="AF240" s="264">
        <v>17</v>
      </c>
    </row>
    <row r="241" spans="1:32">
      <c r="A241" s="299">
        <v>747</v>
      </c>
      <c r="B241" s="299" t="s">
        <v>239</v>
      </c>
      <c r="C241" s="304">
        <v>1352</v>
      </c>
      <c r="D241" s="304">
        <v>8877004.5599999987</v>
      </c>
      <c r="E241" s="304">
        <v>5742077.8800000008</v>
      </c>
      <c r="F241" s="303">
        <f t="shared" si="33"/>
        <v>-3134926.6799999978</v>
      </c>
      <c r="G241" s="304">
        <v>6126000</v>
      </c>
      <c r="H241" s="304">
        <v>6126000</v>
      </c>
      <c r="I241" s="303">
        <f t="shared" si="34"/>
        <v>0</v>
      </c>
      <c r="J241" s="304">
        <v>7501502.2799999993</v>
      </c>
      <c r="K241" s="304">
        <v>5934038.9400000004</v>
      </c>
      <c r="L241" s="303">
        <f t="shared" si="35"/>
        <v>-1567463.3399999989</v>
      </c>
      <c r="M241" s="304">
        <v>7662551.1049096761</v>
      </c>
      <c r="N241" s="304">
        <v>6056211.2816308746</v>
      </c>
      <c r="O241" s="303">
        <f t="shared" si="36"/>
        <v>-1606339.8232788015</v>
      </c>
      <c r="P241" s="304">
        <v>163038.18</v>
      </c>
      <c r="Q241" s="304">
        <v>145015.81999999998</v>
      </c>
      <c r="R241" s="303">
        <f t="shared" si="37"/>
        <v>-18022.360000000015</v>
      </c>
      <c r="S241" s="304">
        <v>165000</v>
      </c>
      <c r="T241" s="304">
        <v>165000</v>
      </c>
      <c r="U241" s="304">
        <v>164019.09</v>
      </c>
      <c r="V241" s="304">
        <v>155007.90999999997</v>
      </c>
      <c r="W241" s="304">
        <v>169156.31331939032</v>
      </c>
      <c r="X241" s="304">
        <v>159643.92724225722</v>
      </c>
      <c r="Y241" s="304">
        <v>7831707.4182290668</v>
      </c>
      <c r="Z241" s="304">
        <v>6215855.2088731322</v>
      </c>
      <c r="AA241" s="303">
        <f t="shared" si="38"/>
        <v>-1615852.2093559345</v>
      </c>
      <c r="AB241" s="303">
        <f t="shared" si="40"/>
        <v>5792.6830016487183</v>
      </c>
      <c r="AC241" s="303">
        <f t="shared" si="39"/>
        <v>4597.526042065926</v>
      </c>
      <c r="AD241" s="304">
        <f t="shared" si="41"/>
        <v>-1195.1569595827923</v>
      </c>
      <c r="AE241" s="305">
        <f t="shared" si="42"/>
        <v>-0.20632183035781965</v>
      </c>
      <c r="AF241" s="264">
        <v>4</v>
      </c>
    </row>
    <row r="242" spans="1:32">
      <c r="A242" s="299">
        <v>748</v>
      </c>
      <c r="B242" s="299" t="s">
        <v>240</v>
      </c>
      <c r="C242" s="304">
        <v>5028</v>
      </c>
      <c r="D242" s="304">
        <v>19291000</v>
      </c>
      <c r="E242" s="304">
        <v>22995724.569999997</v>
      </c>
      <c r="F242" s="303">
        <f t="shared" si="33"/>
        <v>3704724.5699999966</v>
      </c>
      <c r="G242" s="304">
        <v>20257000</v>
      </c>
      <c r="H242" s="304">
        <v>20257000</v>
      </c>
      <c r="I242" s="303">
        <f t="shared" si="34"/>
        <v>0</v>
      </c>
      <c r="J242" s="304">
        <v>19774000</v>
      </c>
      <c r="K242" s="304">
        <v>21626362.284999996</v>
      </c>
      <c r="L242" s="303">
        <f t="shared" si="35"/>
        <v>1852362.2849999964</v>
      </c>
      <c r="M242" s="304">
        <v>20198525.561000556</v>
      </c>
      <c r="N242" s="304">
        <v>22071614.3886736</v>
      </c>
      <c r="O242" s="303">
        <f t="shared" si="36"/>
        <v>1873088.8276730441</v>
      </c>
      <c r="P242" s="304">
        <v>518000</v>
      </c>
      <c r="Q242" s="304">
        <v>549826.03</v>
      </c>
      <c r="R242" s="303">
        <f t="shared" si="37"/>
        <v>31826.030000000028</v>
      </c>
      <c r="S242" s="304">
        <v>635000</v>
      </c>
      <c r="T242" s="304">
        <v>635000</v>
      </c>
      <c r="U242" s="304">
        <v>576500</v>
      </c>
      <c r="V242" s="304">
        <v>592413.01500000001</v>
      </c>
      <c r="W242" s="304">
        <v>594556.49112934666</v>
      </c>
      <c r="X242" s="304">
        <v>610131.05888613209</v>
      </c>
      <c r="Y242" s="304">
        <v>20793082.052129902</v>
      </c>
      <c r="Z242" s="304">
        <v>22681745.447559733</v>
      </c>
      <c r="AA242" s="303">
        <f t="shared" si="38"/>
        <v>1888663.395429831</v>
      </c>
      <c r="AB242" s="303">
        <f t="shared" si="40"/>
        <v>4135.4578464856604</v>
      </c>
      <c r="AC242" s="303">
        <f t="shared" si="39"/>
        <v>4511.0870022990721</v>
      </c>
      <c r="AD242" s="304">
        <f t="shared" si="41"/>
        <v>375.62915581341167</v>
      </c>
      <c r="AE242" s="305">
        <f t="shared" si="42"/>
        <v>9.0831334705206546E-2</v>
      </c>
      <c r="AF242" s="264">
        <v>17</v>
      </c>
    </row>
    <row r="243" spans="1:32">
      <c r="A243" s="299">
        <v>749</v>
      </c>
      <c r="B243" s="299" t="s">
        <v>241</v>
      </c>
      <c r="C243" s="304">
        <v>21293</v>
      </c>
      <c r="D243" s="304">
        <v>75990931.269999951</v>
      </c>
      <c r="E243" s="304">
        <v>75990931.269999951</v>
      </c>
      <c r="F243" s="303">
        <f t="shared" si="33"/>
        <v>0</v>
      </c>
      <c r="G243" s="304">
        <v>83823000</v>
      </c>
      <c r="H243" s="304">
        <v>83823000</v>
      </c>
      <c r="I243" s="303">
        <f t="shared" si="34"/>
        <v>0</v>
      </c>
      <c r="J243" s="304">
        <v>79906965.634999976</v>
      </c>
      <c r="K243" s="304">
        <v>79906965.634999976</v>
      </c>
      <c r="L243" s="303">
        <f t="shared" si="35"/>
        <v>0</v>
      </c>
      <c r="M243" s="304">
        <v>81622478.399946406</v>
      </c>
      <c r="N243" s="304">
        <v>81552121.860457048</v>
      </c>
      <c r="O243" s="303">
        <f t="shared" si="36"/>
        <v>-70356.539489358664</v>
      </c>
      <c r="P243" s="304">
        <v>1688178.1800000002</v>
      </c>
      <c r="Q243" s="304">
        <v>1688178.1800000002</v>
      </c>
      <c r="R243" s="303">
        <f t="shared" si="37"/>
        <v>0</v>
      </c>
      <c r="S243" s="304">
        <v>2097000</v>
      </c>
      <c r="T243" s="304">
        <v>2097000</v>
      </c>
      <c r="U243" s="304">
        <v>1892589.09</v>
      </c>
      <c r="V243" s="304">
        <v>1892589.09</v>
      </c>
      <c r="W243" s="304">
        <v>1951866.6582828853</v>
      </c>
      <c r="X243" s="304">
        <v>1949193.1410690583</v>
      </c>
      <c r="Y243" s="304">
        <v>83574345.058229297</v>
      </c>
      <c r="Z243" s="304">
        <v>83501315.001526102</v>
      </c>
      <c r="AA243" s="303">
        <f t="shared" si="38"/>
        <v>-73030.056703194976</v>
      </c>
      <c r="AB243" s="303">
        <f t="shared" si="40"/>
        <v>3924.968067356845</v>
      </c>
      <c r="AC243" s="303">
        <f t="shared" si="39"/>
        <v>3921.5382990431644</v>
      </c>
      <c r="AD243" s="304">
        <f t="shared" si="41"/>
        <v>-3.4297683136805972</v>
      </c>
      <c r="AE243" s="305">
        <f t="shared" si="42"/>
        <v>-8.7383343120808483E-4</v>
      </c>
      <c r="AF243" s="264">
        <v>11</v>
      </c>
    </row>
    <row r="244" spans="1:32">
      <c r="A244" s="299">
        <v>751</v>
      </c>
      <c r="B244" s="299" t="s">
        <v>242</v>
      </c>
      <c r="C244" s="304">
        <v>2904</v>
      </c>
      <c r="D244" s="304">
        <v>10192098.239999998</v>
      </c>
      <c r="E244" s="304">
        <v>12528495.720000003</v>
      </c>
      <c r="F244" s="303">
        <f t="shared" si="33"/>
        <v>2336397.4800000042</v>
      </c>
      <c r="G244" s="304">
        <v>13226000</v>
      </c>
      <c r="H244" s="304">
        <v>13226000</v>
      </c>
      <c r="I244" s="303">
        <f t="shared" si="34"/>
        <v>0</v>
      </c>
      <c r="J244" s="304">
        <v>11709049.119999999</v>
      </c>
      <c r="K244" s="304">
        <v>12877247.860000001</v>
      </c>
      <c r="L244" s="303">
        <f t="shared" si="35"/>
        <v>1168198.7400000021</v>
      </c>
      <c r="M244" s="304">
        <v>11960429.247766312</v>
      </c>
      <c r="N244" s="304">
        <v>13142369.73411048</v>
      </c>
      <c r="O244" s="303">
        <f t="shared" si="36"/>
        <v>1181940.486344168</v>
      </c>
      <c r="P244" s="304">
        <v>222359.82</v>
      </c>
      <c r="Q244" s="304">
        <v>232562.91999999998</v>
      </c>
      <c r="R244" s="303">
        <f t="shared" si="37"/>
        <v>10203.099999999977</v>
      </c>
      <c r="S244" s="304">
        <v>272000</v>
      </c>
      <c r="T244" s="304">
        <v>272000</v>
      </c>
      <c r="U244" s="304">
        <v>247179.91</v>
      </c>
      <c r="V244" s="304">
        <v>252281.46</v>
      </c>
      <c r="W244" s="304">
        <v>254921.80393281477</v>
      </c>
      <c r="X244" s="304">
        <v>259826.76009766493</v>
      </c>
      <c r="Y244" s="304">
        <v>12215351.051699126</v>
      </c>
      <c r="Z244" s="304">
        <v>13402196.494208146</v>
      </c>
      <c r="AA244" s="303">
        <f t="shared" si="38"/>
        <v>1186845.4425090197</v>
      </c>
      <c r="AB244" s="303">
        <f t="shared" si="40"/>
        <v>4206.3881032021782</v>
      </c>
      <c r="AC244" s="303">
        <f t="shared" si="39"/>
        <v>4615.081437399499</v>
      </c>
      <c r="AD244" s="304">
        <f t="shared" si="41"/>
        <v>408.69333419732084</v>
      </c>
      <c r="AE244" s="305">
        <f t="shared" si="42"/>
        <v>9.7160158352054271E-2</v>
      </c>
      <c r="AF244" s="264">
        <v>19</v>
      </c>
    </row>
    <row r="245" spans="1:32">
      <c r="A245" s="299">
        <v>753</v>
      </c>
      <c r="B245" s="299" t="s">
        <v>243</v>
      </c>
      <c r="C245" s="304">
        <v>22190</v>
      </c>
      <c r="D245" s="304">
        <v>59890013.310000002</v>
      </c>
      <c r="E245" s="304">
        <v>59890013.310000002</v>
      </c>
      <c r="F245" s="303">
        <f t="shared" si="33"/>
        <v>0</v>
      </c>
      <c r="G245" s="304">
        <v>61719000</v>
      </c>
      <c r="H245" s="304">
        <v>61719000</v>
      </c>
      <c r="I245" s="303">
        <f t="shared" si="34"/>
        <v>0</v>
      </c>
      <c r="J245" s="304">
        <v>60804506.655000001</v>
      </c>
      <c r="K245" s="304">
        <v>60804506.655000001</v>
      </c>
      <c r="L245" s="303">
        <f t="shared" si="35"/>
        <v>0</v>
      </c>
      <c r="M245" s="304">
        <v>62109911.090070091</v>
      </c>
      <c r="N245" s="304">
        <v>62056373.896665163</v>
      </c>
      <c r="O245" s="303">
        <f t="shared" si="36"/>
        <v>-53537.19340492785</v>
      </c>
      <c r="P245" s="304">
        <v>2442219.66</v>
      </c>
      <c r="Q245" s="304">
        <v>2442219.66</v>
      </c>
      <c r="R245" s="303">
        <f t="shared" si="37"/>
        <v>0</v>
      </c>
      <c r="S245" s="304">
        <v>2490000</v>
      </c>
      <c r="T245" s="304">
        <v>2490000</v>
      </c>
      <c r="U245" s="304">
        <v>2466109.83</v>
      </c>
      <c r="V245" s="304">
        <v>2466109.83</v>
      </c>
      <c r="W245" s="304">
        <v>2543350.5763475969</v>
      </c>
      <c r="X245" s="304">
        <v>2539866.8898376571</v>
      </c>
      <c r="Y245" s="304">
        <v>64653261.666417688</v>
      </c>
      <c r="Z245" s="304">
        <v>64596240.786502823</v>
      </c>
      <c r="AA245" s="303">
        <f t="shared" si="38"/>
        <v>-57020.879914864898</v>
      </c>
      <c r="AB245" s="303">
        <f t="shared" si="40"/>
        <v>2913.6215262017886</v>
      </c>
      <c r="AC245" s="303">
        <f t="shared" si="39"/>
        <v>2911.0518605904831</v>
      </c>
      <c r="AD245" s="304">
        <f t="shared" si="41"/>
        <v>-2.5696656113054814</v>
      </c>
      <c r="AE245" s="305">
        <f t="shared" si="42"/>
        <v>-8.8194900682770228E-4</v>
      </c>
      <c r="AF245" s="264">
        <v>1</v>
      </c>
    </row>
    <row r="246" spans="1:32">
      <c r="A246" s="299">
        <v>755</v>
      </c>
      <c r="B246" s="299" t="s">
        <v>244</v>
      </c>
      <c r="C246" s="304">
        <v>6198</v>
      </c>
      <c r="D246" s="304">
        <v>18612330.360000003</v>
      </c>
      <c r="E246" s="304">
        <v>18612330.360000003</v>
      </c>
      <c r="F246" s="303">
        <f t="shared" si="33"/>
        <v>0</v>
      </c>
      <c r="G246" s="304">
        <v>19119000</v>
      </c>
      <c r="H246" s="304">
        <v>19119000</v>
      </c>
      <c r="I246" s="303">
        <f t="shared" si="34"/>
        <v>0</v>
      </c>
      <c r="J246" s="304">
        <v>18865665.18</v>
      </c>
      <c r="K246" s="304">
        <v>18865665.18</v>
      </c>
      <c r="L246" s="303">
        <f t="shared" si="35"/>
        <v>0</v>
      </c>
      <c r="M246" s="304">
        <v>19270689.813063022</v>
      </c>
      <c r="N246" s="304">
        <v>19254078.959344808</v>
      </c>
      <c r="O246" s="303">
        <f t="shared" si="36"/>
        <v>-16610.853718213737</v>
      </c>
      <c r="P246" s="304">
        <v>421439.44</v>
      </c>
      <c r="Q246" s="304">
        <v>421439.44</v>
      </c>
      <c r="R246" s="303">
        <f t="shared" si="37"/>
        <v>0</v>
      </c>
      <c r="S246" s="304">
        <v>464000</v>
      </c>
      <c r="T246" s="304">
        <v>464000</v>
      </c>
      <c r="U246" s="304">
        <v>442719.72</v>
      </c>
      <c r="V246" s="304">
        <v>442719.72</v>
      </c>
      <c r="W246" s="304">
        <v>456586.09414911852</v>
      </c>
      <c r="X246" s="304">
        <v>455960.69754370925</v>
      </c>
      <c r="Y246" s="304">
        <v>19727275.907212142</v>
      </c>
      <c r="Z246" s="304">
        <v>19710039.656888518</v>
      </c>
      <c r="AA246" s="303">
        <f t="shared" si="38"/>
        <v>-17236.250323623419</v>
      </c>
      <c r="AB246" s="303">
        <f t="shared" si="40"/>
        <v>3182.8454190403586</v>
      </c>
      <c r="AC246" s="303">
        <f t="shared" si="39"/>
        <v>3180.0644815889832</v>
      </c>
      <c r="AD246" s="304">
        <f t="shared" si="41"/>
        <v>-2.7809374513753937</v>
      </c>
      <c r="AE246" s="305">
        <f t="shared" si="42"/>
        <v>-8.737268340898121E-4</v>
      </c>
      <c r="AF246" s="264">
        <v>1</v>
      </c>
    </row>
    <row r="247" spans="1:32">
      <c r="A247" s="299">
        <v>758</v>
      </c>
      <c r="B247" s="299" t="s">
        <v>245</v>
      </c>
      <c r="C247" s="304">
        <v>8187</v>
      </c>
      <c r="D247" s="304">
        <v>49502999.520000003</v>
      </c>
      <c r="E247" s="304">
        <v>40900343.770000011</v>
      </c>
      <c r="F247" s="303">
        <f t="shared" si="33"/>
        <v>-8602655.7499999925</v>
      </c>
      <c r="G247" s="304">
        <v>43498000</v>
      </c>
      <c r="H247" s="304">
        <v>43498000</v>
      </c>
      <c r="I247" s="303">
        <f t="shared" si="34"/>
        <v>0</v>
      </c>
      <c r="J247" s="304">
        <v>46500499.760000005</v>
      </c>
      <c r="K247" s="304">
        <v>42199171.885000005</v>
      </c>
      <c r="L247" s="303">
        <f t="shared" si="35"/>
        <v>-4301327.875</v>
      </c>
      <c r="M247" s="304">
        <v>47498813.239691533</v>
      </c>
      <c r="N247" s="304">
        <v>43067985.132806934</v>
      </c>
      <c r="O247" s="303">
        <f t="shared" si="36"/>
        <v>-4430828.1068845987</v>
      </c>
      <c r="P247" s="304">
        <v>818708</v>
      </c>
      <c r="Q247" s="304">
        <v>818708</v>
      </c>
      <c r="R247" s="303">
        <f t="shared" si="37"/>
        <v>0</v>
      </c>
      <c r="S247" s="304">
        <v>1020000</v>
      </c>
      <c r="T247" s="304">
        <v>1020000</v>
      </c>
      <c r="U247" s="304">
        <v>919354</v>
      </c>
      <c r="V247" s="304">
        <v>919354</v>
      </c>
      <c r="W247" s="304">
        <v>948148.98238634772</v>
      </c>
      <c r="X247" s="304">
        <v>946850.28064618248</v>
      </c>
      <c r="Y247" s="304">
        <v>48446962.222077884</v>
      </c>
      <c r="Z247" s="304">
        <v>44014835.413453117</v>
      </c>
      <c r="AA247" s="303">
        <f t="shared" si="38"/>
        <v>-4432126.8086247668</v>
      </c>
      <c r="AB247" s="303">
        <f t="shared" si="40"/>
        <v>5917.5476025501266</v>
      </c>
      <c r="AC247" s="303">
        <f t="shared" si="39"/>
        <v>5376.1860771287547</v>
      </c>
      <c r="AD247" s="304">
        <f t="shared" si="41"/>
        <v>-541.36152542137188</v>
      </c>
      <c r="AE247" s="305">
        <f t="shared" si="42"/>
        <v>-9.1484101486243363E-2</v>
      </c>
      <c r="AF247" s="264">
        <v>19</v>
      </c>
    </row>
    <row r="248" spans="1:32">
      <c r="A248" s="299">
        <v>759</v>
      </c>
      <c r="B248" s="299" t="s">
        <v>246</v>
      </c>
      <c r="C248" s="304">
        <v>1997</v>
      </c>
      <c r="D248" s="304">
        <v>9225749.8400000017</v>
      </c>
      <c r="E248" s="304">
        <v>9225749.8400000017</v>
      </c>
      <c r="F248" s="303">
        <f t="shared" si="33"/>
        <v>0</v>
      </c>
      <c r="G248" s="304">
        <v>9172000</v>
      </c>
      <c r="H248" s="304">
        <v>9172000</v>
      </c>
      <c r="I248" s="303">
        <f t="shared" si="34"/>
        <v>0</v>
      </c>
      <c r="J248" s="304">
        <v>9198874.9200000018</v>
      </c>
      <c r="K248" s="304">
        <v>9198874.9200000018</v>
      </c>
      <c r="L248" s="303">
        <f t="shared" si="35"/>
        <v>0</v>
      </c>
      <c r="M248" s="304">
        <v>9396364.4282424897</v>
      </c>
      <c r="N248" s="304">
        <v>9388264.9965919014</v>
      </c>
      <c r="O248" s="303">
        <f t="shared" si="36"/>
        <v>-8099.4316505882889</v>
      </c>
      <c r="P248" s="304">
        <v>175606.18</v>
      </c>
      <c r="Q248" s="304">
        <v>179777.65</v>
      </c>
      <c r="R248" s="303">
        <f t="shared" si="37"/>
        <v>4171.4700000000012</v>
      </c>
      <c r="S248" s="304">
        <v>186000</v>
      </c>
      <c r="T248" s="304">
        <v>186000</v>
      </c>
      <c r="U248" s="304">
        <v>180803.09</v>
      </c>
      <c r="V248" s="304">
        <v>182888.82500000001</v>
      </c>
      <c r="W248" s="304">
        <v>186466.0030802142</v>
      </c>
      <c r="X248" s="304">
        <v>188358.71196329224</v>
      </c>
      <c r="Y248" s="304">
        <v>9582830.4313227031</v>
      </c>
      <c r="Z248" s="304">
        <v>9576623.7085551936</v>
      </c>
      <c r="AA248" s="303">
        <f t="shared" si="38"/>
        <v>-6206.7227675095201</v>
      </c>
      <c r="AB248" s="303">
        <f t="shared" si="40"/>
        <v>4798.6131353643977</v>
      </c>
      <c r="AC248" s="303">
        <f t="shared" si="39"/>
        <v>4795.5051119455147</v>
      </c>
      <c r="AD248" s="304">
        <f t="shared" si="41"/>
        <v>-3.1080234188830218</v>
      </c>
      <c r="AE248" s="305">
        <f t="shared" si="42"/>
        <v>-6.4769201667410606E-4</v>
      </c>
      <c r="AF248" s="264">
        <v>14</v>
      </c>
    </row>
    <row r="249" spans="1:32">
      <c r="A249" s="299">
        <v>761</v>
      </c>
      <c r="B249" s="299" t="s">
        <v>247</v>
      </c>
      <c r="C249" s="304">
        <v>8563</v>
      </c>
      <c r="D249" s="304">
        <v>35484373.149999999</v>
      </c>
      <c r="E249" s="304">
        <v>35484373.149999999</v>
      </c>
      <c r="F249" s="303">
        <f t="shared" si="33"/>
        <v>0</v>
      </c>
      <c r="G249" s="304">
        <v>34957000</v>
      </c>
      <c r="H249" s="304">
        <v>34957000</v>
      </c>
      <c r="I249" s="303">
        <f t="shared" si="34"/>
        <v>0</v>
      </c>
      <c r="J249" s="304">
        <v>35220686.575000003</v>
      </c>
      <c r="K249" s="304">
        <v>35220686.575000003</v>
      </c>
      <c r="L249" s="303">
        <f t="shared" si="35"/>
        <v>0</v>
      </c>
      <c r="M249" s="304">
        <v>35976835.140139915</v>
      </c>
      <c r="N249" s="304">
        <v>35945824.006052129</v>
      </c>
      <c r="O249" s="303">
        <f t="shared" si="36"/>
        <v>-31011.134087786078</v>
      </c>
      <c r="P249" s="304">
        <v>633550.12</v>
      </c>
      <c r="Q249" s="304">
        <v>633550.12</v>
      </c>
      <c r="R249" s="303">
        <f t="shared" si="37"/>
        <v>0</v>
      </c>
      <c r="S249" s="304">
        <v>658000</v>
      </c>
      <c r="T249" s="304">
        <v>658000</v>
      </c>
      <c r="U249" s="304">
        <v>645775.06000000006</v>
      </c>
      <c r="V249" s="304">
        <v>645775.06000000006</v>
      </c>
      <c r="W249" s="304">
        <v>666001.30742834928</v>
      </c>
      <c r="X249" s="304">
        <v>665089.06992878194</v>
      </c>
      <c r="Y249" s="304">
        <v>36642836.447568268</v>
      </c>
      <c r="Z249" s="304">
        <v>36610913.075980909</v>
      </c>
      <c r="AA249" s="303">
        <f t="shared" si="38"/>
        <v>-31923.371587358415</v>
      </c>
      <c r="AB249" s="303">
        <f t="shared" si="40"/>
        <v>4279.2054709293789</v>
      </c>
      <c r="AC249" s="303">
        <f t="shared" si="39"/>
        <v>4275.4774116525641</v>
      </c>
      <c r="AD249" s="304">
        <f t="shared" si="41"/>
        <v>-3.7280592768147471</v>
      </c>
      <c r="AE249" s="305">
        <f t="shared" si="42"/>
        <v>-8.7120361528353276E-4</v>
      </c>
      <c r="AF249" s="264">
        <v>2</v>
      </c>
    </row>
    <row r="250" spans="1:32">
      <c r="A250" s="299">
        <v>762</v>
      </c>
      <c r="B250" s="299" t="s">
        <v>248</v>
      </c>
      <c r="C250" s="304">
        <v>3777</v>
      </c>
      <c r="D250" s="304">
        <v>17075603.719999999</v>
      </c>
      <c r="E250" s="304">
        <v>17075603.719999999</v>
      </c>
      <c r="F250" s="303">
        <f t="shared" si="33"/>
        <v>0</v>
      </c>
      <c r="G250" s="304">
        <v>18236000</v>
      </c>
      <c r="H250" s="304">
        <v>18236000</v>
      </c>
      <c r="I250" s="303">
        <f t="shared" si="34"/>
        <v>0</v>
      </c>
      <c r="J250" s="304">
        <v>17655801.859999999</v>
      </c>
      <c r="K250" s="304">
        <v>17655801.859999999</v>
      </c>
      <c r="L250" s="303">
        <f t="shared" si="35"/>
        <v>0</v>
      </c>
      <c r="M250" s="304">
        <v>18034852.087042134</v>
      </c>
      <c r="N250" s="304">
        <v>18019306.494603381</v>
      </c>
      <c r="O250" s="303">
        <f t="shared" si="36"/>
        <v>-15545.592438753694</v>
      </c>
      <c r="P250" s="304">
        <v>408865.48</v>
      </c>
      <c r="Q250" s="304">
        <v>408865.48</v>
      </c>
      <c r="R250" s="303">
        <f t="shared" si="37"/>
        <v>0</v>
      </c>
      <c r="S250" s="304">
        <v>420000</v>
      </c>
      <c r="T250" s="304">
        <v>420000</v>
      </c>
      <c r="U250" s="304">
        <v>414432.74</v>
      </c>
      <c r="V250" s="304">
        <v>414432.74</v>
      </c>
      <c r="W250" s="304">
        <v>427413.14085606392</v>
      </c>
      <c r="X250" s="304">
        <v>426827.70312411361</v>
      </c>
      <c r="Y250" s="304">
        <v>18462265.227898199</v>
      </c>
      <c r="Z250" s="304">
        <v>18446134.197727494</v>
      </c>
      <c r="AA250" s="303">
        <f t="shared" si="38"/>
        <v>-16131.030170705169</v>
      </c>
      <c r="AB250" s="303">
        <f t="shared" si="40"/>
        <v>4888.0765760916602</v>
      </c>
      <c r="AC250" s="303">
        <f t="shared" si="39"/>
        <v>4883.805718222794</v>
      </c>
      <c r="AD250" s="304">
        <f t="shared" si="41"/>
        <v>-4.2708578688661873</v>
      </c>
      <c r="AE250" s="305">
        <f t="shared" si="42"/>
        <v>-8.7372973855516403E-4</v>
      </c>
      <c r="AF250" s="264">
        <v>11</v>
      </c>
    </row>
    <row r="251" spans="1:32">
      <c r="A251" s="299">
        <v>765</v>
      </c>
      <c r="B251" s="299" t="s">
        <v>249</v>
      </c>
      <c r="C251" s="304">
        <v>10348</v>
      </c>
      <c r="D251" s="304">
        <v>43681755.089999996</v>
      </c>
      <c r="E251" s="304">
        <v>43681755.089999996</v>
      </c>
      <c r="F251" s="303">
        <f t="shared" si="33"/>
        <v>0</v>
      </c>
      <c r="G251" s="304">
        <v>45155000</v>
      </c>
      <c r="H251" s="304">
        <v>45155000</v>
      </c>
      <c r="I251" s="303">
        <f t="shared" si="34"/>
        <v>0</v>
      </c>
      <c r="J251" s="304">
        <v>44418377.545000002</v>
      </c>
      <c r="K251" s="304">
        <v>44418377.545000002</v>
      </c>
      <c r="L251" s="303">
        <f t="shared" si="35"/>
        <v>0</v>
      </c>
      <c r="M251" s="304">
        <v>45371990.200306244</v>
      </c>
      <c r="N251" s="304">
        <v>45332880.677012965</v>
      </c>
      <c r="O251" s="303">
        <f t="shared" si="36"/>
        <v>-39109.523293279111</v>
      </c>
      <c r="P251" s="304">
        <v>1409257.45</v>
      </c>
      <c r="Q251" s="304">
        <v>1409257.45</v>
      </c>
      <c r="R251" s="303">
        <f t="shared" si="37"/>
        <v>0</v>
      </c>
      <c r="S251" s="304">
        <v>1538000</v>
      </c>
      <c r="T251" s="304">
        <v>1538000</v>
      </c>
      <c r="U251" s="304">
        <v>1473628.7250000001</v>
      </c>
      <c r="V251" s="304">
        <v>1473628.7250000001</v>
      </c>
      <c r="W251" s="304">
        <v>1519784.0831975942</v>
      </c>
      <c r="X251" s="304">
        <v>1517702.3995485154</v>
      </c>
      <c r="Y251" s="304">
        <v>46891774.283503838</v>
      </c>
      <c r="Z251" s="304">
        <v>46850583.076561481</v>
      </c>
      <c r="AA251" s="303">
        <f t="shared" si="38"/>
        <v>-41191.206942357123</v>
      </c>
      <c r="AB251" s="303">
        <f t="shared" si="40"/>
        <v>4531.4818596350833</v>
      </c>
      <c r="AC251" s="303">
        <f t="shared" si="39"/>
        <v>4527.5012636800811</v>
      </c>
      <c r="AD251" s="304">
        <f t="shared" si="41"/>
        <v>-3.9805959550021726</v>
      </c>
      <c r="AE251" s="305">
        <f t="shared" si="42"/>
        <v>-8.7843140021368787E-4</v>
      </c>
      <c r="AF251" s="264">
        <v>18</v>
      </c>
    </row>
    <row r="252" spans="1:32">
      <c r="A252" s="299">
        <v>768</v>
      </c>
      <c r="B252" s="299" t="s">
        <v>250</v>
      </c>
      <c r="C252" s="304">
        <v>2430</v>
      </c>
      <c r="D252" s="304">
        <v>12578411.130000001</v>
      </c>
      <c r="E252" s="304">
        <v>12414723.74</v>
      </c>
      <c r="F252" s="303">
        <f t="shared" si="33"/>
        <v>-163687.3900000006</v>
      </c>
      <c r="G252" s="304">
        <v>12500000</v>
      </c>
      <c r="H252" s="304">
        <v>12500000</v>
      </c>
      <c r="I252" s="303">
        <f t="shared" si="34"/>
        <v>0</v>
      </c>
      <c r="J252" s="304">
        <v>12539205.565000001</v>
      </c>
      <c r="K252" s="304">
        <v>12457361.870000001</v>
      </c>
      <c r="L252" s="303">
        <f t="shared" si="35"/>
        <v>-81843.695000000298</v>
      </c>
      <c r="M252" s="304">
        <v>12808408.218837511</v>
      </c>
      <c r="N252" s="304">
        <v>12713838.965211153</v>
      </c>
      <c r="O252" s="303">
        <f t="shared" si="36"/>
        <v>-94569.253626357764</v>
      </c>
      <c r="P252" s="304">
        <v>354531.39</v>
      </c>
      <c r="Q252" s="304">
        <v>354531.39</v>
      </c>
      <c r="R252" s="303">
        <f t="shared" si="37"/>
        <v>0</v>
      </c>
      <c r="S252" s="304">
        <v>316000</v>
      </c>
      <c r="T252" s="304">
        <v>316000</v>
      </c>
      <c r="U252" s="304">
        <v>335265.69500000001</v>
      </c>
      <c r="V252" s="304">
        <v>335265.69500000001</v>
      </c>
      <c r="W252" s="304">
        <v>345766.51381655119</v>
      </c>
      <c r="X252" s="304">
        <v>345292.90937091416</v>
      </c>
      <c r="Y252" s="304">
        <v>13154174.732654061</v>
      </c>
      <c r="Z252" s="304">
        <v>13059131.874582067</v>
      </c>
      <c r="AA252" s="303">
        <f t="shared" si="38"/>
        <v>-95042.858071994036</v>
      </c>
      <c r="AB252" s="303">
        <f t="shared" si="40"/>
        <v>5413.2406307218362</v>
      </c>
      <c r="AC252" s="303">
        <f t="shared" si="39"/>
        <v>5374.1283434494107</v>
      </c>
      <c r="AD252" s="304">
        <f t="shared" si="41"/>
        <v>-39.112287272425419</v>
      </c>
      <c r="AE252" s="305">
        <f t="shared" si="42"/>
        <v>-7.225299952573868E-3</v>
      </c>
      <c r="AF252" s="264">
        <v>10</v>
      </c>
    </row>
    <row r="253" spans="1:32">
      <c r="A253" s="299">
        <v>777</v>
      </c>
      <c r="B253" s="299" t="s">
        <v>251</v>
      </c>
      <c r="C253" s="304">
        <v>7508</v>
      </c>
      <c r="D253" s="304">
        <v>38636727.240000002</v>
      </c>
      <c r="E253" s="304">
        <v>38636727.240000002</v>
      </c>
      <c r="F253" s="303">
        <f t="shared" si="33"/>
        <v>0</v>
      </c>
      <c r="G253" s="304">
        <v>41300000</v>
      </c>
      <c r="H253" s="304">
        <v>41300000</v>
      </c>
      <c r="I253" s="303">
        <f t="shared" si="34"/>
        <v>0</v>
      </c>
      <c r="J253" s="304">
        <v>39968363.620000005</v>
      </c>
      <c r="K253" s="304">
        <v>39968363.620000005</v>
      </c>
      <c r="L253" s="303">
        <f t="shared" si="35"/>
        <v>0</v>
      </c>
      <c r="M253" s="304">
        <v>40826439.476582125</v>
      </c>
      <c r="N253" s="304">
        <v>40791248.104578339</v>
      </c>
      <c r="O253" s="303">
        <f t="shared" si="36"/>
        <v>-35191.372003786266</v>
      </c>
      <c r="P253" s="304">
        <v>1049563.73</v>
      </c>
      <c r="Q253" s="304">
        <v>1049563.73</v>
      </c>
      <c r="R253" s="303">
        <f t="shared" si="37"/>
        <v>0</v>
      </c>
      <c r="S253" s="304">
        <v>1103000</v>
      </c>
      <c r="T253" s="304">
        <v>1103000</v>
      </c>
      <c r="U253" s="304">
        <v>1076281.865</v>
      </c>
      <c r="V253" s="304">
        <v>1076281.865</v>
      </c>
      <c r="W253" s="304">
        <v>1109991.967251603</v>
      </c>
      <c r="X253" s="304">
        <v>1108471.5854063251</v>
      </c>
      <c r="Y253" s="304">
        <v>41936431.443833731</v>
      </c>
      <c r="Z253" s="304">
        <v>41899719.689984664</v>
      </c>
      <c r="AA253" s="303">
        <f t="shared" si="38"/>
        <v>-36711.753849066794</v>
      </c>
      <c r="AB253" s="303">
        <f t="shared" si="40"/>
        <v>5585.5662551723135</v>
      </c>
      <c r="AC253" s="303">
        <f t="shared" si="39"/>
        <v>5580.6765703229439</v>
      </c>
      <c r="AD253" s="304">
        <f t="shared" si="41"/>
        <v>-4.889684849369587</v>
      </c>
      <c r="AE253" s="305">
        <f t="shared" si="42"/>
        <v>-8.7541434941205282E-4</v>
      </c>
      <c r="AF253" s="264">
        <v>18</v>
      </c>
    </row>
    <row r="254" spans="1:32">
      <c r="A254" s="299">
        <v>778</v>
      </c>
      <c r="B254" s="299" t="s">
        <v>252</v>
      </c>
      <c r="C254" s="304">
        <v>6891</v>
      </c>
      <c r="D254" s="304">
        <v>33404704.339999996</v>
      </c>
      <c r="E254" s="304">
        <v>33404704.340000004</v>
      </c>
      <c r="F254" s="303">
        <f t="shared" si="33"/>
        <v>0</v>
      </c>
      <c r="G254" s="304">
        <v>36036000</v>
      </c>
      <c r="H254" s="304">
        <v>36036000</v>
      </c>
      <c r="I254" s="303">
        <f t="shared" si="34"/>
        <v>0</v>
      </c>
      <c r="J254" s="304">
        <v>34720352.170000002</v>
      </c>
      <c r="K254" s="304">
        <v>34720352.170000002</v>
      </c>
      <c r="L254" s="303">
        <f t="shared" si="35"/>
        <v>0</v>
      </c>
      <c r="M254" s="304">
        <v>35465759.117663912</v>
      </c>
      <c r="N254" s="304">
        <v>35435188.518353574</v>
      </c>
      <c r="O254" s="303">
        <f t="shared" si="36"/>
        <v>-30570.599310338497</v>
      </c>
      <c r="P254" s="304">
        <v>630950.09</v>
      </c>
      <c r="Q254" s="304">
        <v>630950.09</v>
      </c>
      <c r="R254" s="303">
        <f t="shared" si="37"/>
        <v>0</v>
      </c>
      <c r="S254" s="304">
        <v>651000</v>
      </c>
      <c r="T254" s="304">
        <v>651000</v>
      </c>
      <c r="U254" s="304">
        <v>640975.04499999993</v>
      </c>
      <c r="V254" s="304">
        <v>640975.04499999993</v>
      </c>
      <c r="W254" s="304">
        <v>661050.95170281886</v>
      </c>
      <c r="X254" s="304">
        <v>660145.49482076475</v>
      </c>
      <c r="Y254" s="304">
        <v>36126810.069366731</v>
      </c>
      <c r="Z254" s="304">
        <v>36095334.01317434</v>
      </c>
      <c r="AA254" s="303">
        <f t="shared" si="38"/>
        <v>-31476.056192390621</v>
      </c>
      <c r="AB254" s="303">
        <f t="shared" si="40"/>
        <v>5242.6077593044156</v>
      </c>
      <c r="AC254" s="303">
        <f t="shared" si="39"/>
        <v>5238.0400541538729</v>
      </c>
      <c r="AD254" s="304">
        <f t="shared" si="41"/>
        <v>-4.5677051505426789</v>
      </c>
      <c r="AE254" s="305">
        <f t="shared" si="42"/>
        <v>-8.7126585856743891E-4</v>
      </c>
      <c r="AF254" s="264">
        <v>11</v>
      </c>
    </row>
    <row r="255" spans="1:32">
      <c r="A255" s="299">
        <v>781</v>
      </c>
      <c r="B255" s="299" t="s">
        <v>253</v>
      </c>
      <c r="C255" s="304">
        <v>3584</v>
      </c>
      <c r="D255" s="304">
        <v>16826641.870000005</v>
      </c>
      <c r="E255" s="304">
        <v>16826641.870000001</v>
      </c>
      <c r="F255" s="303">
        <f t="shared" si="33"/>
        <v>0</v>
      </c>
      <c r="G255" s="304">
        <v>18466000</v>
      </c>
      <c r="H255" s="304">
        <v>18466000</v>
      </c>
      <c r="I255" s="303">
        <f t="shared" si="34"/>
        <v>0</v>
      </c>
      <c r="J255" s="304">
        <v>17646320.935000002</v>
      </c>
      <c r="K255" s="304">
        <v>17646320.935000002</v>
      </c>
      <c r="L255" s="303">
        <f t="shared" si="35"/>
        <v>0</v>
      </c>
      <c r="M255" s="304">
        <v>18025167.617235601</v>
      </c>
      <c r="N255" s="304">
        <v>18009630.372568145</v>
      </c>
      <c r="O255" s="303">
        <f t="shared" si="36"/>
        <v>-15537.244667455554</v>
      </c>
      <c r="P255" s="304">
        <v>277000</v>
      </c>
      <c r="Q255" s="304">
        <v>339051.53</v>
      </c>
      <c r="R255" s="303">
        <f t="shared" si="37"/>
        <v>62051.530000000028</v>
      </c>
      <c r="S255" s="304">
        <v>275000</v>
      </c>
      <c r="T255" s="304">
        <v>275000</v>
      </c>
      <c r="U255" s="304">
        <v>276000</v>
      </c>
      <c r="V255" s="304">
        <v>307025.76500000001</v>
      </c>
      <c r="W255" s="304">
        <v>284644.56470372883</v>
      </c>
      <c r="X255" s="304">
        <v>316208.37213506317</v>
      </c>
      <c r="Y255" s="304">
        <v>18309812.18193933</v>
      </c>
      <c r="Z255" s="304">
        <v>18325838.744703207</v>
      </c>
      <c r="AA255" s="303">
        <f t="shared" si="38"/>
        <v>16026.562763877213</v>
      </c>
      <c r="AB255" s="303">
        <f t="shared" si="40"/>
        <v>5108.7645596928933</v>
      </c>
      <c r="AC255" s="303">
        <f t="shared" si="39"/>
        <v>5113.2362568926355</v>
      </c>
      <c r="AD255" s="304">
        <f t="shared" si="41"/>
        <v>4.4716971997422661</v>
      </c>
      <c r="AE255" s="305">
        <f t="shared" si="42"/>
        <v>8.7529913494605754E-4</v>
      </c>
      <c r="AF255" s="264">
        <v>7</v>
      </c>
    </row>
    <row r="256" spans="1:32">
      <c r="A256" s="299">
        <v>783</v>
      </c>
      <c r="B256" s="299" t="s">
        <v>254</v>
      </c>
      <c r="C256" s="304">
        <v>6588</v>
      </c>
      <c r="D256" s="304">
        <v>26133491.690000001</v>
      </c>
      <c r="E256" s="304">
        <v>26133491.690000001</v>
      </c>
      <c r="F256" s="303">
        <f t="shared" si="33"/>
        <v>0</v>
      </c>
      <c r="G256" s="304">
        <v>27480000</v>
      </c>
      <c r="H256" s="304">
        <v>27480000</v>
      </c>
      <c r="I256" s="303">
        <f t="shared" si="34"/>
        <v>0</v>
      </c>
      <c r="J256" s="304">
        <v>26806745.844999999</v>
      </c>
      <c r="K256" s="304">
        <v>26806745.844999999</v>
      </c>
      <c r="L256" s="303">
        <f t="shared" si="35"/>
        <v>0</v>
      </c>
      <c r="M256" s="304">
        <v>27382256.556967631</v>
      </c>
      <c r="N256" s="304">
        <v>27358653.735140566</v>
      </c>
      <c r="O256" s="303">
        <f t="shared" si="36"/>
        <v>-23602.8218270652</v>
      </c>
      <c r="P256" s="304">
        <v>728867.45000000007</v>
      </c>
      <c r="Q256" s="304">
        <v>728867.45000000007</v>
      </c>
      <c r="R256" s="303">
        <f t="shared" si="37"/>
        <v>0</v>
      </c>
      <c r="S256" s="304">
        <v>742000</v>
      </c>
      <c r="T256" s="304">
        <v>742000</v>
      </c>
      <c r="U256" s="304">
        <v>735433.72500000009</v>
      </c>
      <c r="V256" s="304">
        <v>735433.72500000009</v>
      </c>
      <c r="W256" s="304">
        <v>758468.16130821337</v>
      </c>
      <c r="X256" s="304">
        <v>757429.26980566513</v>
      </c>
      <c r="Y256" s="304">
        <v>28140724.718275845</v>
      </c>
      <c r="Z256" s="304">
        <v>28116083.004946232</v>
      </c>
      <c r="AA256" s="303">
        <f t="shared" si="38"/>
        <v>-24641.713329613209</v>
      </c>
      <c r="AB256" s="303">
        <f t="shared" si="40"/>
        <v>4271.5125559010085</v>
      </c>
      <c r="AC256" s="303">
        <f t="shared" si="39"/>
        <v>4267.7721622565623</v>
      </c>
      <c r="AD256" s="304">
        <f t="shared" si="41"/>
        <v>-3.7403936444461579</v>
      </c>
      <c r="AE256" s="305">
        <f t="shared" si="42"/>
        <v>-8.7566022468525337E-4</v>
      </c>
      <c r="AF256" s="264">
        <v>4</v>
      </c>
    </row>
    <row r="257" spans="1:32">
      <c r="A257" s="299">
        <v>785</v>
      </c>
      <c r="B257" s="299" t="s">
        <v>255</v>
      </c>
      <c r="C257" s="304">
        <v>2673</v>
      </c>
      <c r="D257" s="304">
        <v>13920310.110000001</v>
      </c>
      <c r="E257" s="304">
        <v>13787945.070000002</v>
      </c>
      <c r="F257" s="303">
        <f t="shared" si="33"/>
        <v>-132365.03999999911</v>
      </c>
      <c r="G257" s="304">
        <v>15032000</v>
      </c>
      <c r="H257" s="304">
        <v>15032000</v>
      </c>
      <c r="I257" s="303">
        <f t="shared" si="34"/>
        <v>0</v>
      </c>
      <c r="J257" s="304">
        <v>14476155.055</v>
      </c>
      <c r="K257" s="304">
        <v>14409972.535</v>
      </c>
      <c r="L257" s="303">
        <f t="shared" si="35"/>
        <v>-66182.519999999553</v>
      </c>
      <c r="M257" s="304">
        <v>14786941.837939966</v>
      </c>
      <c r="N257" s="304">
        <v>14706650.751175901</v>
      </c>
      <c r="O257" s="303">
        <f t="shared" si="36"/>
        <v>-80291.086764065549</v>
      </c>
      <c r="P257" s="304">
        <v>250892.07</v>
      </c>
      <c r="Q257" s="304">
        <v>250892.07</v>
      </c>
      <c r="R257" s="303">
        <f t="shared" si="37"/>
        <v>0</v>
      </c>
      <c r="S257" s="304">
        <v>215000</v>
      </c>
      <c r="T257" s="304">
        <v>215000</v>
      </c>
      <c r="U257" s="304">
        <v>232946.035</v>
      </c>
      <c r="V257" s="304">
        <v>232946.035</v>
      </c>
      <c r="W257" s="304">
        <v>240242.1113479514</v>
      </c>
      <c r="X257" s="304">
        <v>239913.04613366062</v>
      </c>
      <c r="Y257" s="304">
        <v>15027183.949287917</v>
      </c>
      <c r="Z257" s="304">
        <v>14946563.797309561</v>
      </c>
      <c r="AA257" s="303">
        <f t="shared" si="38"/>
        <v>-80620.151978356764</v>
      </c>
      <c r="AB257" s="303">
        <f t="shared" si="40"/>
        <v>5621.8421059812636</v>
      </c>
      <c r="AC257" s="303">
        <f t="shared" si="39"/>
        <v>5591.6811811857688</v>
      </c>
      <c r="AD257" s="304">
        <f t="shared" si="41"/>
        <v>-30.160924795494793</v>
      </c>
      <c r="AE257" s="305">
        <f t="shared" si="42"/>
        <v>-5.3649540892309281E-3</v>
      </c>
      <c r="AF257" s="264">
        <v>17</v>
      </c>
    </row>
    <row r="258" spans="1:32">
      <c r="A258" s="299">
        <v>790</v>
      </c>
      <c r="B258" s="299" t="s">
        <v>256</v>
      </c>
      <c r="C258" s="304">
        <v>23998</v>
      </c>
      <c r="D258" s="304">
        <v>99011418.749999985</v>
      </c>
      <c r="E258" s="304">
        <v>98904935.749999985</v>
      </c>
      <c r="F258" s="303">
        <f t="shared" si="33"/>
        <v>-106483</v>
      </c>
      <c r="G258" s="304">
        <v>102980000</v>
      </c>
      <c r="H258" s="304">
        <v>102980000</v>
      </c>
      <c r="I258" s="303">
        <f t="shared" si="34"/>
        <v>0</v>
      </c>
      <c r="J258" s="304">
        <v>100995709.375</v>
      </c>
      <c r="K258" s="304">
        <v>100942467.875</v>
      </c>
      <c r="L258" s="303">
        <f t="shared" si="35"/>
        <v>-53241.5</v>
      </c>
      <c r="M258" s="304">
        <v>103163973.77173667</v>
      </c>
      <c r="N258" s="304">
        <v>103020711.34373733</v>
      </c>
      <c r="O258" s="303">
        <f t="shared" si="36"/>
        <v>-143262.42799933255</v>
      </c>
      <c r="P258" s="304">
        <v>1831416.33</v>
      </c>
      <c r="Q258" s="304">
        <v>1911723.24</v>
      </c>
      <c r="R258" s="303">
        <f t="shared" si="37"/>
        <v>80306.909999999916</v>
      </c>
      <c r="S258" s="304">
        <v>1973000</v>
      </c>
      <c r="T258" s="304">
        <v>1973000</v>
      </c>
      <c r="U258" s="304">
        <v>1902208.165</v>
      </c>
      <c r="V258" s="304">
        <v>1942361.62</v>
      </c>
      <c r="W258" s="304">
        <v>1961787.0112402313</v>
      </c>
      <c r="X258" s="304">
        <v>2000454.2809552941</v>
      </c>
      <c r="Y258" s="304">
        <v>105125760.7829769</v>
      </c>
      <c r="Z258" s="304">
        <v>105021165.62469263</v>
      </c>
      <c r="AA258" s="303">
        <f t="shared" si="38"/>
        <v>-104595.15828426182</v>
      </c>
      <c r="AB258" s="303">
        <f t="shared" si="40"/>
        <v>4380.6050830476242</v>
      </c>
      <c r="AC258" s="303">
        <f t="shared" si="39"/>
        <v>4376.2465882445467</v>
      </c>
      <c r="AD258" s="304">
        <f t="shared" si="41"/>
        <v>-4.3584948030775195</v>
      </c>
      <c r="AE258" s="305">
        <f t="shared" si="42"/>
        <v>-9.9495268814446015E-4</v>
      </c>
      <c r="AF258" s="264">
        <v>6</v>
      </c>
    </row>
    <row r="259" spans="1:32">
      <c r="A259" s="299">
        <v>791</v>
      </c>
      <c r="B259" s="299" t="s">
        <v>257</v>
      </c>
      <c r="C259" s="304">
        <v>5131</v>
      </c>
      <c r="D259" s="304">
        <v>24218960.560000002</v>
      </c>
      <c r="E259" s="304">
        <v>24218960.560000002</v>
      </c>
      <c r="F259" s="303">
        <f t="shared" si="33"/>
        <v>0</v>
      </c>
      <c r="G259" s="304">
        <v>24134000</v>
      </c>
      <c r="H259" s="304">
        <v>24134000</v>
      </c>
      <c r="I259" s="303">
        <f t="shared" si="34"/>
        <v>0</v>
      </c>
      <c r="J259" s="304">
        <v>24176480.280000001</v>
      </c>
      <c r="K259" s="304">
        <v>24176480.280000001</v>
      </c>
      <c r="L259" s="303">
        <f t="shared" si="35"/>
        <v>0</v>
      </c>
      <c r="M259" s="304">
        <v>24695522.145777583</v>
      </c>
      <c r="N259" s="304">
        <v>24674235.221965421</v>
      </c>
      <c r="O259" s="303">
        <f t="shared" si="36"/>
        <v>-21286.923812162131</v>
      </c>
      <c r="P259" s="304">
        <v>802392.89</v>
      </c>
      <c r="Q259" s="304">
        <v>802392.89</v>
      </c>
      <c r="R259" s="303">
        <f t="shared" si="37"/>
        <v>0</v>
      </c>
      <c r="S259" s="304">
        <v>800000</v>
      </c>
      <c r="T259" s="304">
        <v>800000</v>
      </c>
      <c r="U259" s="304">
        <v>801196.44500000007</v>
      </c>
      <c r="V259" s="304">
        <v>801196.44500000007</v>
      </c>
      <c r="W259" s="304">
        <v>826290.62800434802</v>
      </c>
      <c r="X259" s="304">
        <v>825158.83848982397</v>
      </c>
      <c r="Y259" s="304">
        <v>25521812.773781933</v>
      </c>
      <c r="Z259" s="304">
        <v>25499394.060455244</v>
      </c>
      <c r="AA259" s="303">
        <f t="shared" si="38"/>
        <v>-22418.713326688856</v>
      </c>
      <c r="AB259" s="303">
        <f t="shared" si="40"/>
        <v>4974.0426376499581</v>
      </c>
      <c r="AC259" s="303">
        <f t="shared" si="39"/>
        <v>4969.6733698022308</v>
      </c>
      <c r="AD259" s="304">
        <f t="shared" si="41"/>
        <v>-4.3692678477273148</v>
      </c>
      <c r="AE259" s="305">
        <f t="shared" si="42"/>
        <v>-8.7841383076515489E-4</v>
      </c>
      <c r="AF259" s="264">
        <v>17</v>
      </c>
    </row>
    <row r="260" spans="1:32">
      <c r="A260" s="299">
        <v>831</v>
      </c>
      <c r="B260" s="299" t="s">
        <v>258</v>
      </c>
      <c r="C260" s="304">
        <v>4595</v>
      </c>
      <c r="D260" s="304">
        <v>14803316.339999998</v>
      </c>
      <c r="E260" s="304">
        <v>14803316.339999998</v>
      </c>
      <c r="F260" s="303">
        <f t="shared" si="33"/>
        <v>0</v>
      </c>
      <c r="G260" s="304">
        <v>15622000</v>
      </c>
      <c r="H260" s="304">
        <v>15622000</v>
      </c>
      <c r="I260" s="303">
        <f t="shared" si="34"/>
        <v>0</v>
      </c>
      <c r="J260" s="304">
        <v>15212658.169999998</v>
      </c>
      <c r="K260" s="304">
        <v>15212658.169999998</v>
      </c>
      <c r="L260" s="303">
        <f t="shared" si="35"/>
        <v>0</v>
      </c>
      <c r="M260" s="304">
        <v>15539256.847249363</v>
      </c>
      <c r="N260" s="304">
        <v>15525862.395629659</v>
      </c>
      <c r="O260" s="303">
        <f t="shared" si="36"/>
        <v>-13394.451619703323</v>
      </c>
      <c r="P260" s="304">
        <v>412294.46</v>
      </c>
      <c r="Q260" s="304">
        <v>412294.46</v>
      </c>
      <c r="R260" s="303">
        <f t="shared" si="37"/>
        <v>0</v>
      </c>
      <c r="S260" s="304">
        <v>439000</v>
      </c>
      <c r="T260" s="304">
        <v>439000</v>
      </c>
      <c r="U260" s="304">
        <v>425647.23</v>
      </c>
      <c r="V260" s="304">
        <v>425647.23</v>
      </c>
      <c r="W260" s="304">
        <v>438978.87862571719</v>
      </c>
      <c r="X260" s="304">
        <v>438377.59903341928</v>
      </c>
      <c r="Y260" s="304">
        <v>15978235.72587508</v>
      </c>
      <c r="Z260" s="304">
        <v>15964239.994663078</v>
      </c>
      <c r="AA260" s="303">
        <f t="shared" si="38"/>
        <v>-13995.731212001294</v>
      </c>
      <c r="AB260" s="303">
        <f t="shared" si="40"/>
        <v>3477.3091895266766</v>
      </c>
      <c r="AC260" s="303">
        <f t="shared" si="39"/>
        <v>3474.2633285447396</v>
      </c>
      <c r="AD260" s="304">
        <f t="shared" si="41"/>
        <v>-3.0458609819370395</v>
      </c>
      <c r="AE260" s="305">
        <f t="shared" si="42"/>
        <v>-8.7592469231982076E-4</v>
      </c>
      <c r="AF260" s="264">
        <v>9</v>
      </c>
    </row>
    <row r="261" spans="1:32">
      <c r="A261" s="299">
        <v>832</v>
      </c>
      <c r="B261" s="299" t="s">
        <v>259</v>
      </c>
      <c r="C261" s="304">
        <v>3913</v>
      </c>
      <c r="D261" s="304">
        <v>17487809.460000008</v>
      </c>
      <c r="E261" s="304">
        <v>17499985.040000007</v>
      </c>
      <c r="F261" s="303">
        <f t="shared" si="33"/>
        <v>12175.579999998212</v>
      </c>
      <c r="G261" s="304">
        <v>18351000</v>
      </c>
      <c r="H261" s="304">
        <v>18351000</v>
      </c>
      <c r="I261" s="303">
        <f t="shared" si="34"/>
        <v>0</v>
      </c>
      <c r="J261" s="304">
        <v>17919404.730000004</v>
      </c>
      <c r="K261" s="304">
        <v>17925492.520000003</v>
      </c>
      <c r="L261" s="303">
        <f t="shared" si="35"/>
        <v>6087.7899999991059</v>
      </c>
      <c r="M261" s="304">
        <v>18304114.214464415</v>
      </c>
      <c r="N261" s="304">
        <v>18294549.652620558</v>
      </c>
      <c r="O261" s="303">
        <f t="shared" si="36"/>
        <v>-9564.5618438571692</v>
      </c>
      <c r="P261" s="304">
        <v>278000</v>
      </c>
      <c r="Q261" s="304">
        <v>320908.11000000004</v>
      </c>
      <c r="R261" s="303">
        <f t="shared" si="37"/>
        <v>42908.110000000044</v>
      </c>
      <c r="S261" s="304">
        <v>277000</v>
      </c>
      <c r="T261" s="304">
        <v>277000</v>
      </c>
      <c r="U261" s="304">
        <v>277500</v>
      </c>
      <c r="V261" s="304">
        <v>298954.05500000005</v>
      </c>
      <c r="W261" s="304">
        <v>286191.54603364045</v>
      </c>
      <c r="X261" s="304">
        <v>307895.25131457992</v>
      </c>
      <c r="Y261" s="304">
        <v>18590305.760498054</v>
      </c>
      <c r="Z261" s="304">
        <v>18602444.903935138</v>
      </c>
      <c r="AA261" s="303">
        <f t="shared" si="38"/>
        <v>12139.143437083811</v>
      </c>
      <c r="AB261" s="303">
        <f t="shared" si="40"/>
        <v>4750.9087044462185</v>
      </c>
      <c r="AC261" s="303">
        <f t="shared" si="39"/>
        <v>4754.0109644608074</v>
      </c>
      <c r="AD261" s="304">
        <f t="shared" si="41"/>
        <v>3.1022600145888646</v>
      </c>
      <c r="AE261" s="305">
        <f t="shared" si="42"/>
        <v>6.5298245190137242E-4</v>
      </c>
      <c r="AF261" s="264">
        <v>17</v>
      </c>
    </row>
    <row r="262" spans="1:32">
      <c r="A262" s="299">
        <v>833</v>
      </c>
      <c r="B262" s="299" t="s">
        <v>260</v>
      </c>
      <c r="C262" s="304">
        <v>1677</v>
      </c>
      <c r="D262" s="304">
        <v>6484386.1399999997</v>
      </c>
      <c r="E262" s="304">
        <v>6484386.1399999997</v>
      </c>
      <c r="F262" s="303">
        <f t="shared" si="33"/>
        <v>0</v>
      </c>
      <c r="G262" s="304">
        <v>7056000</v>
      </c>
      <c r="H262" s="304">
        <v>7056000</v>
      </c>
      <c r="I262" s="303">
        <f t="shared" si="34"/>
        <v>0</v>
      </c>
      <c r="J262" s="304">
        <v>6770193.0700000003</v>
      </c>
      <c r="K262" s="304">
        <v>6770193.0700000003</v>
      </c>
      <c r="L262" s="303">
        <f t="shared" si="35"/>
        <v>0</v>
      </c>
      <c r="M262" s="304">
        <v>6915541.5079045128</v>
      </c>
      <c r="N262" s="304">
        <v>6909580.483702247</v>
      </c>
      <c r="O262" s="303">
        <f t="shared" si="36"/>
        <v>-5961.0242022657767</v>
      </c>
      <c r="P262" s="304">
        <v>133687.44</v>
      </c>
      <c r="Q262" s="304">
        <v>133687.44</v>
      </c>
      <c r="R262" s="303">
        <f t="shared" si="37"/>
        <v>0</v>
      </c>
      <c r="S262" s="304">
        <v>130000</v>
      </c>
      <c r="T262" s="304">
        <v>130000</v>
      </c>
      <c r="U262" s="304">
        <v>131843.72</v>
      </c>
      <c r="V262" s="304">
        <v>131843.72</v>
      </c>
      <c r="W262" s="304">
        <v>135973.18220405909</v>
      </c>
      <c r="X262" s="304">
        <v>135786.93657006626</v>
      </c>
      <c r="Y262" s="304">
        <v>7051514.6901085721</v>
      </c>
      <c r="Z262" s="304">
        <v>7045367.4202723131</v>
      </c>
      <c r="AA262" s="303">
        <f t="shared" si="38"/>
        <v>-6147.2698362590745</v>
      </c>
      <c r="AB262" s="303">
        <f t="shared" si="40"/>
        <v>4204.8388134219276</v>
      </c>
      <c r="AC262" s="303">
        <f t="shared" si="39"/>
        <v>4201.1731784569547</v>
      </c>
      <c r="AD262" s="304">
        <f t="shared" si="41"/>
        <v>-3.6656349649729236</v>
      </c>
      <c r="AE262" s="305">
        <f t="shared" si="42"/>
        <v>-8.7176586966238642E-4</v>
      </c>
      <c r="AF262" s="264">
        <v>2</v>
      </c>
    </row>
    <row r="263" spans="1:32">
      <c r="A263" s="299">
        <v>834</v>
      </c>
      <c r="B263" s="299" t="s">
        <v>261</v>
      </c>
      <c r="C263" s="304">
        <v>5967</v>
      </c>
      <c r="D263" s="304">
        <v>21047000</v>
      </c>
      <c r="E263" s="304">
        <v>21097125.270000003</v>
      </c>
      <c r="F263" s="303">
        <f t="shared" si="33"/>
        <v>50125.270000003278</v>
      </c>
      <c r="G263" s="304">
        <v>22264000</v>
      </c>
      <c r="H263" s="304">
        <v>22264000</v>
      </c>
      <c r="I263" s="303">
        <f t="shared" si="34"/>
        <v>0</v>
      </c>
      <c r="J263" s="304">
        <v>21655500</v>
      </c>
      <c r="K263" s="304">
        <v>21680562.635000002</v>
      </c>
      <c r="L263" s="303">
        <f t="shared" si="35"/>
        <v>25062.635000001639</v>
      </c>
      <c r="M263" s="304">
        <v>22120419.25185838</v>
      </c>
      <c r="N263" s="304">
        <v>22126930.636924978</v>
      </c>
      <c r="O263" s="303">
        <f t="shared" si="36"/>
        <v>6511.3850665986538</v>
      </c>
      <c r="P263" s="304">
        <v>430000</v>
      </c>
      <c r="Q263" s="304">
        <v>403849.15</v>
      </c>
      <c r="R263" s="303">
        <f t="shared" si="37"/>
        <v>-26150.849999999977</v>
      </c>
      <c r="S263" s="304">
        <v>444000</v>
      </c>
      <c r="T263" s="304">
        <v>444000</v>
      </c>
      <c r="U263" s="304">
        <v>437000</v>
      </c>
      <c r="V263" s="304">
        <v>423924.57500000001</v>
      </c>
      <c r="W263" s="304">
        <v>450687.22744757071</v>
      </c>
      <c r="X263" s="304">
        <v>436603.42241570016</v>
      </c>
      <c r="Y263" s="304">
        <v>22571106.479305949</v>
      </c>
      <c r="Z263" s="304">
        <v>22563534.059340678</v>
      </c>
      <c r="AA263" s="303">
        <f t="shared" si="38"/>
        <v>-7572.4199652709067</v>
      </c>
      <c r="AB263" s="303">
        <f t="shared" si="40"/>
        <v>3782.6556861581948</v>
      </c>
      <c r="AC263" s="303">
        <f t="shared" si="39"/>
        <v>3781.3866363902594</v>
      </c>
      <c r="AD263" s="304">
        <f t="shared" si="41"/>
        <v>-1.2690497679354849</v>
      </c>
      <c r="AE263" s="305">
        <f t="shared" si="42"/>
        <v>-3.3549174792178314E-4</v>
      </c>
      <c r="AF263" s="264">
        <v>5</v>
      </c>
    </row>
    <row r="264" spans="1:32">
      <c r="A264" s="299">
        <v>837</v>
      </c>
      <c r="B264" s="299" t="s">
        <v>262</v>
      </c>
      <c r="C264" s="304">
        <v>244223</v>
      </c>
      <c r="D264" s="304">
        <v>820538631.5200001</v>
      </c>
      <c r="E264" s="304">
        <v>856262242.88999999</v>
      </c>
      <c r="F264" s="303">
        <f t="shared" si="33"/>
        <v>35723611.369999886</v>
      </c>
      <c r="G264" s="304">
        <v>894563000</v>
      </c>
      <c r="H264" s="304">
        <v>894563000</v>
      </c>
      <c r="I264" s="303">
        <f t="shared" si="34"/>
        <v>0</v>
      </c>
      <c r="J264" s="304">
        <v>857550815.75999999</v>
      </c>
      <c r="K264" s="304">
        <v>875412621.44499993</v>
      </c>
      <c r="L264" s="303">
        <f t="shared" si="35"/>
        <v>17861805.684999943</v>
      </c>
      <c r="M264" s="304">
        <v>875961468.18980682</v>
      </c>
      <c r="N264" s="304">
        <v>893435962.87173438</v>
      </c>
      <c r="O264" s="303">
        <f t="shared" si="36"/>
        <v>17474494.681927562</v>
      </c>
      <c r="P264" s="304">
        <v>17929545.18</v>
      </c>
      <c r="Q264" s="304">
        <v>17853891.139999993</v>
      </c>
      <c r="R264" s="303">
        <f t="shared" si="37"/>
        <v>-75654.040000006557</v>
      </c>
      <c r="S264" s="304">
        <v>20329000</v>
      </c>
      <c r="T264" s="304">
        <v>20329000</v>
      </c>
      <c r="U264" s="304">
        <v>19129272.59</v>
      </c>
      <c r="V264" s="304">
        <v>19091445.569999997</v>
      </c>
      <c r="W264" s="304">
        <v>19728418.367679428</v>
      </c>
      <c r="X264" s="304">
        <v>19662437.533198107</v>
      </c>
      <c r="Y264" s="304">
        <v>895689886.5574863</v>
      </c>
      <c r="Z264" s="304">
        <v>913098400.4049325</v>
      </c>
      <c r="AA264" s="303">
        <f t="shared" si="38"/>
        <v>17408513.847446203</v>
      </c>
      <c r="AB264" s="303">
        <f t="shared" si="40"/>
        <v>3667.5083286892973</v>
      </c>
      <c r="AC264" s="303">
        <f t="shared" si="39"/>
        <v>3738.7895505539304</v>
      </c>
      <c r="AD264" s="304">
        <f t="shared" si="41"/>
        <v>71.281221864633153</v>
      </c>
      <c r="AE264" s="305">
        <f t="shared" si="42"/>
        <v>1.9435871844388639E-2</v>
      </c>
      <c r="AF264" s="264">
        <v>6</v>
      </c>
    </row>
    <row r="265" spans="1:32">
      <c r="A265" s="299">
        <v>844</v>
      </c>
      <c r="B265" s="299" t="s">
        <v>263</v>
      </c>
      <c r="C265" s="304">
        <v>1479</v>
      </c>
      <c r="D265" s="304">
        <v>7990345.8099999996</v>
      </c>
      <c r="E265" s="304">
        <v>8220122.4199999999</v>
      </c>
      <c r="F265" s="303">
        <f t="shared" si="33"/>
        <v>229776.61000000034</v>
      </c>
      <c r="G265" s="304">
        <v>8719000</v>
      </c>
      <c r="H265" s="304">
        <v>8719000</v>
      </c>
      <c r="I265" s="303">
        <f t="shared" si="34"/>
        <v>0</v>
      </c>
      <c r="J265" s="304">
        <v>8354672.9049999993</v>
      </c>
      <c r="K265" s="304">
        <v>8469561.2100000009</v>
      </c>
      <c r="L265" s="303">
        <f t="shared" si="35"/>
        <v>114888.30500000156</v>
      </c>
      <c r="M265" s="304">
        <v>8534038.3445656542</v>
      </c>
      <c r="N265" s="304">
        <v>8643935.8873612732</v>
      </c>
      <c r="O265" s="303">
        <f t="shared" si="36"/>
        <v>109897.542795619</v>
      </c>
      <c r="P265" s="304">
        <v>159143.99</v>
      </c>
      <c r="Q265" s="304">
        <v>169450.07</v>
      </c>
      <c r="R265" s="303">
        <f t="shared" si="37"/>
        <v>10306.080000000016</v>
      </c>
      <c r="S265" s="304">
        <v>167000</v>
      </c>
      <c r="T265" s="304">
        <v>167000</v>
      </c>
      <c r="U265" s="304">
        <v>163071.995</v>
      </c>
      <c r="V265" s="304">
        <v>168225.035</v>
      </c>
      <c r="W265" s="304">
        <v>168179.55446428858</v>
      </c>
      <c r="X265" s="304">
        <v>173256.35348458143</v>
      </c>
      <c r="Y265" s="304">
        <v>8702217.8990299422</v>
      </c>
      <c r="Z265" s="304">
        <v>8817192.2408458553</v>
      </c>
      <c r="AA265" s="303">
        <f t="shared" si="38"/>
        <v>114974.3418159131</v>
      </c>
      <c r="AB265" s="303">
        <f t="shared" si="40"/>
        <v>5883.8525348410694</v>
      </c>
      <c r="AC265" s="303">
        <f t="shared" si="39"/>
        <v>5961.5904265353993</v>
      </c>
      <c r="AD265" s="304">
        <f t="shared" si="41"/>
        <v>77.737891694329846</v>
      </c>
      <c r="AE265" s="305">
        <f t="shared" si="42"/>
        <v>1.3212073421964109E-2</v>
      </c>
      <c r="AF265" s="264">
        <v>11</v>
      </c>
    </row>
    <row r="266" spans="1:32">
      <c r="A266" s="299">
        <v>845</v>
      </c>
      <c r="B266" s="299" t="s">
        <v>264</v>
      </c>
      <c r="C266" s="304">
        <v>2882</v>
      </c>
      <c r="D266" s="304">
        <v>13139993.48</v>
      </c>
      <c r="E266" s="304">
        <v>13139993.48</v>
      </c>
      <c r="F266" s="303">
        <f t="shared" ref="F266:F303" si="43">E266-D266</f>
        <v>0</v>
      </c>
      <c r="G266" s="304">
        <v>13484000</v>
      </c>
      <c r="H266" s="304">
        <v>13484000</v>
      </c>
      <c r="I266" s="303">
        <f t="shared" ref="I266:I303" si="44">H266-G266</f>
        <v>0</v>
      </c>
      <c r="J266" s="304">
        <v>13311996.74</v>
      </c>
      <c r="K266" s="304">
        <v>13311996.74</v>
      </c>
      <c r="L266" s="303">
        <f t="shared" ref="L266:L303" si="45">K266-J266</f>
        <v>0</v>
      </c>
      <c r="M266" s="304">
        <v>13597790.352020131</v>
      </c>
      <c r="N266" s="304">
        <v>13586069.396069959</v>
      </c>
      <c r="O266" s="303">
        <f t="shared" ref="O266:O303" si="46">N266-M266</f>
        <v>-11720.955950172618</v>
      </c>
      <c r="P266" s="304">
        <v>308016.02</v>
      </c>
      <c r="Q266" s="304">
        <v>308016.02</v>
      </c>
      <c r="R266" s="303">
        <f t="shared" ref="R266:R303" si="47">Q266-P266</f>
        <v>0</v>
      </c>
      <c r="S266" s="304">
        <v>331000</v>
      </c>
      <c r="T266" s="304">
        <v>331000</v>
      </c>
      <c r="U266" s="304">
        <v>319508.01</v>
      </c>
      <c r="V266" s="304">
        <v>319508.01</v>
      </c>
      <c r="W266" s="304">
        <v>329515.28415146616</v>
      </c>
      <c r="X266" s="304">
        <v>329063.93939353421</v>
      </c>
      <c r="Y266" s="304">
        <v>13927305.636171598</v>
      </c>
      <c r="Z266" s="304">
        <v>13915133.335463492</v>
      </c>
      <c r="AA266" s="303">
        <f t="shared" ref="AA266:AA303" si="48">Z266-Y266</f>
        <v>-12172.300708105788</v>
      </c>
      <c r="AB266" s="303">
        <f t="shared" si="40"/>
        <v>4832.514099990145</v>
      </c>
      <c r="AC266" s="303">
        <f t="shared" ref="AC266:AC303" si="49">Z266/C266</f>
        <v>4828.2905397166869</v>
      </c>
      <c r="AD266" s="304">
        <f t="shared" si="41"/>
        <v>-4.2235602734581335</v>
      </c>
      <c r="AE266" s="305">
        <f t="shared" si="42"/>
        <v>-8.7398819456455318E-4</v>
      </c>
      <c r="AF266" s="264">
        <v>19</v>
      </c>
    </row>
    <row r="267" spans="1:32">
      <c r="A267" s="299">
        <v>846</v>
      </c>
      <c r="B267" s="299" t="s">
        <v>265</v>
      </c>
      <c r="C267" s="304">
        <v>4952</v>
      </c>
      <c r="D267" s="304">
        <v>22026439.100000001</v>
      </c>
      <c r="E267" s="304">
        <v>22026439.100000001</v>
      </c>
      <c r="F267" s="303">
        <f t="shared" si="43"/>
        <v>0</v>
      </c>
      <c r="G267" s="304">
        <v>22186000</v>
      </c>
      <c r="H267" s="304">
        <v>22186000</v>
      </c>
      <c r="I267" s="303">
        <f t="shared" si="44"/>
        <v>0</v>
      </c>
      <c r="J267" s="304">
        <v>22106219.550000001</v>
      </c>
      <c r="K267" s="304">
        <v>22106219.550000001</v>
      </c>
      <c r="L267" s="303">
        <f t="shared" si="45"/>
        <v>0</v>
      </c>
      <c r="M267" s="304">
        <v>22580815.244147122</v>
      </c>
      <c r="N267" s="304">
        <v>22561351.144911595</v>
      </c>
      <c r="O267" s="303">
        <f t="shared" si="46"/>
        <v>-19464.099235527217</v>
      </c>
      <c r="P267" s="304">
        <v>514522.26</v>
      </c>
      <c r="Q267" s="304">
        <v>514522.26</v>
      </c>
      <c r="R267" s="303">
        <f t="shared" si="47"/>
        <v>0</v>
      </c>
      <c r="S267" s="304">
        <v>509000</v>
      </c>
      <c r="T267" s="304">
        <v>509000</v>
      </c>
      <c r="U267" s="304">
        <v>511761.13</v>
      </c>
      <c r="V267" s="304">
        <v>511761.13</v>
      </c>
      <c r="W267" s="304">
        <v>527789.94232296525</v>
      </c>
      <c r="X267" s="304">
        <v>527067.01614862983</v>
      </c>
      <c r="Y267" s="304">
        <v>23108605.186470088</v>
      </c>
      <c r="Z267" s="304">
        <v>23088418.161060225</v>
      </c>
      <c r="AA267" s="303">
        <f t="shared" si="48"/>
        <v>-20187.025409862399</v>
      </c>
      <c r="AB267" s="303">
        <f t="shared" ref="AB267:AB303" si="50">Y267/C267</f>
        <v>4666.5196257007447</v>
      </c>
      <c r="AC267" s="303">
        <f t="shared" si="49"/>
        <v>4662.4430858360711</v>
      </c>
      <c r="AD267" s="304">
        <f t="shared" ref="AD267:AD303" si="51">AC267-AB267</f>
        <v>-4.0765398646735775</v>
      </c>
      <c r="AE267" s="305">
        <f t="shared" ref="AE267:AE303" si="52">AD267/AB267</f>
        <v>-8.7357178189546923E-4</v>
      </c>
      <c r="AF267" s="264">
        <v>14</v>
      </c>
    </row>
    <row r="268" spans="1:32">
      <c r="A268" s="299">
        <v>848</v>
      </c>
      <c r="B268" s="299" t="s">
        <v>266</v>
      </c>
      <c r="C268" s="304">
        <v>4241</v>
      </c>
      <c r="D268" s="304">
        <v>19349244.449999999</v>
      </c>
      <c r="E268" s="304">
        <v>19349244.449999999</v>
      </c>
      <c r="F268" s="303">
        <f t="shared" si="43"/>
        <v>0</v>
      </c>
      <c r="G268" s="304">
        <v>18934000</v>
      </c>
      <c r="H268" s="304">
        <v>18934000</v>
      </c>
      <c r="I268" s="303">
        <f t="shared" si="44"/>
        <v>0</v>
      </c>
      <c r="J268" s="304">
        <v>19141622.225000001</v>
      </c>
      <c r="K268" s="304">
        <v>19141622.225000001</v>
      </c>
      <c r="L268" s="303">
        <f t="shared" si="45"/>
        <v>0</v>
      </c>
      <c r="M268" s="304">
        <v>19552571.345740814</v>
      </c>
      <c r="N268" s="304">
        <v>19535717.517175797</v>
      </c>
      <c r="O268" s="303">
        <f t="shared" si="46"/>
        <v>-16853.828565016389</v>
      </c>
      <c r="P268" s="304">
        <v>544083.11</v>
      </c>
      <c r="Q268" s="304">
        <v>544083.11</v>
      </c>
      <c r="R268" s="303">
        <f t="shared" si="47"/>
        <v>0</v>
      </c>
      <c r="S268" s="304">
        <v>425000</v>
      </c>
      <c r="T268" s="304">
        <v>425000</v>
      </c>
      <c r="U268" s="304">
        <v>484541.55499999999</v>
      </c>
      <c r="V268" s="304">
        <v>484541.55499999999</v>
      </c>
      <c r="W268" s="304">
        <v>499717.82610088011</v>
      </c>
      <c r="X268" s="304">
        <v>499033.35095783306</v>
      </c>
      <c r="Y268" s="304">
        <v>20052289.171841692</v>
      </c>
      <c r="Z268" s="304">
        <v>20034750.868133631</v>
      </c>
      <c r="AA268" s="303">
        <f t="shared" si="48"/>
        <v>-17538.303708061576</v>
      </c>
      <c r="AB268" s="303">
        <f t="shared" si="50"/>
        <v>4728.1983428063413</v>
      </c>
      <c r="AC268" s="303">
        <f t="shared" si="49"/>
        <v>4724.0629257565743</v>
      </c>
      <c r="AD268" s="304">
        <f t="shared" si="51"/>
        <v>-4.1354170497670566</v>
      </c>
      <c r="AE268" s="305">
        <f t="shared" si="52"/>
        <v>-8.7462850539229932E-4</v>
      </c>
      <c r="AF268" s="264">
        <v>12</v>
      </c>
    </row>
    <row r="269" spans="1:32">
      <c r="A269" s="299">
        <v>849</v>
      </c>
      <c r="B269" s="299" t="s">
        <v>267</v>
      </c>
      <c r="C269" s="304">
        <v>2938</v>
      </c>
      <c r="D269" s="304">
        <v>11021515.300000001</v>
      </c>
      <c r="E269" s="304">
        <v>11140445.66</v>
      </c>
      <c r="F269" s="303">
        <f t="shared" si="43"/>
        <v>118930.3599999994</v>
      </c>
      <c r="G269" s="304">
        <v>11423000</v>
      </c>
      <c r="H269" s="304">
        <v>11423000</v>
      </c>
      <c r="I269" s="303">
        <f t="shared" si="44"/>
        <v>0</v>
      </c>
      <c r="J269" s="304">
        <v>11222257.65</v>
      </c>
      <c r="K269" s="304">
        <v>11281722.83</v>
      </c>
      <c r="L269" s="303">
        <f t="shared" si="45"/>
        <v>59465.179999999702</v>
      </c>
      <c r="M269" s="304">
        <v>11463186.911887279</v>
      </c>
      <c r="N269" s="304">
        <v>11513995.403487965</v>
      </c>
      <c r="O269" s="303">
        <f t="shared" si="46"/>
        <v>50808.491600686684</v>
      </c>
      <c r="P269" s="304">
        <v>267872.94999999995</v>
      </c>
      <c r="Q269" s="304">
        <v>299273.38999999996</v>
      </c>
      <c r="R269" s="303">
        <f t="shared" si="47"/>
        <v>31400.440000000002</v>
      </c>
      <c r="S269" s="304">
        <v>385000</v>
      </c>
      <c r="T269" s="304">
        <v>385000</v>
      </c>
      <c r="U269" s="304">
        <v>326436.47499999998</v>
      </c>
      <c r="V269" s="304">
        <v>342136.69499999995</v>
      </c>
      <c r="W269" s="304">
        <v>336660.75481809664</v>
      </c>
      <c r="X269" s="304">
        <v>352369.40904168284</v>
      </c>
      <c r="Y269" s="304">
        <v>11799847.666705376</v>
      </c>
      <c r="Z269" s="304">
        <v>11866364.812529648</v>
      </c>
      <c r="AA269" s="303">
        <f t="shared" si="48"/>
        <v>66517.145824272186</v>
      </c>
      <c r="AB269" s="303">
        <f t="shared" si="50"/>
        <v>4016.2857953387934</v>
      </c>
      <c r="AC269" s="303">
        <f t="shared" si="49"/>
        <v>4038.9260764226165</v>
      </c>
      <c r="AD269" s="304">
        <f t="shared" si="51"/>
        <v>22.640281083823083</v>
      </c>
      <c r="AE269" s="305">
        <f t="shared" si="52"/>
        <v>5.637119029253063E-3</v>
      </c>
      <c r="AF269" s="264">
        <v>16</v>
      </c>
    </row>
    <row r="270" spans="1:32">
      <c r="A270" s="299">
        <v>850</v>
      </c>
      <c r="B270" s="299" t="s">
        <v>268</v>
      </c>
      <c r="C270" s="304">
        <v>2387</v>
      </c>
      <c r="D270" s="304">
        <v>8451123.7800000012</v>
      </c>
      <c r="E270" s="304">
        <v>8501989.4499999993</v>
      </c>
      <c r="F270" s="303">
        <f t="shared" si="43"/>
        <v>50865.669999998063</v>
      </c>
      <c r="G270" s="304">
        <v>8948000</v>
      </c>
      <c r="H270" s="304">
        <v>8948000</v>
      </c>
      <c r="I270" s="303">
        <f t="shared" si="44"/>
        <v>0</v>
      </c>
      <c r="J270" s="304">
        <v>8699561.8900000006</v>
      </c>
      <c r="K270" s="304">
        <v>8724994.7249999996</v>
      </c>
      <c r="L270" s="303">
        <f t="shared" si="45"/>
        <v>25432.834999999031</v>
      </c>
      <c r="M270" s="304">
        <v>8886331.7085400689</v>
      </c>
      <c r="N270" s="304">
        <v>8904628.3686360288</v>
      </c>
      <c r="O270" s="303">
        <f t="shared" si="46"/>
        <v>18296.660095959902</v>
      </c>
      <c r="P270" s="304">
        <v>217743.78999999998</v>
      </c>
      <c r="Q270" s="304">
        <v>217743.78999999998</v>
      </c>
      <c r="R270" s="303">
        <f t="shared" si="47"/>
        <v>0</v>
      </c>
      <c r="S270" s="304">
        <v>225000</v>
      </c>
      <c r="T270" s="304">
        <v>225000</v>
      </c>
      <c r="U270" s="304">
        <v>221371.89499999999</v>
      </c>
      <c r="V270" s="304">
        <v>221371.89499999999</v>
      </c>
      <c r="W270" s="304">
        <v>228305.45902142959</v>
      </c>
      <c r="X270" s="304">
        <v>227992.7437177923</v>
      </c>
      <c r="Y270" s="304">
        <v>9114637.1675614994</v>
      </c>
      <c r="Z270" s="304">
        <v>9132621.1123538204</v>
      </c>
      <c r="AA270" s="303">
        <f t="shared" si="48"/>
        <v>17983.944792320952</v>
      </c>
      <c r="AB270" s="303">
        <f t="shared" si="50"/>
        <v>3818.4487505494344</v>
      </c>
      <c r="AC270" s="303">
        <f t="shared" si="49"/>
        <v>3825.9828706970343</v>
      </c>
      <c r="AD270" s="304">
        <f t="shared" si="51"/>
        <v>7.5341201475998787</v>
      </c>
      <c r="AE270" s="305">
        <f t="shared" si="52"/>
        <v>1.9730840034230652E-3</v>
      </c>
      <c r="AF270" s="264">
        <v>13</v>
      </c>
    </row>
    <row r="271" spans="1:32">
      <c r="A271" s="299">
        <v>851</v>
      </c>
      <c r="B271" s="299" t="s">
        <v>269</v>
      </c>
      <c r="C271" s="304">
        <v>21333</v>
      </c>
      <c r="D271" s="304">
        <v>93694066.25</v>
      </c>
      <c r="E271" s="304">
        <v>76485556.909999996</v>
      </c>
      <c r="F271" s="303">
        <f t="shared" si="43"/>
        <v>-17208509.340000004</v>
      </c>
      <c r="G271" s="304">
        <v>79563000</v>
      </c>
      <c r="H271" s="304">
        <v>79563000</v>
      </c>
      <c r="I271" s="303">
        <f t="shared" si="44"/>
        <v>0</v>
      </c>
      <c r="J271" s="304">
        <v>86628533.125</v>
      </c>
      <c r="K271" s="304">
        <v>78024278.454999998</v>
      </c>
      <c r="L271" s="303">
        <f t="shared" si="45"/>
        <v>-8604254.6700000018</v>
      </c>
      <c r="M271" s="304">
        <v>88488350.391286328</v>
      </c>
      <c r="N271" s="304">
        <v>79630673.171868294</v>
      </c>
      <c r="O271" s="303">
        <f t="shared" si="46"/>
        <v>-8857677.219418034</v>
      </c>
      <c r="P271" s="304">
        <v>2235557</v>
      </c>
      <c r="Q271" s="304">
        <v>2235557</v>
      </c>
      <c r="R271" s="303">
        <f t="shared" si="47"/>
        <v>0</v>
      </c>
      <c r="S271" s="304">
        <v>2528000</v>
      </c>
      <c r="T271" s="304">
        <v>2528000</v>
      </c>
      <c r="U271" s="304">
        <v>2381778.5</v>
      </c>
      <c r="V271" s="304">
        <v>2381778.5</v>
      </c>
      <c r="W271" s="304">
        <v>2456377.9143231893</v>
      </c>
      <c r="X271" s="304">
        <v>2453013.3562937053</v>
      </c>
      <c r="Y271" s="304">
        <v>90944728.305609524</v>
      </c>
      <c r="Z271" s="304">
        <v>82083686.528162003</v>
      </c>
      <c r="AA271" s="303">
        <f t="shared" si="48"/>
        <v>-8861041.7774475217</v>
      </c>
      <c r="AB271" s="303">
        <f t="shared" si="50"/>
        <v>4263.1007502746697</v>
      </c>
      <c r="AC271" s="303">
        <f t="shared" si="49"/>
        <v>3847.7329268345757</v>
      </c>
      <c r="AD271" s="304">
        <f t="shared" si="51"/>
        <v>-415.36782344009407</v>
      </c>
      <c r="AE271" s="305">
        <f t="shared" si="52"/>
        <v>-9.7433264605189571E-2</v>
      </c>
      <c r="AF271" s="264">
        <v>19</v>
      </c>
    </row>
    <row r="272" spans="1:32">
      <c r="A272" s="299">
        <v>853</v>
      </c>
      <c r="B272" s="299" t="s">
        <v>270</v>
      </c>
      <c r="C272" s="304">
        <v>195137</v>
      </c>
      <c r="D272" s="304">
        <v>689174288.6700002</v>
      </c>
      <c r="E272" s="304">
        <v>689174288.6700002</v>
      </c>
      <c r="F272" s="303">
        <f t="shared" si="43"/>
        <v>0</v>
      </c>
      <c r="G272" s="304">
        <v>698950000</v>
      </c>
      <c r="H272" s="304">
        <v>698950000</v>
      </c>
      <c r="I272" s="303">
        <f t="shared" si="44"/>
        <v>0</v>
      </c>
      <c r="J272" s="304">
        <v>694062144.33500004</v>
      </c>
      <c r="K272" s="304">
        <v>694062144.33500004</v>
      </c>
      <c r="L272" s="303">
        <f t="shared" si="45"/>
        <v>0</v>
      </c>
      <c r="M272" s="304">
        <v>708962878.69289756</v>
      </c>
      <c r="N272" s="304">
        <v>708351770.38365424</v>
      </c>
      <c r="O272" s="303">
        <f t="shared" si="46"/>
        <v>-611108.30924332142</v>
      </c>
      <c r="P272" s="304">
        <v>13783533.289999999</v>
      </c>
      <c r="Q272" s="304">
        <v>13783533.289999999</v>
      </c>
      <c r="R272" s="303">
        <f t="shared" si="47"/>
        <v>0</v>
      </c>
      <c r="S272" s="304">
        <v>15348000</v>
      </c>
      <c r="T272" s="304">
        <v>15348000</v>
      </c>
      <c r="U272" s="304">
        <v>14565766.645</v>
      </c>
      <c r="V272" s="304">
        <v>14565766.645</v>
      </c>
      <c r="W272" s="304">
        <v>15021979.370442457</v>
      </c>
      <c r="X272" s="304">
        <v>15001403.415490717</v>
      </c>
      <c r="Y272" s="304">
        <v>723984858.06334007</v>
      </c>
      <c r="Z272" s="304">
        <v>723353173.79914498</v>
      </c>
      <c r="AA272" s="303">
        <f t="shared" si="48"/>
        <v>-631684.26419508457</v>
      </c>
      <c r="AB272" s="303">
        <f t="shared" si="50"/>
        <v>3710.1362533160809</v>
      </c>
      <c r="AC272" s="303">
        <f t="shared" si="49"/>
        <v>3706.8991211259013</v>
      </c>
      <c r="AD272" s="304">
        <f t="shared" si="51"/>
        <v>-3.2371321901796364</v>
      </c>
      <c r="AE272" s="305">
        <f t="shared" si="52"/>
        <v>-8.725103255402875E-4</v>
      </c>
      <c r="AF272" s="264">
        <v>2</v>
      </c>
    </row>
    <row r="273" spans="1:32">
      <c r="A273" s="299">
        <v>854</v>
      </c>
      <c r="B273" s="299" t="s">
        <v>271</v>
      </c>
      <c r="C273" s="304">
        <v>3296</v>
      </c>
      <c r="D273" s="304">
        <v>19275300.16</v>
      </c>
      <c r="E273" s="304">
        <v>19275300.16</v>
      </c>
      <c r="F273" s="303">
        <f t="shared" si="43"/>
        <v>0</v>
      </c>
      <c r="G273" s="304">
        <v>18805000</v>
      </c>
      <c r="H273" s="304">
        <v>18805000</v>
      </c>
      <c r="I273" s="303">
        <f t="shared" si="44"/>
        <v>0</v>
      </c>
      <c r="J273" s="304">
        <v>19040150.079999998</v>
      </c>
      <c r="K273" s="304">
        <v>19040150.079999998</v>
      </c>
      <c r="L273" s="303">
        <f t="shared" si="45"/>
        <v>0</v>
      </c>
      <c r="M273" s="304">
        <v>19448920.707806554</v>
      </c>
      <c r="N273" s="304">
        <v>19432156.223504826</v>
      </c>
      <c r="O273" s="303">
        <f t="shared" si="46"/>
        <v>-16764.484301727265</v>
      </c>
      <c r="P273" s="304">
        <v>379747.44</v>
      </c>
      <c r="Q273" s="304">
        <v>379747.44</v>
      </c>
      <c r="R273" s="303">
        <f t="shared" si="47"/>
        <v>0</v>
      </c>
      <c r="S273" s="304">
        <v>392000</v>
      </c>
      <c r="T273" s="304">
        <v>392000</v>
      </c>
      <c r="U273" s="304">
        <v>385873.72</v>
      </c>
      <c r="V273" s="304">
        <v>385873.72</v>
      </c>
      <c r="W273" s="304">
        <v>397959.6270290165</v>
      </c>
      <c r="X273" s="304">
        <v>397414.53246082179</v>
      </c>
      <c r="Y273" s="304">
        <v>19846880.33483557</v>
      </c>
      <c r="Z273" s="304">
        <v>19829570.75596565</v>
      </c>
      <c r="AA273" s="303">
        <f t="shared" si="48"/>
        <v>-17309.578869920224</v>
      </c>
      <c r="AB273" s="303">
        <f t="shared" si="50"/>
        <v>6021.5049559573936</v>
      </c>
      <c r="AC273" s="303">
        <f t="shared" si="49"/>
        <v>6016.2532633390929</v>
      </c>
      <c r="AD273" s="304">
        <f t="shared" si="51"/>
        <v>-5.2516926183006944</v>
      </c>
      <c r="AE273" s="305">
        <f t="shared" si="52"/>
        <v>-8.7215615642812297E-4</v>
      </c>
      <c r="AF273" s="264">
        <v>19</v>
      </c>
    </row>
    <row r="274" spans="1:32">
      <c r="A274" s="299">
        <v>857</v>
      </c>
      <c r="B274" s="299" t="s">
        <v>272</v>
      </c>
      <c r="C274" s="304">
        <v>2420</v>
      </c>
      <c r="D274" s="304">
        <v>14377508.159999996</v>
      </c>
      <c r="E274" s="304">
        <v>14377508.159999998</v>
      </c>
      <c r="F274" s="303">
        <f t="shared" si="43"/>
        <v>0</v>
      </c>
      <c r="G274" s="304">
        <v>15013000</v>
      </c>
      <c r="H274" s="304">
        <v>15013000</v>
      </c>
      <c r="I274" s="303">
        <f t="shared" si="44"/>
        <v>0</v>
      </c>
      <c r="J274" s="304">
        <v>14695254.079999998</v>
      </c>
      <c r="K274" s="304">
        <v>14695254.079999998</v>
      </c>
      <c r="L274" s="303">
        <f t="shared" si="45"/>
        <v>0</v>
      </c>
      <c r="M274" s="304">
        <v>15010744.672816712</v>
      </c>
      <c r="N274" s="304">
        <v>14997805.785502331</v>
      </c>
      <c r="O274" s="303">
        <f t="shared" si="46"/>
        <v>-12938.887314381078</v>
      </c>
      <c r="P274" s="304">
        <v>289333.70999999996</v>
      </c>
      <c r="Q274" s="304">
        <v>289333.70999999996</v>
      </c>
      <c r="R274" s="303">
        <f t="shared" si="47"/>
        <v>0</v>
      </c>
      <c r="S274" s="304">
        <v>320000</v>
      </c>
      <c r="T274" s="304">
        <v>320000</v>
      </c>
      <c r="U274" s="304">
        <v>304666.85499999998</v>
      </c>
      <c r="V274" s="304">
        <v>304666.85499999998</v>
      </c>
      <c r="W274" s="304">
        <v>314209.29101858358</v>
      </c>
      <c r="X274" s="304">
        <v>313778.91123586748</v>
      </c>
      <c r="Y274" s="304">
        <v>15324953.963835295</v>
      </c>
      <c r="Z274" s="304">
        <v>15311584.696738198</v>
      </c>
      <c r="AA274" s="303">
        <f t="shared" si="48"/>
        <v>-13369.26709709689</v>
      </c>
      <c r="AB274" s="303">
        <f t="shared" si="50"/>
        <v>6332.625604890618</v>
      </c>
      <c r="AC274" s="303">
        <f t="shared" si="49"/>
        <v>6327.1011143546275</v>
      </c>
      <c r="AD274" s="304">
        <f t="shared" si="51"/>
        <v>-5.5244905359904806</v>
      </c>
      <c r="AE274" s="305">
        <f t="shared" si="52"/>
        <v>-8.7238546547327488E-4</v>
      </c>
      <c r="AF274" s="264">
        <v>11</v>
      </c>
    </row>
    <row r="275" spans="1:32">
      <c r="A275" s="299">
        <v>858</v>
      </c>
      <c r="B275" s="299" t="s">
        <v>273</v>
      </c>
      <c r="C275" s="304">
        <v>39718</v>
      </c>
      <c r="D275" s="304">
        <v>125321000</v>
      </c>
      <c r="E275" s="304">
        <v>118848288.98999996</v>
      </c>
      <c r="F275" s="303">
        <f t="shared" si="43"/>
        <v>-6472711.0100000352</v>
      </c>
      <c r="G275" s="304">
        <v>128368000</v>
      </c>
      <c r="H275" s="304">
        <v>128368000</v>
      </c>
      <c r="I275" s="303">
        <f t="shared" si="44"/>
        <v>0</v>
      </c>
      <c r="J275" s="304">
        <v>126844500</v>
      </c>
      <c r="K275" s="304">
        <v>123608144.49499997</v>
      </c>
      <c r="L275" s="303">
        <f t="shared" si="45"/>
        <v>-3236355.505000025</v>
      </c>
      <c r="M275" s="304">
        <v>129567708.8865346</v>
      </c>
      <c r="N275" s="304">
        <v>126153037.88216767</v>
      </c>
      <c r="O275" s="303">
        <f t="shared" si="46"/>
        <v>-3414671.0043669343</v>
      </c>
      <c r="P275" s="304">
        <v>3099000</v>
      </c>
      <c r="Q275" s="304">
        <v>3099333</v>
      </c>
      <c r="R275" s="303">
        <f t="shared" si="47"/>
        <v>333</v>
      </c>
      <c r="S275" s="304">
        <v>3135000</v>
      </c>
      <c r="T275" s="304">
        <v>3135000</v>
      </c>
      <c r="U275" s="304">
        <v>3117000</v>
      </c>
      <c r="V275" s="304">
        <v>3117166.5</v>
      </c>
      <c r="W275" s="304">
        <v>3214627.2035562424</v>
      </c>
      <c r="X275" s="304">
        <v>3210395.5335440738</v>
      </c>
      <c r="Y275" s="304">
        <v>132782336.09009084</v>
      </c>
      <c r="Z275" s="304">
        <v>129363433.41571175</v>
      </c>
      <c r="AA275" s="303">
        <f t="shared" si="48"/>
        <v>-3418902.6743790954</v>
      </c>
      <c r="AB275" s="303">
        <f t="shared" si="50"/>
        <v>3343.1274507802718</v>
      </c>
      <c r="AC275" s="303">
        <f t="shared" si="49"/>
        <v>3257.0480239617236</v>
      </c>
      <c r="AD275" s="304">
        <f t="shared" si="51"/>
        <v>-86.0794268185482</v>
      </c>
      <c r="AE275" s="305">
        <f t="shared" si="52"/>
        <v>-2.5748173853933576E-2</v>
      </c>
      <c r="AF275" s="264">
        <v>1</v>
      </c>
    </row>
    <row r="276" spans="1:32">
      <c r="A276" s="299">
        <v>859</v>
      </c>
      <c r="B276" s="299" t="s">
        <v>274</v>
      </c>
      <c r="C276" s="304">
        <v>6593</v>
      </c>
      <c r="D276" s="304">
        <v>22015813.819999993</v>
      </c>
      <c r="E276" s="304">
        <v>21827964.809999991</v>
      </c>
      <c r="F276" s="303">
        <f t="shared" si="43"/>
        <v>-187849.01000000164</v>
      </c>
      <c r="G276" s="304">
        <v>21107000</v>
      </c>
      <c r="H276" s="304">
        <v>21107000</v>
      </c>
      <c r="I276" s="303">
        <f t="shared" si="44"/>
        <v>0</v>
      </c>
      <c r="J276" s="304">
        <v>21561406.909999996</v>
      </c>
      <c r="K276" s="304">
        <v>21467482.404999994</v>
      </c>
      <c r="L276" s="303">
        <f t="shared" si="45"/>
        <v>-93924.505000002682</v>
      </c>
      <c r="M276" s="304">
        <v>22024306.088943508</v>
      </c>
      <c r="N276" s="304">
        <v>21909463.426839806</v>
      </c>
      <c r="O276" s="303">
        <f t="shared" si="46"/>
        <v>-114842.66210370138</v>
      </c>
      <c r="P276" s="304">
        <v>468824</v>
      </c>
      <c r="Q276" s="304">
        <v>468824</v>
      </c>
      <c r="R276" s="303">
        <f t="shared" si="47"/>
        <v>0</v>
      </c>
      <c r="S276" s="304">
        <v>466000</v>
      </c>
      <c r="T276" s="304">
        <v>466000</v>
      </c>
      <c r="U276" s="304">
        <v>467412</v>
      </c>
      <c r="V276" s="304">
        <v>467412</v>
      </c>
      <c r="W276" s="304">
        <v>482051.75825108454</v>
      </c>
      <c r="X276" s="304">
        <v>481391.48073255067</v>
      </c>
      <c r="Y276" s="304">
        <v>22506357.847194593</v>
      </c>
      <c r="Z276" s="304">
        <v>22390854.907572355</v>
      </c>
      <c r="AA276" s="303">
        <f t="shared" si="48"/>
        <v>-115502.93962223828</v>
      </c>
      <c r="AB276" s="303">
        <f t="shared" si="50"/>
        <v>3413.6747834361586</v>
      </c>
      <c r="AC276" s="303">
        <f t="shared" si="49"/>
        <v>3396.1557572535044</v>
      </c>
      <c r="AD276" s="304">
        <f t="shared" si="51"/>
        <v>-17.519026182654216</v>
      </c>
      <c r="AE276" s="305">
        <f t="shared" si="52"/>
        <v>-5.1320138250017487E-3</v>
      </c>
      <c r="AF276" s="264">
        <v>17</v>
      </c>
    </row>
    <row r="277" spans="1:32">
      <c r="A277" s="299">
        <v>886</v>
      </c>
      <c r="B277" s="299" t="s">
        <v>275</v>
      </c>
      <c r="C277" s="304">
        <v>12669</v>
      </c>
      <c r="D277" s="304">
        <v>44050259.879999995</v>
      </c>
      <c r="E277" s="304">
        <v>44050259.879999995</v>
      </c>
      <c r="F277" s="303">
        <f t="shared" si="43"/>
        <v>0</v>
      </c>
      <c r="G277" s="304">
        <v>47387000</v>
      </c>
      <c r="H277" s="304">
        <v>47387000</v>
      </c>
      <c r="I277" s="303">
        <f t="shared" si="44"/>
        <v>0</v>
      </c>
      <c r="J277" s="304">
        <v>45718629.939999998</v>
      </c>
      <c r="K277" s="304">
        <v>45718629.939999998</v>
      </c>
      <c r="L277" s="303">
        <f t="shared" si="45"/>
        <v>0</v>
      </c>
      <c r="M277" s="304">
        <v>46700157.553201944</v>
      </c>
      <c r="N277" s="304">
        <v>46659903.182794936</v>
      </c>
      <c r="O277" s="303">
        <f t="shared" si="46"/>
        <v>-40254.370407007635</v>
      </c>
      <c r="P277" s="304">
        <v>1146603.9099999999</v>
      </c>
      <c r="Q277" s="304">
        <v>1146603.9099999999</v>
      </c>
      <c r="R277" s="303">
        <f t="shared" si="47"/>
        <v>0</v>
      </c>
      <c r="S277" s="304">
        <v>1431000</v>
      </c>
      <c r="T277" s="304">
        <v>1431000</v>
      </c>
      <c r="U277" s="304">
        <v>1288801.9550000001</v>
      </c>
      <c r="V277" s="304">
        <v>1288801.9550000001</v>
      </c>
      <c r="W277" s="304">
        <v>1329168.3748923542</v>
      </c>
      <c r="X277" s="304">
        <v>1327347.7820176978</v>
      </c>
      <c r="Y277" s="304">
        <v>48029325.928094298</v>
      </c>
      <c r="Z277" s="304">
        <v>47987250.964812636</v>
      </c>
      <c r="AA277" s="303">
        <f t="shared" si="48"/>
        <v>-42074.963281661272</v>
      </c>
      <c r="AB277" s="303">
        <f t="shared" si="50"/>
        <v>3791.090530278183</v>
      </c>
      <c r="AC277" s="303">
        <f t="shared" si="49"/>
        <v>3787.7694344314968</v>
      </c>
      <c r="AD277" s="304">
        <f t="shared" si="51"/>
        <v>-3.3210958466861484</v>
      </c>
      <c r="AE277" s="305">
        <f t="shared" si="52"/>
        <v>-8.7602652064403561E-4</v>
      </c>
      <c r="AF277" s="264">
        <v>4</v>
      </c>
    </row>
    <row r="278" spans="1:32">
      <c r="A278" s="299">
        <v>887</v>
      </c>
      <c r="B278" s="299" t="s">
        <v>276</v>
      </c>
      <c r="C278" s="304">
        <v>4669</v>
      </c>
      <c r="D278" s="304">
        <v>20853708.859999992</v>
      </c>
      <c r="E278" s="304">
        <v>20853708.859999992</v>
      </c>
      <c r="F278" s="303">
        <f t="shared" si="43"/>
        <v>0</v>
      </c>
      <c r="G278" s="304">
        <v>21262000</v>
      </c>
      <c r="H278" s="304">
        <v>21262000</v>
      </c>
      <c r="I278" s="303">
        <f t="shared" si="44"/>
        <v>0</v>
      </c>
      <c r="J278" s="304">
        <v>21057854.429999996</v>
      </c>
      <c r="K278" s="304">
        <v>21057854.429999996</v>
      </c>
      <c r="L278" s="303">
        <f t="shared" si="45"/>
        <v>0</v>
      </c>
      <c r="M278" s="304">
        <v>21509942.903013237</v>
      </c>
      <c r="N278" s="304">
        <v>21491401.869012114</v>
      </c>
      <c r="O278" s="303">
        <f t="shared" si="46"/>
        <v>-18541.03400112316</v>
      </c>
      <c r="P278" s="304">
        <v>355366.28</v>
      </c>
      <c r="Q278" s="304">
        <v>355366.28</v>
      </c>
      <c r="R278" s="303">
        <f t="shared" si="47"/>
        <v>0</v>
      </c>
      <c r="S278" s="304">
        <v>373000</v>
      </c>
      <c r="T278" s="304">
        <v>373000</v>
      </c>
      <c r="U278" s="304">
        <v>364183.14</v>
      </c>
      <c r="V278" s="304">
        <v>364183.14</v>
      </c>
      <c r="W278" s="304">
        <v>375589.67883238097</v>
      </c>
      <c r="X278" s="304">
        <v>375075.22490314714</v>
      </c>
      <c r="Y278" s="304">
        <v>21885532.581845619</v>
      </c>
      <c r="Z278" s="304">
        <v>21866477.093915261</v>
      </c>
      <c r="AA278" s="303">
        <f t="shared" si="48"/>
        <v>-19055.487930357456</v>
      </c>
      <c r="AB278" s="303">
        <f t="shared" si="50"/>
        <v>4687.4132751864681</v>
      </c>
      <c r="AC278" s="303">
        <f t="shared" si="49"/>
        <v>4683.3319969833501</v>
      </c>
      <c r="AD278" s="304">
        <f t="shared" si="51"/>
        <v>-4.0812782031180177</v>
      </c>
      <c r="AE278" s="305">
        <f t="shared" si="52"/>
        <v>-8.7068879220078197E-4</v>
      </c>
      <c r="AF278" s="264">
        <v>6</v>
      </c>
    </row>
    <row r="279" spans="1:32">
      <c r="A279" s="299">
        <v>889</v>
      </c>
      <c r="B279" s="299" t="s">
        <v>277</v>
      </c>
      <c r="C279" s="304">
        <v>2568</v>
      </c>
      <c r="D279" s="304">
        <v>10949386.1</v>
      </c>
      <c r="E279" s="304">
        <v>10816130.43</v>
      </c>
      <c r="F279" s="303">
        <f t="shared" si="43"/>
        <v>-133255.66999999993</v>
      </c>
      <c r="G279" s="304">
        <v>11988000</v>
      </c>
      <c r="H279" s="304">
        <v>11988000</v>
      </c>
      <c r="I279" s="303">
        <f t="shared" si="44"/>
        <v>0</v>
      </c>
      <c r="J279" s="304">
        <v>11468693.050000001</v>
      </c>
      <c r="K279" s="304">
        <v>11402065.215</v>
      </c>
      <c r="L279" s="303">
        <f t="shared" si="45"/>
        <v>-66627.835000000894</v>
      </c>
      <c r="M279" s="304">
        <v>11714913.003018834</v>
      </c>
      <c r="N279" s="304">
        <v>11636815.445126479</v>
      </c>
      <c r="O279" s="303">
        <f t="shared" si="46"/>
        <v>-78097.557892354205</v>
      </c>
      <c r="P279" s="304">
        <v>202179.64999999997</v>
      </c>
      <c r="Q279" s="304">
        <v>202179.65</v>
      </c>
      <c r="R279" s="303">
        <f t="shared" si="47"/>
        <v>0</v>
      </c>
      <c r="S279" s="304">
        <v>185000</v>
      </c>
      <c r="T279" s="304">
        <v>185000</v>
      </c>
      <c r="U279" s="304">
        <v>193589.82499999998</v>
      </c>
      <c r="V279" s="304">
        <v>193589.82500000001</v>
      </c>
      <c r="W279" s="304">
        <v>199653.22995723205</v>
      </c>
      <c r="X279" s="304">
        <v>199379.7602789517</v>
      </c>
      <c r="Y279" s="304">
        <v>11914566.232976066</v>
      </c>
      <c r="Z279" s="304">
        <v>11836195.205405431</v>
      </c>
      <c r="AA279" s="303">
        <f t="shared" si="48"/>
        <v>-78371.02757063508</v>
      </c>
      <c r="AB279" s="303">
        <f t="shared" si="50"/>
        <v>4639.628595395664</v>
      </c>
      <c r="AC279" s="303">
        <f t="shared" si="49"/>
        <v>4609.1102824787504</v>
      </c>
      <c r="AD279" s="304">
        <f t="shared" si="51"/>
        <v>-30.518312916913601</v>
      </c>
      <c r="AE279" s="305">
        <f t="shared" si="52"/>
        <v>-6.5777491213843643E-3</v>
      </c>
      <c r="AF279" s="264">
        <v>17</v>
      </c>
    </row>
    <row r="280" spans="1:32">
      <c r="A280" s="299">
        <v>890</v>
      </c>
      <c r="B280" s="299" t="s">
        <v>278</v>
      </c>
      <c r="C280" s="304">
        <v>1176</v>
      </c>
      <c r="D280" s="304">
        <v>6641046.6000000006</v>
      </c>
      <c r="E280" s="304">
        <v>6641046.5999999987</v>
      </c>
      <c r="F280" s="303">
        <f t="shared" si="43"/>
        <v>0</v>
      </c>
      <c r="G280" s="304">
        <v>6615000</v>
      </c>
      <c r="H280" s="304">
        <v>6615000</v>
      </c>
      <c r="I280" s="303">
        <f t="shared" si="44"/>
        <v>0</v>
      </c>
      <c r="J280" s="304">
        <v>6628023.3000000007</v>
      </c>
      <c r="K280" s="304">
        <v>6628023.2999999989</v>
      </c>
      <c r="L280" s="303">
        <f t="shared" si="45"/>
        <v>0</v>
      </c>
      <c r="M280" s="304">
        <v>6770319.5126912752</v>
      </c>
      <c r="N280" s="304">
        <v>6764483.6662248615</v>
      </c>
      <c r="O280" s="303">
        <f t="shared" si="46"/>
        <v>-5835.8464664136991</v>
      </c>
      <c r="P280" s="304">
        <v>184185</v>
      </c>
      <c r="Q280" s="304">
        <v>184185</v>
      </c>
      <c r="R280" s="303">
        <f t="shared" si="47"/>
        <v>0</v>
      </c>
      <c r="S280" s="304">
        <v>185000</v>
      </c>
      <c r="T280" s="304">
        <v>185000</v>
      </c>
      <c r="U280" s="304">
        <v>184592.5</v>
      </c>
      <c r="V280" s="304">
        <v>184592.5</v>
      </c>
      <c r="W280" s="304">
        <v>190374.10076113432</v>
      </c>
      <c r="X280" s="304">
        <v>190113.34092219148</v>
      </c>
      <c r="Y280" s="304">
        <v>6960693.6134524094</v>
      </c>
      <c r="Z280" s="304">
        <v>6954597.0071470533</v>
      </c>
      <c r="AA280" s="303">
        <f t="shared" si="48"/>
        <v>-6096.6063053561375</v>
      </c>
      <c r="AB280" s="303">
        <f t="shared" si="50"/>
        <v>5918.9571542962667</v>
      </c>
      <c r="AC280" s="303">
        <f t="shared" si="49"/>
        <v>5913.7729652610997</v>
      </c>
      <c r="AD280" s="304">
        <f t="shared" si="51"/>
        <v>-5.1841890351670372</v>
      </c>
      <c r="AE280" s="305">
        <f t="shared" si="52"/>
        <v>-8.7586189594295353E-4</v>
      </c>
      <c r="AF280" s="264">
        <v>19</v>
      </c>
    </row>
    <row r="281" spans="1:32">
      <c r="A281" s="299">
        <v>892</v>
      </c>
      <c r="B281" s="299" t="s">
        <v>279</v>
      </c>
      <c r="C281" s="304">
        <v>3634</v>
      </c>
      <c r="D281" s="304">
        <v>10113993.629999999</v>
      </c>
      <c r="E281" s="304">
        <v>9798950.6300000008</v>
      </c>
      <c r="F281" s="303">
        <f t="shared" si="43"/>
        <v>-315042.99999999814</v>
      </c>
      <c r="G281" s="304">
        <v>11230000</v>
      </c>
      <c r="H281" s="304">
        <v>11230000</v>
      </c>
      <c r="I281" s="303">
        <f t="shared" si="44"/>
        <v>0</v>
      </c>
      <c r="J281" s="304">
        <v>10671996.814999999</v>
      </c>
      <c r="K281" s="304">
        <v>10514475.315000001</v>
      </c>
      <c r="L281" s="303">
        <f t="shared" si="45"/>
        <v>-157521.49999999814</v>
      </c>
      <c r="M281" s="304">
        <v>10901112.595058866</v>
      </c>
      <c r="N281" s="304">
        <v>10730951.493070643</v>
      </c>
      <c r="O281" s="303">
        <f t="shared" si="46"/>
        <v>-170161.10198822245</v>
      </c>
      <c r="P281" s="304">
        <v>332349.96000000002</v>
      </c>
      <c r="Q281" s="304">
        <v>336122.96</v>
      </c>
      <c r="R281" s="303">
        <f t="shared" si="47"/>
        <v>3773</v>
      </c>
      <c r="S281" s="304">
        <v>342000</v>
      </c>
      <c r="T281" s="304">
        <v>342000</v>
      </c>
      <c r="U281" s="304">
        <v>337174.98</v>
      </c>
      <c r="V281" s="304">
        <v>339061.48</v>
      </c>
      <c r="W281" s="304">
        <v>347735.59931553795</v>
      </c>
      <c r="X281" s="304">
        <v>349202.21970460773</v>
      </c>
      <c r="Y281" s="304">
        <v>11248848.194374403</v>
      </c>
      <c r="Z281" s="304">
        <v>11080153.712775251</v>
      </c>
      <c r="AA281" s="303">
        <f t="shared" si="48"/>
        <v>-168694.48159915209</v>
      </c>
      <c r="AB281" s="303">
        <f t="shared" si="50"/>
        <v>3095.4452928933415</v>
      </c>
      <c r="AC281" s="303">
        <f t="shared" si="49"/>
        <v>3049.0241367020503</v>
      </c>
      <c r="AD281" s="304">
        <f t="shared" si="51"/>
        <v>-46.421156191291175</v>
      </c>
      <c r="AE281" s="305">
        <f t="shared" si="52"/>
        <v>-1.4996600423812009E-2</v>
      </c>
      <c r="AF281" s="264">
        <v>13</v>
      </c>
    </row>
    <row r="282" spans="1:32">
      <c r="A282" s="299">
        <v>893</v>
      </c>
      <c r="B282" s="299" t="s">
        <v>280</v>
      </c>
      <c r="C282" s="304">
        <v>7497</v>
      </c>
      <c r="D282" s="304">
        <v>28698662.730000004</v>
      </c>
      <c r="E282" s="304">
        <v>28218021.390000001</v>
      </c>
      <c r="F282" s="303">
        <f t="shared" si="43"/>
        <v>-480641.34000000358</v>
      </c>
      <c r="G282" s="304">
        <v>30290000</v>
      </c>
      <c r="H282" s="304">
        <v>30290000</v>
      </c>
      <c r="I282" s="303">
        <f t="shared" si="44"/>
        <v>0</v>
      </c>
      <c r="J282" s="304">
        <v>29494331.365000002</v>
      </c>
      <c r="K282" s="304">
        <v>29254010.695</v>
      </c>
      <c r="L282" s="303">
        <f t="shared" si="45"/>
        <v>-240320.67000000179</v>
      </c>
      <c r="M282" s="304">
        <v>30127541.518184129</v>
      </c>
      <c r="N282" s="304">
        <v>29856303.842186995</v>
      </c>
      <c r="O282" s="303">
        <f t="shared" si="46"/>
        <v>-271237.6759971343</v>
      </c>
      <c r="P282" s="304">
        <v>571657.16</v>
      </c>
      <c r="Q282" s="304">
        <v>571657.16</v>
      </c>
      <c r="R282" s="303">
        <f t="shared" si="47"/>
        <v>0</v>
      </c>
      <c r="S282" s="304">
        <v>610000</v>
      </c>
      <c r="T282" s="304">
        <v>610000</v>
      </c>
      <c r="U282" s="304">
        <v>590828.58000000007</v>
      </c>
      <c r="V282" s="304">
        <v>590828.58000000007</v>
      </c>
      <c r="W282" s="304">
        <v>609333.85495877638</v>
      </c>
      <c r="X282" s="304">
        <v>608499.23618843826</v>
      </c>
      <c r="Y282" s="304">
        <v>30736875.373142906</v>
      </c>
      <c r="Z282" s="304">
        <v>30464803.078375433</v>
      </c>
      <c r="AA282" s="303">
        <f t="shared" si="48"/>
        <v>-272072.29476747289</v>
      </c>
      <c r="AB282" s="303">
        <f t="shared" si="50"/>
        <v>4099.8900057546889</v>
      </c>
      <c r="AC282" s="303">
        <f t="shared" si="49"/>
        <v>4063.5991834567735</v>
      </c>
      <c r="AD282" s="304">
        <f t="shared" si="51"/>
        <v>-36.290822297915383</v>
      </c>
      <c r="AE282" s="305">
        <f t="shared" si="52"/>
        <v>-8.8516575437333316E-3</v>
      </c>
      <c r="AF282" s="264">
        <v>15</v>
      </c>
    </row>
    <row r="283" spans="1:32">
      <c r="A283" s="299">
        <v>895</v>
      </c>
      <c r="B283" s="299" t="s">
        <v>281</v>
      </c>
      <c r="C283" s="304">
        <v>15463</v>
      </c>
      <c r="D283" s="304">
        <v>59203445.930000007</v>
      </c>
      <c r="E283" s="304">
        <v>59203445.930000007</v>
      </c>
      <c r="F283" s="303">
        <f t="shared" si="43"/>
        <v>0</v>
      </c>
      <c r="G283" s="304">
        <v>62570000</v>
      </c>
      <c r="H283" s="304">
        <v>62570000</v>
      </c>
      <c r="I283" s="303">
        <f t="shared" si="44"/>
        <v>0</v>
      </c>
      <c r="J283" s="304">
        <v>60886722.965000004</v>
      </c>
      <c r="K283" s="304">
        <v>60886722.965000004</v>
      </c>
      <c r="L283" s="303">
        <f t="shared" si="45"/>
        <v>0</v>
      </c>
      <c r="M283" s="304">
        <v>62193892.491863661</v>
      </c>
      <c r="N283" s="304">
        <v>62140282.908586144</v>
      </c>
      <c r="O283" s="303">
        <f t="shared" si="46"/>
        <v>-53609.583277516067</v>
      </c>
      <c r="P283" s="304">
        <v>1140337.43</v>
      </c>
      <c r="Q283" s="304">
        <v>1140337.43</v>
      </c>
      <c r="R283" s="303">
        <f t="shared" si="47"/>
        <v>0</v>
      </c>
      <c r="S283" s="304">
        <v>1372000</v>
      </c>
      <c r="T283" s="304">
        <v>1372000</v>
      </c>
      <c r="U283" s="304">
        <v>1256168.7149999999</v>
      </c>
      <c r="V283" s="304">
        <v>1256168.7149999999</v>
      </c>
      <c r="W283" s="304">
        <v>1295513.0328826718</v>
      </c>
      <c r="X283" s="304">
        <v>1293738.5385136781</v>
      </c>
      <c r="Y283" s="304">
        <v>63489405.524746329</v>
      </c>
      <c r="Z283" s="304">
        <v>63434021.44709982</v>
      </c>
      <c r="AA283" s="303">
        <f t="shared" si="48"/>
        <v>-55384.077646508813</v>
      </c>
      <c r="AB283" s="303">
        <f t="shared" si="50"/>
        <v>4105.8918401827805</v>
      </c>
      <c r="AC283" s="303">
        <f t="shared" si="49"/>
        <v>4102.3101239798116</v>
      </c>
      <c r="AD283" s="304">
        <f t="shared" si="51"/>
        <v>-3.5817162029688916</v>
      </c>
      <c r="AE283" s="305">
        <f t="shared" si="52"/>
        <v>-8.723357415107763E-4</v>
      </c>
      <c r="AF283" s="264">
        <v>2</v>
      </c>
    </row>
    <row r="284" spans="1:32">
      <c r="A284" s="299">
        <v>905</v>
      </c>
      <c r="B284" s="299" t="s">
        <v>282</v>
      </c>
      <c r="C284" s="304">
        <v>67615</v>
      </c>
      <c r="D284" s="304">
        <v>256424017.34999955</v>
      </c>
      <c r="E284" s="304">
        <v>251311849.6500001</v>
      </c>
      <c r="F284" s="303">
        <f t="shared" si="43"/>
        <v>-5112167.6999994516</v>
      </c>
      <c r="G284" s="304">
        <v>241611000</v>
      </c>
      <c r="H284" s="304">
        <v>241611000</v>
      </c>
      <c r="I284" s="303">
        <f t="shared" si="44"/>
        <v>0</v>
      </c>
      <c r="J284" s="304">
        <v>249017508.67499977</v>
      </c>
      <c r="K284" s="304">
        <v>246461424.82500005</v>
      </c>
      <c r="L284" s="303">
        <f t="shared" si="45"/>
        <v>-2556083.8499997258</v>
      </c>
      <c r="M284" s="304">
        <v>254363634.77842927</v>
      </c>
      <c r="N284" s="304">
        <v>251535670.15722767</v>
      </c>
      <c r="O284" s="303">
        <f t="shared" si="46"/>
        <v>-2827964.6212016046</v>
      </c>
      <c r="P284" s="304">
        <v>7032902.4000000013</v>
      </c>
      <c r="Q284" s="304">
        <v>6840855</v>
      </c>
      <c r="R284" s="303">
        <f t="shared" si="47"/>
        <v>-192047.4000000013</v>
      </c>
      <c r="S284" s="304">
        <v>4919000</v>
      </c>
      <c r="T284" s="304">
        <v>4919000</v>
      </c>
      <c r="U284" s="304">
        <v>5975951.2000000011</v>
      </c>
      <c r="V284" s="304">
        <v>5879927.5</v>
      </c>
      <c r="W284" s="304">
        <v>6163123.2899084296</v>
      </c>
      <c r="X284" s="304">
        <v>6055785.914407514</v>
      </c>
      <c r="Y284" s="304">
        <v>260526758.06833771</v>
      </c>
      <c r="Z284" s="304">
        <v>257591456.07163519</v>
      </c>
      <c r="AA284" s="303">
        <f t="shared" si="48"/>
        <v>-2935301.996702522</v>
      </c>
      <c r="AB284" s="303">
        <f t="shared" si="50"/>
        <v>3853.091149424502</v>
      </c>
      <c r="AC284" s="303">
        <f t="shared" si="49"/>
        <v>3809.6791550933253</v>
      </c>
      <c r="AD284" s="304">
        <f t="shared" si="51"/>
        <v>-43.411994331176629</v>
      </c>
      <c r="AE284" s="305">
        <f t="shared" si="52"/>
        <v>-1.1266796617998681E-2</v>
      </c>
      <c r="AF284" s="264">
        <v>15</v>
      </c>
    </row>
    <row r="285" spans="1:32">
      <c r="A285" s="299">
        <v>908</v>
      </c>
      <c r="B285" s="299" t="s">
        <v>283</v>
      </c>
      <c r="C285" s="304">
        <v>20695</v>
      </c>
      <c r="D285" s="304">
        <v>81316835.64000003</v>
      </c>
      <c r="E285" s="304">
        <v>80792897.64000003</v>
      </c>
      <c r="F285" s="303">
        <f t="shared" si="43"/>
        <v>-523938</v>
      </c>
      <c r="G285" s="304">
        <v>82486000</v>
      </c>
      <c r="H285" s="304">
        <v>82486000</v>
      </c>
      <c r="I285" s="303">
        <f t="shared" si="44"/>
        <v>0</v>
      </c>
      <c r="J285" s="304">
        <v>81901417.820000023</v>
      </c>
      <c r="K285" s="304">
        <v>81639448.820000023</v>
      </c>
      <c r="L285" s="303">
        <f t="shared" si="45"/>
        <v>-261969</v>
      </c>
      <c r="M285" s="304">
        <v>83659749.232297808</v>
      </c>
      <c r="N285" s="304">
        <v>83320274.094765306</v>
      </c>
      <c r="O285" s="303">
        <f t="shared" si="46"/>
        <v>-339475.13753250241</v>
      </c>
      <c r="P285" s="304">
        <v>1631400.25</v>
      </c>
      <c r="Q285" s="304">
        <v>1631400.25</v>
      </c>
      <c r="R285" s="303">
        <f t="shared" si="47"/>
        <v>0</v>
      </c>
      <c r="S285" s="304">
        <v>1682000</v>
      </c>
      <c r="T285" s="304">
        <v>1682000</v>
      </c>
      <c r="U285" s="304">
        <v>1656700.125</v>
      </c>
      <c r="V285" s="304">
        <v>1656700.125</v>
      </c>
      <c r="W285" s="304">
        <v>1708589.4417581095</v>
      </c>
      <c r="X285" s="304">
        <v>1706249.1470128107</v>
      </c>
      <c r="Y285" s="304">
        <v>85368338.674055919</v>
      </c>
      <c r="Z285" s="304">
        <v>85026523.24177812</v>
      </c>
      <c r="AA285" s="303">
        <f t="shared" si="48"/>
        <v>-341815.43227779865</v>
      </c>
      <c r="AB285" s="303">
        <f t="shared" si="50"/>
        <v>4125.0707259751589</v>
      </c>
      <c r="AC285" s="303">
        <f t="shared" si="49"/>
        <v>4108.5539135915978</v>
      </c>
      <c r="AD285" s="304">
        <f t="shared" si="51"/>
        <v>-16.516812383561046</v>
      </c>
      <c r="AE285" s="305">
        <f t="shared" si="52"/>
        <v>-4.0040070778802226E-3</v>
      </c>
      <c r="AF285" s="264">
        <v>6</v>
      </c>
    </row>
    <row r="286" spans="1:32">
      <c r="A286" s="299">
        <v>915</v>
      </c>
      <c r="B286" s="299" t="s">
        <v>284</v>
      </c>
      <c r="C286" s="304">
        <v>19973</v>
      </c>
      <c r="D286" s="304">
        <v>90147666.799999967</v>
      </c>
      <c r="E286" s="304">
        <v>90147666.799999967</v>
      </c>
      <c r="F286" s="303">
        <f t="shared" si="43"/>
        <v>0</v>
      </c>
      <c r="G286" s="304">
        <v>96570000</v>
      </c>
      <c r="H286" s="304">
        <v>96570000</v>
      </c>
      <c r="I286" s="303">
        <f t="shared" si="44"/>
        <v>0</v>
      </c>
      <c r="J286" s="304">
        <v>93358833.399999976</v>
      </c>
      <c r="K286" s="304">
        <v>93358833.399999976</v>
      </c>
      <c r="L286" s="303">
        <f t="shared" si="45"/>
        <v>0</v>
      </c>
      <c r="M286" s="304">
        <v>95363142.650707588</v>
      </c>
      <c r="N286" s="304">
        <v>95280942.001532793</v>
      </c>
      <c r="O286" s="303">
        <f t="shared" si="46"/>
        <v>-82200.649174794555</v>
      </c>
      <c r="P286" s="304">
        <v>2780196.29</v>
      </c>
      <c r="Q286" s="304">
        <v>2780196.29</v>
      </c>
      <c r="R286" s="303">
        <f t="shared" si="47"/>
        <v>0</v>
      </c>
      <c r="S286" s="304">
        <v>2857000</v>
      </c>
      <c r="T286" s="304">
        <v>2857000</v>
      </c>
      <c r="U286" s="304">
        <v>2818598.145</v>
      </c>
      <c r="V286" s="304">
        <v>2818598.145</v>
      </c>
      <c r="W286" s="304">
        <v>2906879.137892256</v>
      </c>
      <c r="X286" s="304">
        <v>2902897.5178462914</v>
      </c>
      <c r="Y286" s="304">
        <v>98270021.788599849</v>
      </c>
      <c r="Z286" s="304">
        <v>98183839.519379079</v>
      </c>
      <c r="AA286" s="303">
        <f t="shared" si="48"/>
        <v>-86182.269220769405</v>
      </c>
      <c r="AB286" s="303">
        <f t="shared" si="50"/>
        <v>4920.1432828618563</v>
      </c>
      <c r="AC286" s="303">
        <f t="shared" si="49"/>
        <v>4915.8283442336697</v>
      </c>
      <c r="AD286" s="304">
        <f t="shared" si="51"/>
        <v>-4.31493862818661</v>
      </c>
      <c r="AE286" s="305">
        <f t="shared" si="52"/>
        <v>-8.7699450607803796E-4</v>
      </c>
      <c r="AF286" s="264">
        <v>11</v>
      </c>
    </row>
    <row r="287" spans="1:32">
      <c r="A287" s="299">
        <v>918</v>
      </c>
      <c r="B287" s="299" t="s">
        <v>285</v>
      </c>
      <c r="C287" s="304">
        <v>2271</v>
      </c>
      <c r="D287" s="304">
        <v>9252658.5399999991</v>
      </c>
      <c r="E287" s="304">
        <v>9252658.540000001</v>
      </c>
      <c r="F287" s="303">
        <f t="shared" si="43"/>
        <v>0</v>
      </c>
      <c r="G287" s="304">
        <v>9998000</v>
      </c>
      <c r="H287" s="304">
        <v>9998000</v>
      </c>
      <c r="I287" s="303">
        <f t="shared" si="44"/>
        <v>0</v>
      </c>
      <c r="J287" s="304">
        <v>9625329.2699999996</v>
      </c>
      <c r="K287" s="304">
        <v>9625329.2699999996</v>
      </c>
      <c r="L287" s="303">
        <f t="shared" si="45"/>
        <v>0</v>
      </c>
      <c r="M287" s="304">
        <v>9831974.2739527579</v>
      </c>
      <c r="N287" s="304">
        <v>9823499.3574858252</v>
      </c>
      <c r="O287" s="303">
        <f t="shared" si="46"/>
        <v>-8474.9164669327438</v>
      </c>
      <c r="P287" s="304">
        <v>161127.15</v>
      </c>
      <c r="Q287" s="304">
        <v>161127.15000000002</v>
      </c>
      <c r="R287" s="303">
        <f t="shared" si="47"/>
        <v>0</v>
      </c>
      <c r="S287" s="304">
        <v>164000</v>
      </c>
      <c r="T287" s="304">
        <v>164000</v>
      </c>
      <c r="U287" s="304">
        <v>162563.57500000001</v>
      </c>
      <c r="V287" s="304">
        <v>162563.57500000001</v>
      </c>
      <c r="W287" s="304">
        <v>167655.2102991195</v>
      </c>
      <c r="X287" s="304">
        <v>167425.56905348401</v>
      </c>
      <c r="Y287" s="304">
        <v>9999629.4842518773</v>
      </c>
      <c r="Z287" s="304">
        <v>9990924.9265393093</v>
      </c>
      <c r="AA287" s="303">
        <f t="shared" si="48"/>
        <v>-8704.5577125679702</v>
      </c>
      <c r="AB287" s="303">
        <f t="shared" si="50"/>
        <v>4403.1833924490875</v>
      </c>
      <c r="AC287" s="303">
        <f t="shared" si="49"/>
        <v>4399.3504740375647</v>
      </c>
      <c r="AD287" s="304">
        <f t="shared" si="51"/>
        <v>-3.832918411522769</v>
      </c>
      <c r="AE287" s="305">
        <f t="shared" si="52"/>
        <v>-8.7048802420897292E-4</v>
      </c>
      <c r="AF287" s="264">
        <v>2</v>
      </c>
    </row>
    <row r="288" spans="1:32">
      <c r="A288" s="299">
        <v>921</v>
      </c>
      <c r="B288" s="299" t="s">
        <v>286</v>
      </c>
      <c r="C288" s="304">
        <v>1941</v>
      </c>
      <c r="D288" s="304">
        <v>10967746.629999999</v>
      </c>
      <c r="E288" s="304">
        <v>10810945.599999998</v>
      </c>
      <c r="F288" s="303">
        <f t="shared" si="43"/>
        <v>-156801.03000000119</v>
      </c>
      <c r="G288" s="304">
        <v>12021000</v>
      </c>
      <c r="H288" s="304">
        <v>12021000</v>
      </c>
      <c r="I288" s="303">
        <f t="shared" si="44"/>
        <v>0</v>
      </c>
      <c r="J288" s="304">
        <v>11494373.314999999</v>
      </c>
      <c r="K288" s="304">
        <v>11415972.799999999</v>
      </c>
      <c r="L288" s="303">
        <f t="shared" si="45"/>
        <v>-78400.515000000596</v>
      </c>
      <c r="M288" s="304">
        <v>11741144.594452826</v>
      </c>
      <c r="N288" s="304">
        <v>11651009.364989303</v>
      </c>
      <c r="O288" s="303">
        <f t="shared" si="46"/>
        <v>-90135.229463523254</v>
      </c>
      <c r="P288" s="304">
        <v>256163.36</v>
      </c>
      <c r="Q288" s="304">
        <v>253217.44</v>
      </c>
      <c r="R288" s="303">
        <f t="shared" si="47"/>
        <v>-2945.9199999999837</v>
      </c>
      <c r="S288" s="304">
        <v>257000</v>
      </c>
      <c r="T288" s="304">
        <v>257000</v>
      </c>
      <c r="U288" s="304">
        <v>256581.68</v>
      </c>
      <c r="V288" s="304">
        <v>255108.72</v>
      </c>
      <c r="W288" s="304">
        <v>264618.04570489656</v>
      </c>
      <c r="X288" s="304">
        <v>262738.5785315432</v>
      </c>
      <c r="Y288" s="304">
        <v>12005762.640157722</v>
      </c>
      <c r="Z288" s="304">
        <v>11913747.943520846</v>
      </c>
      <c r="AA288" s="303">
        <f t="shared" si="48"/>
        <v>-92014.696636876091</v>
      </c>
      <c r="AB288" s="303">
        <f t="shared" si="50"/>
        <v>6185.3491190920777</v>
      </c>
      <c r="AC288" s="303">
        <f t="shared" si="49"/>
        <v>6137.943299083383</v>
      </c>
      <c r="AD288" s="304">
        <f t="shared" si="51"/>
        <v>-47.405820008694718</v>
      </c>
      <c r="AE288" s="305">
        <f t="shared" si="52"/>
        <v>-7.664210878957343E-3</v>
      </c>
      <c r="AF288" s="264">
        <v>11</v>
      </c>
    </row>
    <row r="289" spans="1:32">
      <c r="A289" s="299">
        <v>922</v>
      </c>
      <c r="B289" s="299" t="s">
        <v>287</v>
      </c>
      <c r="C289" s="304">
        <v>4444</v>
      </c>
      <c r="D289" s="304">
        <v>13541562.649999999</v>
      </c>
      <c r="E289" s="304">
        <v>13698854.449999997</v>
      </c>
      <c r="F289" s="303">
        <f t="shared" si="43"/>
        <v>157291.79999999888</v>
      </c>
      <c r="G289" s="304">
        <v>14725000</v>
      </c>
      <c r="H289" s="304">
        <v>14725000</v>
      </c>
      <c r="I289" s="303">
        <f t="shared" si="44"/>
        <v>0</v>
      </c>
      <c r="J289" s="304">
        <v>14133281.324999999</v>
      </c>
      <c r="K289" s="304">
        <v>14211927.224999998</v>
      </c>
      <c r="L289" s="303">
        <f t="shared" si="45"/>
        <v>78645.89999999851</v>
      </c>
      <c r="M289" s="304">
        <v>14436706.994225968</v>
      </c>
      <c r="N289" s="304">
        <v>14504528.005972598</v>
      </c>
      <c r="O289" s="303">
        <f t="shared" si="46"/>
        <v>67821.011746630073</v>
      </c>
      <c r="P289" s="304">
        <v>327567.95</v>
      </c>
      <c r="Q289" s="304">
        <v>327567.95</v>
      </c>
      <c r="R289" s="303">
        <f t="shared" si="47"/>
        <v>0</v>
      </c>
      <c r="S289" s="304">
        <v>344000</v>
      </c>
      <c r="T289" s="304">
        <v>344000</v>
      </c>
      <c r="U289" s="304">
        <v>335783.97499999998</v>
      </c>
      <c r="V289" s="304">
        <v>335783.97499999998</v>
      </c>
      <c r="W289" s="304">
        <v>346301.0268056622</v>
      </c>
      <c r="X289" s="304">
        <v>345826.69022513711</v>
      </c>
      <c r="Y289" s="304">
        <v>14783008.021031629</v>
      </c>
      <c r="Z289" s="304">
        <v>14850354.696197735</v>
      </c>
      <c r="AA289" s="303">
        <f t="shared" si="48"/>
        <v>67346.675166105852</v>
      </c>
      <c r="AB289" s="303">
        <f t="shared" si="50"/>
        <v>3326.5094556776844</v>
      </c>
      <c r="AC289" s="303">
        <f t="shared" si="49"/>
        <v>3341.6639730417946</v>
      </c>
      <c r="AD289" s="304">
        <f t="shared" si="51"/>
        <v>15.154517364110234</v>
      </c>
      <c r="AE289" s="305">
        <f t="shared" si="52"/>
        <v>4.555681433054252E-3</v>
      </c>
      <c r="AF289" s="264">
        <v>6</v>
      </c>
    </row>
    <row r="290" spans="1:32">
      <c r="A290" s="299">
        <v>924</v>
      </c>
      <c r="B290" s="299" t="s">
        <v>288</v>
      </c>
      <c r="C290" s="304">
        <v>3004</v>
      </c>
      <c r="D290" s="304">
        <v>13419057.41</v>
      </c>
      <c r="E290" s="304">
        <v>13419057.41</v>
      </c>
      <c r="F290" s="303">
        <f t="shared" si="43"/>
        <v>0</v>
      </c>
      <c r="G290" s="304">
        <v>14300000</v>
      </c>
      <c r="H290" s="304">
        <v>14300000</v>
      </c>
      <c r="I290" s="303">
        <f t="shared" si="44"/>
        <v>0</v>
      </c>
      <c r="J290" s="304">
        <v>13859528.705</v>
      </c>
      <c r="K290" s="304">
        <v>13859528.705</v>
      </c>
      <c r="L290" s="303">
        <f t="shared" si="45"/>
        <v>0</v>
      </c>
      <c r="M290" s="304">
        <v>14157077.21307593</v>
      </c>
      <c r="N290" s="304">
        <v>14144874.165808549</v>
      </c>
      <c r="O290" s="303">
        <f t="shared" si="46"/>
        <v>-12203.047267381102</v>
      </c>
      <c r="P290" s="304">
        <v>338870.25</v>
      </c>
      <c r="Q290" s="304">
        <v>338870.25</v>
      </c>
      <c r="R290" s="303">
        <f t="shared" si="47"/>
        <v>0</v>
      </c>
      <c r="S290" s="304">
        <v>423000</v>
      </c>
      <c r="T290" s="304">
        <v>423000</v>
      </c>
      <c r="U290" s="304">
        <v>380935.125</v>
      </c>
      <c r="V290" s="304">
        <v>380935.125</v>
      </c>
      <c r="W290" s="304">
        <v>392866.35085502005</v>
      </c>
      <c r="X290" s="304">
        <v>392328.23266580509</v>
      </c>
      <c r="Y290" s="304">
        <v>14549943.563930951</v>
      </c>
      <c r="Z290" s="304">
        <v>14537202.398474354</v>
      </c>
      <c r="AA290" s="303">
        <f t="shared" si="48"/>
        <v>-12741.165456596762</v>
      </c>
      <c r="AB290" s="303">
        <f t="shared" si="50"/>
        <v>4843.5231571008489</v>
      </c>
      <c r="AC290" s="303">
        <f t="shared" si="49"/>
        <v>4839.2817571485866</v>
      </c>
      <c r="AD290" s="304">
        <f t="shared" si="51"/>
        <v>-4.2413999522623271</v>
      </c>
      <c r="AE290" s="305">
        <f t="shared" si="52"/>
        <v>-8.7568487125827424E-4</v>
      </c>
      <c r="AF290" s="264">
        <v>16</v>
      </c>
    </row>
    <row r="291" spans="1:32">
      <c r="A291" s="299">
        <v>925</v>
      </c>
      <c r="B291" s="299" t="s">
        <v>289</v>
      </c>
      <c r="C291" s="304">
        <v>3490</v>
      </c>
      <c r="D291" s="304">
        <v>12943641.419999996</v>
      </c>
      <c r="E291" s="304">
        <v>12943641.399999997</v>
      </c>
      <c r="F291" s="303">
        <f t="shared" si="43"/>
        <v>-1.9999999552965164E-2</v>
      </c>
      <c r="G291" s="304">
        <v>13994000</v>
      </c>
      <c r="H291" s="304">
        <v>13994000</v>
      </c>
      <c r="I291" s="303">
        <f t="shared" si="44"/>
        <v>0</v>
      </c>
      <c r="J291" s="304">
        <v>13468820.709999997</v>
      </c>
      <c r="K291" s="304">
        <v>13468820.699999999</v>
      </c>
      <c r="L291" s="303">
        <f t="shared" si="45"/>
        <v>-9.9999979138374329E-3</v>
      </c>
      <c r="M291" s="304">
        <v>13757981.156441215</v>
      </c>
      <c r="N291" s="304">
        <v>13746122.109809317</v>
      </c>
      <c r="O291" s="303">
        <f t="shared" si="46"/>
        <v>-11859.046631898731</v>
      </c>
      <c r="P291" s="304">
        <v>486559.83</v>
      </c>
      <c r="Q291" s="304">
        <v>486559.83</v>
      </c>
      <c r="R291" s="303">
        <f t="shared" si="47"/>
        <v>0</v>
      </c>
      <c r="S291" s="304">
        <v>418000</v>
      </c>
      <c r="T291" s="304">
        <v>418000</v>
      </c>
      <c r="U291" s="304">
        <v>452279.91500000004</v>
      </c>
      <c r="V291" s="304">
        <v>452279.91500000004</v>
      </c>
      <c r="W291" s="304">
        <v>466445.72293266124</v>
      </c>
      <c r="X291" s="304">
        <v>465806.82136411167</v>
      </c>
      <c r="Y291" s="304">
        <v>14224426.879373876</v>
      </c>
      <c r="Z291" s="304">
        <v>14211928.931173429</v>
      </c>
      <c r="AA291" s="303">
        <f t="shared" si="48"/>
        <v>-12497.948200447485</v>
      </c>
      <c r="AB291" s="303">
        <f t="shared" si="50"/>
        <v>4075.7670141472427</v>
      </c>
      <c r="AC291" s="303">
        <f t="shared" si="49"/>
        <v>4072.1859401643064</v>
      </c>
      <c r="AD291" s="304">
        <f t="shared" si="51"/>
        <v>-3.5810739829362319</v>
      </c>
      <c r="AE291" s="305">
        <f t="shared" si="52"/>
        <v>-8.7862578270693579E-4</v>
      </c>
      <c r="AF291" s="264">
        <v>11</v>
      </c>
    </row>
    <row r="292" spans="1:32">
      <c r="A292" s="299">
        <v>927</v>
      </c>
      <c r="B292" s="299" t="s">
        <v>290</v>
      </c>
      <c r="C292" s="304">
        <v>29239</v>
      </c>
      <c r="D292" s="304">
        <v>90062436</v>
      </c>
      <c r="E292" s="304">
        <v>90062436</v>
      </c>
      <c r="F292" s="303">
        <f t="shared" si="43"/>
        <v>0</v>
      </c>
      <c r="G292" s="304">
        <v>94664000</v>
      </c>
      <c r="H292" s="304">
        <v>94664000</v>
      </c>
      <c r="I292" s="303">
        <f t="shared" si="44"/>
        <v>0</v>
      </c>
      <c r="J292" s="304">
        <v>92363218</v>
      </c>
      <c r="K292" s="304">
        <v>92363218</v>
      </c>
      <c r="L292" s="303">
        <f t="shared" si="45"/>
        <v>0</v>
      </c>
      <c r="M292" s="304">
        <v>94346152.506790057</v>
      </c>
      <c r="N292" s="304">
        <v>94264828.477740303</v>
      </c>
      <c r="O292" s="303">
        <f t="shared" si="46"/>
        <v>-81324.029049754143</v>
      </c>
      <c r="P292" s="304">
        <v>2041235.61</v>
      </c>
      <c r="Q292" s="304">
        <v>2041235.61</v>
      </c>
      <c r="R292" s="303">
        <f t="shared" si="47"/>
        <v>0</v>
      </c>
      <c r="S292" s="304">
        <v>2070000</v>
      </c>
      <c r="T292" s="304">
        <v>2070000</v>
      </c>
      <c r="U292" s="304">
        <v>2055617.8050000002</v>
      </c>
      <c r="V292" s="304">
        <v>2055617.8050000002</v>
      </c>
      <c r="W292" s="304">
        <v>2120001.5771792019</v>
      </c>
      <c r="X292" s="304">
        <v>2117097.7616517027</v>
      </c>
      <c r="Y292" s="304">
        <v>96466154.083969265</v>
      </c>
      <c r="Z292" s="304">
        <v>96381926.239392012</v>
      </c>
      <c r="AA292" s="303">
        <f t="shared" si="48"/>
        <v>-84227.844577252865</v>
      </c>
      <c r="AB292" s="303">
        <f t="shared" si="50"/>
        <v>3299.2289094691769</v>
      </c>
      <c r="AC292" s="303">
        <f t="shared" si="49"/>
        <v>3296.3482417111395</v>
      </c>
      <c r="AD292" s="304">
        <f t="shared" si="51"/>
        <v>-2.8806677580373616</v>
      </c>
      <c r="AE292" s="305">
        <f t="shared" si="52"/>
        <v>-8.7313364337027503E-4</v>
      </c>
      <c r="AF292" s="264">
        <v>1</v>
      </c>
    </row>
    <row r="293" spans="1:32">
      <c r="A293" s="299">
        <v>931</v>
      </c>
      <c r="B293" s="299" t="s">
        <v>291</v>
      </c>
      <c r="C293" s="304">
        <v>6070</v>
      </c>
      <c r="D293" s="304">
        <v>24713498.139999997</v>
      </c>
      <c r="E293" s="304">
        <v>25224205.469999995</v>
      </c>
      <c r="F293" s="303">
        <f t="shared" si="43"/>
        <v>510707.32999999821</v>
      </c>
      <c r="G293" s="304">
        <v>30318000</v>
      </c>
      <c r="H293" s="304">
        <v>30318000</v>
      </c>
      <c r="I293" s="303">
        <f t="shared" si="44"/>
        <v>0</v>
      </c>
      <c r="J293" s="304">
        <v>27515749.07</v>
      </c>
      <c r="K293" s="304">
        <v>27771102.734999999</v>
      </c>
      <c r="L293" s="303">
        <f t="shared" si="45"/>
        <v>255353.66499999911</v>
      </c>
      <c r="M293" s="304">
        <v>28106481.284538906</v>
      </c>
      <c r="N293" s="304">
        <v>28342865.186361086</v>
      </c>
      <c r="O293" s="303">
        <f t="shared" si="46"/>
        <v>236383.90182217956</v>
      </c>
      <c r="P293" s="304">
        <v>604719.84</v>
      </c>
      <c r="Q293" s="304">
        <v>604719.84</v>
      </c>
      <c r="R293" s="303">
        <f t="shared" si="47"/>
        <v>0</v>
      </c>
      <c r="S293" s="304">
        <v>565000</v>
      </c>
      <c r="T293" s="304">
        <v>565000</v>
      </c>
      <c r="U293" s="304">
        <v>584859.91999999993</v>
      </c>
      <c r="V293" s="304">
        <v>584859.91999999993</v>
      </c>
      <c r="W293" s="304">
        <v>603178.25123571628</v>
      </c>
      <c r="X293" s="304">
        <v>602352.0639391396</v>
      </c>
      <c r="Y293" s="304">
        <v>28709659.535774622</v>
      </c>
      <c r="Z293" s="304">
        <v>28945217.250300225</v>
      </c>
      <c r="AA293" s="303">
        <f t="shared" si="48"/>
        <v>235557.71452560276</v>
      </c>
      <c r="AB293" s="303">
        <f t="shared" si="50"/>
        <v>4729.7626912314036</v>
      </c>
      <c r="AC293" s="303">
        <f t="shared" si="49"/>
        <v>4768.5695634761487</v>
      </c>
      <c r="AD293" s="304">
        <f t="shared" si="51"/>
        <v>38.806872244745136</v>
      </c>
      <c r="AE293" s="305">
        <f t="shared" si="52"/>
        <v>8.2048243808700867E-3</v>
      </c>
      <c r="AF293" s="264">
        <v>13</v>
      </c>
    </row>
    <row r="294" spans="1:32">
      <c r="A294" s="299">
        <v>934</v>
      </c>
      <c r="B294" s="299" t="s">
        <v>292</v>
      </c>
      <c r="C294" s="304">
        <v>2756</v>
      </c>
      <c r="D294" s="304">
        <v>12203690.49</v>
      </c>
      <c r="E294" s="304">
        <v>12203690.49</v>
      </c>
      <c r="F294" s="303">
        <f t="shared" si="43"/>
        <v>0</v>
      </c>
      <c r="G294" s="304">
        <v>11900000</v>
      </c>
      <c r="H294" s="304">
        <v>11900000</v>
      </c>
      <c r="I294" s="303">
        <f t="shared" si="44"/>
        <v>0</v>
      </c>
      <c r="J294" s="304">
        <v>12051845.245000001</v>
      </c>
      <c r="K294" s="304">
        <v>12051845.245000001</v>
      </c>
      <c r="L294" s="303">
        <f t="shared" si="45"/>
        <v>0</v>
      </c>
      <c r="M294" s="304">
        <v>12310584.820388163</v>
      </c>
      <c r="N294" s="304">
        <v>12299973.403484004</v>
      </c>
      <c r="O294" s="303">
        <f t="shared" si="46"/>
        <v>-10611.41690415889</v>
      </c>
      <c r="P294" s="304">
        <v>283701.05</v>
      </c>
      <c r="Q294" s="304">
        <v>283701.05</v>
      </c>
      <c r="R294" s="303">
        <f t="shared" si="47"/>
        <v>0</v>
      </c>
      <c r="S294" s="304">
        <v>293000</v>
      </c>
      <c r="T294" s="304">
        <v>293000</v>
      </c>
      <c r="U294" s="304">
        <v>288350.52500000002</v>
      </c>
      <c r="V294" s="304">
        <v>288350.52500000002</v>
      </c>
      <c r="W294" s="304">
        <v>297381.91909679963</v>
      </c>
      <c r="X294" s="304">
        <v>296974.58815725398</v>
      </c>
      <c r="Y294" s="304">
        <v>12607966.739484962</v>
      </c>
      <c r="Z294" s="304">
        <v>12596947.991641257</v>
      </c>
      <c r="AA294" s="303">
        <f t="shared" si="48"/>
        <v>-11018.747843705118</v>
      </c>
      <c r="AB294" s="303">
        <f t="shared" si="50"/>
        <v>4574.7339403065898</v>
      </c>
      <c r="AC294" s="303">
        <f t="shared" si="49"/>
        <v>4570.7358460236783</v>
      </c>
      <c r="AD294" s="304">
        <f t="shared" si="51"/>
        <v>-3.998094282911552</v>
      </c>
      <c r="AE294" s="305">
        <f t="shared" si="52"/>
        <v>-8.7395121444890133E-4</v>
      </c>
      <c r="AF294" s="264">
        <v>14</v>
      </c>
    </row>
    <row r="295" spans="1:32">
      <c r="A295" s="299">
        <v>935</v>
      </c>
      <c r="B295" s="299" t="s">
        <v>293</v>
      </c>
      <c r="C295" s="304">
        <v>3040</v>
      </c>
      <c r="D295" s="304">
        <v>13118683.800000003</v>
      </c>
      <c r="E295" s="304">
        <v>13037882.500000002</v>
      </c>
      <c r="F295" s="303">
        <f t="shared" si="43"/>
        <v>-80801.300000000745</v>
      </c>
      <c r="G295" s="304">
        <v>13790000</v>
      </c>
      <c r="H295" s="304">
        <v>13790000</v>
      </c>
      <c r="I295" s="303">
        <f t="shared" si="44"/>
        <v>0</v>
      </c>
      <c r="J295" s="304">
        <v>13454341.900000002</v>
      </c>
      <c r="K295" s="304">
        <v>13413941.25</v>
      </c>
      <c r="L295" s="303">
        <f t="shared" si="45"/>
        <v>-40400.650000002235</v>
      </c>
      <c r="M295" s="304">
        <v>13743191.502659597</v>
      </c>
      <c r="N295" s="304">
        <v>13690112.779978447</v>
      </c>
      <c r="O295" s="303">
        <f t="shared" si="46"/>
        <v>-53078.72268114984</v>
      </c>
      <c r="P295" s="304">
        <v>376122.78</v>
      </c>
      <c r="Q295" s="304">
        <v>376122.78</v>
      </c>
      <c r="R295" s="303">
        <f t="shared" si="47"/>
        <v>0</v>
      </c>
      <c r="S295" s="304">
        <v>376000</v>
      </c>
      <c r="T295" s="304">
        <v>376000</v>
      </c>
      <c r="U295" s="304">
        <v>376061.39</v>
      </c>
      <c r="V295" s="304">
        <v>376061.39</v>
      </c>
      <c r="W295" s="304">
        <v>387839.96615372907</v>
      </c>
      <c r="X295" s="304">
        <v>387308.73272068589</v>
      </c>
      <c r="Y295" s="304">
        <v>14131031.468813326</v>
      </c>
      <c r="Z295" s="304">
        <v>14077421.512699133</v>
      </c>
      <c r="AA295" s="303">
        <f t="shared" si="48"/>
        <v>-53609.956114193425</v>
      </c>
      <c r="AB295" s="303">
        <f t="shared" si="50"/>
        <v>4648.3656147412257</v>
      </c>
      <c r="AC295" s="303">
        <f t="shared" si="49"/>
        <v>4630.7307607562934</v>
      </c>
      <c r="AD295" s="304">
        <f t="shared" si="51"/>
        <v>-17.634853984932306</v>
      </c>
      <c r="AE295" s="305">
        <f t="shared" si="52"/>
        <v>-3.7937751559402751E-3</v>
      </c>
      <c r="AF295" s="264">
        <v>8</v>
      </c>
    </row>
    <row r="296" spans="1:32">
      <c r="A296" s="299">
        <v>936</v>
      </c>
      <c r="B296" s="299" t="s">
        <v>294</v>
      </c>
      <c r="C296" s="304">
        <v>6465</v>
      </c>
      <c r="D296" s="304">
        <v>31161304.510000002</v>
      </c>
      <c r="E296" s="304">
        <v>31160234.469999999</v>
      </c>
      <c r="F296" s="303">
        <f t="shared" si="43"/>
        <v>-1070.0400000028312</v>
      </c>
      <c r="G296" s="304">
        <v>31741000</v>
      </c>
      <c r="H296" s="304">
        <v>31741000</v>
      </c>
      <c r="I296" s="303">
        <f t="shared" si="44"/>
        <v>0</v>
      </c>
      <c r="J296" s="304">
        <v>31451152.255000003</v>
      </c>
      <c r="K296" s="304">
        <v>31450617.234999999</v>
      </c>
      <c r="L296" s="303">
        <f t="shared" si="45"/>
        <v>-535.02000000327826</v>
      </c>
      <c r="M296" s="304">
        <v>32126373.153916143</v>
      </c>
      <c r="N296" s="304">
        <v>32098134.986768626</v>
      </c>
      <c r="O296" s="303">
        <f t="shared" si="46"/>
        <v>-28238.167147517204</v>
      </c>
      <c r="P296" s="304">
        <v>529446.40999999992</v>
      </c>
      <c r="Q296" s="304">
        <v>529446.41</v>
      </c>
      <c r="R296" s="303">
        <f t="shared" si="47"/>
        <v>0</v>
      </c>
      <c r="S296" s="304">
        <v>565000</v>
      </c>
      <c r="T296" s="304">
        <v>565000</v>
      </c>
      <c r="U296" s="304">
        <v>547223.20499999996</v>
      </c>
      <c r="V296" s="304">
        <v>547223.20500000007</v>
      </c>
      <c r="W296" s="304">
        <v>564362.72095291445</v>
      </c>
      <c r="X296" s="304">
        <v>563589.70019204076</v>
      </c>
      <c r="Y296" s="304">
        <v>32690735.874869056</v>
      </c>
      <c r="Z296" s="304">
        <v>32661724.686960667</v>
      </c>
      <c r="AA296" s="303">
        <f t="shared" si="48"/>
        <v>-29011.187908388674</v>
      </c>
      <c r="AB296" s="303">
        <f t="shared" si="50"/>
        <v>5056.5716743803641</v>
      </c>
      <c r="AC296" s="303">
        <f t="shared" si="49"/>
        <v>5052.0842516567154</v>
      </c>
      <c r="AD296" s="304">
        <f t="shared" si="51"/>
        <v>-4.4874227236487059</v>
      </c>
      <c r="AE296" s="305">
        <f t="shared" si="52"/>
        <v>-8.8744370941772478E-4</v>
      </c>
      <c r="AF296" s="264">
        <v>6</v>
      </c>
    </row>
    <row r="297" spans="1:32">
      <c r="A297" s="299">
        <v>946</v>
      </c>
      <c r="B297" s="299" t="s">
        <v>295</v>
      </c>
      <c r="C297" s="304">
        <v>6376</v>
      </c>
      <c r="D297" s="304">
        <v>21394506.810000002</v>
      </c>
      <c r="E297" s="304">
        <v>24492444.75</v>
      </c>
      <c r="F297" s="303">
        <f t="shared" si="43"/>
        <v>3097937.9399999976</v>
      </c>
      <c r="G297" s="304">
        <v>26578000</v>
      </c>
      <c r="H297" s="304">
        <v>26578000</v>
      </c>
      <c r="I297" s="303">
        <f t="shared" si="44"/>
        <v>0</v>
      </c>
      <c r="J297" s="304">
        <v>23986253.405000001</v>
      </c>
      <c r="K297" s="304">
        <v>25535222.375</v>
      </c>
      <c r="L297" s="303">
        <f t="shared" si="45"/>
        <v>1548968.9699999988</v>
      </c>
      <c r="M297" s="304">
        <v>24501211.313519225</v>
      </c>
      <c r="N297" s="304">
        <v>26060951.636833735</v>
      </c>
      <c r="O297" s="303">
        <f t="shared" si="46"/>
        <v>1559740.3233145103</v>
      </c>
      <c r="P297" s="304">
        <v>494839</v>
      </c>
      <c r="Q297" s="304">
        <v>494839.32</v>
      </c>
      <c r="R297" s="303">
        <f t="shared" si="47"/>
        <v>0.32000000000698492</v>
      </c>
      <c r="S297" s="304">
        <v>502000</v>
      </c>
      <c r="T297" s="304">
        <v>502000</v>
      </c>
      <c r="U297" s="304">
        <v>498419.5</v>
      </c>
      <c r="V297" s="304">
        <v>498419.66000000003</v>
      </c>
      <c r="W297" s="304">
        <v>514030.44064257317</v>
      </c>
      <c r="X297" s="304">
        <v>513326.52596342092</v>
      </c>
      <c r="Y297" s="304">
        <v>25015241.754161797</v>
      </c>
      <c r="Z297" s="304">
        <v>26574278.162797157</v>
      </c>
      <c r="AA297" s="303">
        <f t="shared" si="48"/>
        <v>1559036.4086353593</v>
      </c>
      <c r="AB297" s="303">
        <f t="shared" si="50"/>
        <v>3923.3440643290146</v>
      </c>
      <c r="AC297" s="303">
        <f t="shared" si="49"/>
        <v>4167.8604395855018</v>
      </c>
      <c r="AD297" s="304">
        <f t="shared" si="51"/>
        <v>244.51637525648721</v>
      </c>
      <c r="AE297" s="305">
        <f t="shared" si="52"/>
        <v>6.2323459591430284E-2</v>
      </c>
      <c r="AF297" s="264">
        <v>15</v>
      </c>
    </row>
    <row r="298" spans="1:32">
      <c r="A298" s="299">
        <v>976</v>
      </c>
      <c r="B298" s="299" t="s">
        <v>296</v>
      </c>
      <c r="C298" s="304">
        <v>3830</v>
      </c>
      <c r="D298" s="304">
        <v>21470017.099999998</v>
      </c>
      <c r="E298" s="304">
        <v>21699877.319999997</v>
      </c>
      <c r="F298" s="303">
        <f t="shared" si="43"/>
        <v>229860.21999999881</v>
      </c>
      <c r="G298" s="304">
        <v>22485000</v>
      </c>
      <c r="H298" s="304">
        <v>22485000</v>
      </c>
      <c r="I298" s="303">
        <f t="shared" si="44"/>
        <v>0</v>
      </c>
      <c r="J298" s="304">
        <v>21977508.549999997</v>
      </c>
      <c r="K298" s="304">
        <v>22092438.659999996</v>
      </c>
      <c r="L298" s="303">
        <f t="shared" si="45"/>
        <v>114930.1099999994</v>
      </c>
      <c r="M298" s="304">
        <v>22449340.963602874</v>
      </c>
      <c r="N298" s="304">
        <v>22547286.528495558</v>
      </c>
      <c r="O298" s="303">
        <f t="shared" si="46"/>
        <v>97945.564892683178</v>
      </c>
      <c r="P298" s="304">
        <v>446000</v>
      </c>
      <c r="Q298" s="304">
        <v>445924.78</v>
      </c>
      <c r="R298" s="303">
        <f t="shared" si="47"/>
        <v>-75.21999999997206</v>
      </c>
      <c r="S298" s="304">
        <v>437000</v>
      </c>
      <c r="T298" s="304">
        <v>437000</v>
      </c>
      <c r="U298" s="304">
        <v>441500</v>
      </c>
      <c r="V298" s="304">
        <v>441462.39</v>
      </c>
      <c r="W298" s="304">
        <v>455328.1714373054</v>
      </c>
      <c r="X298" s="304">
        <v>454665.76298817917</v>
      </c>
      <c r="Y298" s="304">
        <v>22904669.135040179</v>
      </c>
      <c r="Z298" s="304">
        <v>23001952.291483738</v>
      </c>
      <c r="AA298" s="303">
        <f t="shared" si="48"/>
        <v>97283.156443558633</v>
      </c>
      <c r="AB298" s="303">
        <f t="shared" si="50"/>
        <v>5980.3313668512219</v>
      </c>
      <c r="AC298" s="303">
        <f t="shared" si="49"/>
        <v>6005.7316687947095</v>
      </c>
      <c r="AD298" s="304">
        <f t="shared" si="51"/>
        <v>25.400301943487648</v>
      </c>
      <c r="AE298" s="305">
        <f t="shared" si="52"/>
        <v>4.2473067770593242E-3</v>
      </c>
      <c r="AF298" s="264">
        <v>19</v>
      </c>
    </row>
    <row r="299" spans="1:32">
      <c r="A299" s="299">
        <v>977</v>
      </c>
      <c r="B299" s="299" t="s">
        <v>297</v>
      </c>
      <c r="C299" s="304">
        <v>15357</v>
      </c>
      <c r="D299" s="304">
        <v>56038147.619999997</v>
      </c>
      <c r="E299" s="304">
        <v>55918012.919999994</v>
      </c>
      <c r="F299" s="303">
        <f t="shared" si="43"/>
        <v>-120134.70000000298</v>
      </c>
      <c r="G299" s="304">
        <v>57390000</v>
      </c>
      <c r="H299" s="304">
        <v>57390000</v>
      </c>
      <c r="I299" s="303">
        <f t="shared" si="44"/>
        <v>0</v>
      </c>
      <c r="J299" s="304">
        <v>56714073.810000002</v>
      </c>
      <c r="K299" s="304">
        <v>56654006.459999993</v>
      </c>
      <c r="L299" s="303">
        <f t="shared" si="45"/>
        <v>-60067.350000008941</v>
      </c>
      <c r="M299" s="304">
        <v>57931661.248091295</v>
      </c>
      <c r="N299" s="304">
        <v>57820421.561413005</v>
      </c>
      <c r="O299" s="303">
        <f t="shared" si="46"/>
        <v>-111239.68667829037</v>
      </c>
      <c r="P299" s="304">
        <v>2698259.7800000021</v>
      </c>
      <c r="Q299" s="304">
        <v>2625135.9700000002</v>
      </c>
      <c r="R299" s="303">
        <f t="shared" si="47"/>
        <v>-73123.810000001919</v>
      </c>
      <c r="S299" s="304">
        <v>2322000</v>
      </c>
      <c r="T299" s="304">
        <v>2322000</v>
      </c>
      <c r="U299" s="304">
        <v>2510129.8900000011</v>
      </c>
      <c r="V299" s="304">
        <v>2473567.9850000003</v>
      </c>
      <c r="W299" s="304">
        <v>2588749.3836553227</v>
      </c>
      <c r="X299" s="304">
        <v>2547548.1052942197</v>
      </c>
      <c r="Y299" s="304">
        <v>60520410.63174662</v>
      </c>
      <c r="Z299" s="304">
        <v>60367969.666707225</v>
      </c>
      <c r="AA299" s="303">
        <f t="shared" si="48"/>
        <v>-152440.9650393948</v>
      </c>
      <c r="AB299" s="303">
        <f t="shared" si="50"/>
        <v>3940.9006076542696</v>
      </c>
      <c r="AC299" s="303">
        <f t="shared" si="49"/>
        <v>3930.9741268937437</v>
      </c>
      <c r="AD299" s="304">
        <f t="shared" si="51"/>
        <v>-9.9264807605259193</v>
      </c>
      <c r="AE299" s="305">
        <f t="shared" si="52"/>
        <v>-2.5188356035283081E-3</v>
      </c>
      <c r="AF299" s="264">
        <v>17</v>
      </c>
    </row>
    <row r="300" spans="1:32">
      <c r="A300" s="299">
        <v>980</v>
      </c>
      <c r="B300" s="299" t="s">
        <v>298</v>
      </c>
      <c r="C300" s="304">
        <v>33533</v>
      </c>
      <c r="D300" s="304">
        <v>100355065.53999998</v>
      </c>
      <c r="E300" s="304">
        <v>100355065.53999998</v>
      </c>
      <c r="F300" s="303">
        <f t="shared" si="43"/>
        <v>0</v>
      </c>
      <c r="G300" s="304">
        <v>103400000</v>
      </c>
      <c r="H300" s="304">
        <v>103400000</v>
      </c>
      <c r="I300" s="303">
        <f t="shared" si="44"/>
        <v>0</v>
      </c>
      <c r="J300" s="304">
        <v>101877532.76999998</v>
      </c>
      <c r="K300" s="304">
        <v>101877532.76999998</v>
      </c>
      <c r="L300" s="303">
        <f t="shared" si="45"/>
        <v>0</v>
      </c>
      <c r="M300" s="304">
        <v>104064728.92416894</v>
      </c>
      <c r="N300" s="304">
        <v>103975027.72477475</v>
      </c>
      <c r="O300" s="303">
        <f t="shared" si="46"/>
        <v>-89701.199394196272</v>
      </c>
      <c r="P300" s="304">
        <v>2545803.9500000002</v>
      </c>
      <c r="Q300" s="304">
        <v>2545803.9500000002</v>
      </c>
      <c r="R300" s="303">
        <f t="shared" si="47"/>
        <v>0</v>
      </c>
      <c r="S300" s="304">
        <v>2668000</v>
      </c>
      <c r="T300" s="304">
        <v>2668000</v>
      </c>
      <c r="U300" s="304">
        <v>2606901.9750000001</v>
      </c>
      <c r="V300" s="304">
        <v>2606901.9750000001</v>
      </c>
      <c r="W300" s="304">
        <v>2688552.4561563991</v>
      </c>
      <c r="X300" s="304">
        <v>2684869.8832504535</v>
      </c>
      <c r="Y300" s="304">
        <v>106753281.38032535</v>
      </c>
      <c r="Z300" s="304">
        <v>106659897.60802521</v>
      </c>
      <c r="AA300" s="303">
        <f t="shared" si="48"/>
        <v>-93383.77230013907</v>
      </c>
      <c r="AB300" s="303">
        <f t="shared" si="50"/>
        <v>3183.5291020882519</v>
      </c>
      <c r="AC300" s="303">
        <f t="shared" si="49"/>
        <v>3180.7442700630786</v>
      </c>
      <c r="AD300" s="304">
        <f t="shared" si="51"/>
        <v>-2.784832025173273</v>
      </c>
      <c r="AE300" s="305">
        <f t="shared" si="52"/>
        <v>-8.7476254680585403E-4</v>
      </c>
      <c r="AF300" s="264">
        <v>6</v>
      </c>
    </row>
    <row r="301" spans="1:32">
      <c r="A301" s="299">
        <v>981</v>
      </c>
      <c r="B301" s="299" t="s">
        <v>299</v>
      </c>
      <c r="C301" s="304">
        <v>2282</v>
      </c>
      <c r="D301" s="304">
        <v>8299000</v>
      </c>
      <c r="E301" s="304">
        <v>7817930.1799999997</v>
      </c>
      <c r="F301" s="303">
        <f t="shared" si="43"/>
        <v>-481069.8200000003</v>
      </c>
      <c r="G301" s="304">
        <v>8524000</v>
      </c>
      <c r="H301" s="304">
        <v>8524000</v>
      </c>
      <c r="I301" s="303">
        <f t="shared" si="44"/>
        <v>0</v>
      </c>
      <c r="J301" s="304">
        <v>8411500</v>
      </c>
      <c r="K301" s="304">
        <v>8170965.0899999999</v>
      </c>
      <c r="L301" s="303">
        <f t="shared" si="45"/>
        <v>-240534.91000000015</v>
      </c>
      <c r="M301" s="304">
        <v>8592085.4534417</v>
      </c>
      <c r="N301" s="304">
        <v>8339192.1522965319</v>
      </c>
      <c r="O301" s="303">
        <f t="shared" si="46"/>
        <v>-252893.30114516802</v>
      </c>
      <c r="P301" s="304">
        <v>130738.73000000001</v>
      </c>
      <c r="Q301" s="304">
        <v>130738.73000000001</v>
      </c>
      <c r="R301" s="303">
        <f t="shared" si="47"/>
        <v>0</v>
      </c>
      <c r="S301" s="304">
        <v>157000</v>
      </c>
      <c r="T301" s="304">
        <v>157000</v>
      </c>
      <c r="U301" s="304">
        <v>143869.36499999999</v>
      </c>
      <c r="V301" s="304">
        <v>143869.36499999999</v>
      </c>
      <c r="W301" s="304">
        <v>148375.4810674887</v>
      </c>
      <c r="X301" s="304">
        <v>148172.24771593756</v>
      </c>
      <c r="Y301" s="304">
        <v>8740460.9345091879</v>
      </c>
      <c r="Z301" s="304">
        <v>8487364.4000124689</v>
      </c>
      <c r="AA301" s="303">
        <f t="shared" si="48"/>
        <v>-253096.53449671902</v>
      </c>
      <c r="AB301" s="303">
        <f t="shared" si="50"/>
        <v>3830.1756943510904</v>
      </c>
      <c r="AC301" s="303">
        <f t="shared" si="49"/>
        <v>3719.2657318196621</v>
      </c>
      <c r="AD301" s="304">
        <f t="shared" si="51"/>
        <v>-110.90996253142839</v>
      </c>
      <c r="AE301" s="305">
        <f t="shared" si="52"/>
        <v>-2.895688641515929E-2</v>
      </c>
      <c r="AF301" s="264">
        <v>5</v>
      </c>
    </row>
    <row r="302" spans="1:32">
      <c r="A302" s="299">
        <v>989</v>
      </c>
      <c r="B302" s="299" t="s">
        <v>300</v>
      </c>
      <c r="C302" s="304">
        <v>5484</v>
      </c>
      <c r="D302" s="304">
        <v>27342237.899999999</v>
      </c>
      <c r="E302" s="304">
        <v>27342237.899999999</v>
      </c>
      <c r="F302" s="303">
        <f t="shared" si="43"/>
        <v>0</v>
      </c>
      <c r="G302" s="304">
        <v>27565000</v>
      </c>
      <c r="H302" s="304">
        <v>27565000</v>
      </c>
      <c r="I302" s="303">
        <f t="shared" si="44"/>
        <v>0</v>
      </c>
      <c r="J302" s="304">
        <v>27453618.949999999</v>
      </c>
      <c r="K302" s="304">
        <v>27453618.949999999</v>
      </c>
      <c r="L302" s="303">
        <f t="shared" si="45"/>
        <v>0</v>
      </c>
      <c r="M302" s="304">
        <v>28043017.300674841</v>
      </c>
      <c r="N302" s="304">
        <v>28018844.919576</v>
      </c>
      <c r="O302" s="303">
        <f t="shared" si="46"/>
        <v>-24172.381098840386</v>
      </c>
      <c r="P302" s="304">
        <v>558733.03</v>
      </c>
      <c r="Q302" s="304">
        <v>558733.03</v>
      </c>
      <c r="R302" s="303">
        <f t="shared" si="47"/>
        <v>0</v>
      </c>
      <c r="S302" s="304">
        <v>577000</v>
      </c>
      <c r="T302" s="304">
        <v>577000</v>
      </c>
      <c r="U302" s="304">
        <v>567866.51500000001</v>
      </c>
      <c r="V302" s="304">
        <v>567866.51500000001</v>
      </c>
      <c r="W302" s="304">
        <v>585652.59772463236</v>
      </c>
      <c r="X302" s="304">
        <v>584850.41572377959</v>
      </c>
      <c r="Y302" s="304">
        <v>28628669.898399472</v>
      </c>
      <c r="Z302" s="304">
        <v>28603695.335299779</v>
      </c>
      <c r="AA302" s="303">
        <f t="shared" si="48"/>
        <v>-24974.563099693507</v>
      </c>
      <c r="AB302" s="303">
        <f t="shared" si="50"/>
        <v>5220.3993250181384</v>
      </c>
      <c r="AC302" s="303">
        <f t="shared" si="49"/>
        <v>5215.8452471370856</v>
      </c>
      <c r="AD302" s="304">
        <f t="shared" si="51"/>
        <v>-4.5540778810527627</v>
      </c>
      <c r="AE302" s="305">
        <f t="shared" si="52"/>
        <v>-8.7236197798660532E-4</v>
      </c>
      <c r="AF302" s="264">
        <v>14</v>
      </c>
    </row>
    <row r="303" spans="1:32">
      <c r="A303" s="299">
        <v>992</v>
      </c>
      <c r="B303" s="299" t="s">
        <v>301</v>
      </c>
      <c r="C303" s="304">
        <v>18318</v>
      </c>
      <c r="D303" s="304">
        <v>74483651.570000008</v>
      </c>
      <c r="E303" s="304">
        <v>74483651.570000008</v>
      </c>
      <c r="F303" s="303">
        <f t="shared" si="43"/>
        <v>0</v>
      </c>
      <c r="G303" s="304">
        <v>70341000</v>
      </c>
      <c r="H303" s="304">
        <v>70341000</v>
      </c>
      <c r="I303" s="303">
        <f t="shared" si="44"/>
        <v>0</v>
      </c>
      <c r="J303" s="304">
        <v>72412325.784999996</v>
      </c>
      <c r="K303" s="304">
        <v>72412325.784999996</v>
      </c>
      <c r="L303" s="303">
        <f t="shared" si="45"/>
        <v>0</v>
      </c>
      <c r="M303" s="304">
        <v>73966937.053697899</v>
      </c>
      <c r="N303" s="304">
        <v>73903179.399804756</v>
      </c>
      <c r="O303" s="303">
        <f t="shared" si="46"/>
        <v>-63757.653893142939</v>
      </c>
      <c r="P303" s="304">
        <v>1694255.04</v>
      </c>
      <c r="Q303" s="304">
        <v>1694255.04</v>
      </c>
      <c r="R303" s="303">
        <f t="shared" si="47"/>
        <v>0</v>
      </c>
      <c r="S303" s="304">
        <v>2231000</v>
      </c>
      <c r="T303" s="304">
        <v>2231000</v>
      </c>
      <c r="U303" s="304">
        <v>1962627.52</v>
      </c>
      <c r="V303" s="304">
        <v>1962627.52</v>
      </c>
      <c r="W303" s="304">
        <v>2024098.7540070978</v>
      </c>
      <c r="X303" s="304">
        <v>2021326.2988097304</v>
      </c>
      <c r="Y303" s="304">
        <v>75991035.807705</v>
      </c>
      <c r="Z303" s="304">
        <v>75924505.698614493</v>
      </c>
      <c r="AA303" s="303">
        <f t="shared" si="48"/>
        <v>-66530.10909050703</v>
      </c>
      <c r="AB303" s="303">
        <f t="shared" si="50"/>
        <v>4148.4351898517853</v>
      </c>
      <c r="AC303" s="303">
        <f t="shared" si="49"/>
        <v>4144.8032371773388</v>
      </c>
      <c r="AD303" s="304">
        <f t="shared" si="51"/>
        <v>-3.6319526744464383</v>
      </c>
      <c r="AE303" s="305">
        <f t="shared" si="52"/>
        <v>-8.7549943731342231E-4</v>
      </c>
      <c r="AF303" s="264">
        <v>13</v>
      </c>
    </row>
    <row r="304" spans="1:32">
      <c r="AF304" s="260"/>
    </row>
    <row r="305" spans="32:32">
      <c r="AF305" s="260"/>
    </row>
    <row r="306" spans="32:32">
      <c r="AF306" s="260"/>
    </row>
    <row r="307" spans="32:32">
      <c r="AF307" s="260"/>
    </row>
    <row r="308" spans="32:32">
      <c r="AF308" s="260"/>
    </row>
    <row r="309" spans="32:32">
      <c r="AF309" s="260"/>
    </row>
    <row r="310" spans="32:32">
      <c r="AF310" s="260"/>
    </row>
    <row r="311" spans="32:32">
      <c r="AF311" s="260"/>
    </row>
    <row r="312" spans="32:32">
      <c r="AF312" s="260"/>
    </row>
    <row r="313" spans="32:32">
      <c r="AF313" s="260"/>
    </row>
    <row r="314" spans="32:32">
      <c r="AF314" s="260"/>
    </row>
    <row r="315" spans="32:32">
      <c r="AF315" s="260"/>
    </row>
    <row r="316" spans="32:32">
      <c r="AF316" s="260"/>
    </row>
    <row r="317" spans="32:32">
      <c r="AF317" s="260"/>
    </row>
    <row r="318" spans="32:32">
      <c r="AF318" s="260"/>
    </row>
    <row r="319" spans="32:32">
      <c r="AF319" s="260"/>
    </row>
  </sheetData>
  <autoFilter ref="A10:AF10" xr:uid="{CA666A3E-77C3-41BC-8286-DC7689CF834C}"/>
  <hyperlinks>
    <hyperlink ref="B4" r:id="rId1" display="https://soteuudistus.fi/rahoituslaskelmat" xr:uid="{634E7324-48EC-4817-83CB-043AFC691C65}"/>
  </hyperlinks>
  <pageMargins left="0.7" right="0.7" top="0.75" bottom="0.75" header="0.3" footer="0.3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E87DC-BC76-463D-BA77-56A1B7CCB328}">
  <dimension ref="A1:Z332"/>
  <sheetViews>
    <sheetView zoomScaleNormal="100"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8.85546875" defaultRowHeight="15"/>
  <cols>
    <col min="1" max="1" width="6.140625" style="79" customWidth="1"/>
    <col min="2" max="2" width="17.42578125" style="70" customWidth="1"/>
    <col min="3" max="3" width="11.28515625" style="71" bestFit="1" customWidth="1"/>
    <col min="4" max="4" width="14.42578125" style="71" customWidth="1"/>
    <col min="5" max="5" width="15.7109375" style="71" customWidth="1"/>
    <col min="6" max="6" width="13" style="71" customWidth="1"/>
    <col min="7" max="7" width="11.5703125" style="98" customWidth="1"/>
    <col min="8" max="8" width="17.7109375" style="99" customWidth="1"/>
    <col min="9" max="9" width="14.42578125" style="99" bestFit="1" customWidth="1"/>
    <col min="10" max="10" width="10.7109375" style="75" customWidth="1"/>
    <col min="11" max="11" width="11.140625" style="77" bestFit="1" customWidth="1"/>
    <col min="12" max="12" width="8.5703125" style="77" bestFit="1" customWidth="1"/>
    <col min="13" max="13" width="11.7109375" style="77" bestFit="1" customWidth="1"/>
    <col min="14" max="14" width="11.28515625" style="77" bestFit="1" customWidth="1"/>
    <col min="15" max="15" width="11" style="77" bestFit="1" customWidth="1"/>
    <col min="16" max="16" width="14" style="77" customWidth="1"/>
    <col min="17" max="17" width="15.28515625" style="77" customWidth="1"/>
    <col min="18" max="18" width="17.42578125" style="77" customWidth="1"/>
    <col min="19" max="19" width="16" style="77" bestFit="1" customWidth="1"/>
    <col min="20" max="20" width="16.140625" style="78" customWidth="1"/>
    <col min="21" max="21" width="13.7109375" style="71" bestFit="1" customWidth="1"/>
    <col min="22" max="22" width="14.7109375" style="79" customWidth="1"/>
    <col min="23" max="23" width="13.5703125" style="79" customWidth="1"/>
    <col min="24" max="24" width="14" style="100" bestFit="1" customWidth="1"/>
    <col min="25" max="25" width="10.7109375" style="81" customWidth="1"/>
    <col min="26" max="26" width="8.85546875" style="261"/>
    <col min="27" max="16384" width="8.85546875" style="77"/>
  </cols>
  <sheetData>
    <row r="1" spans="1:26" ht="23.25">
      <c r="A1" s="353" t="s">
        <v>328</v>
      </c>
      <c r="F1" s="72"/>
      <c r="G1" s="72"/>
      <c r="H1" s="73"/>
      <c r="I1" s="74"/>
      <c r="K1" s="76"/>
      <c r="X1" s="80"/>
      <c r="Z1" s="260"/>
    </row>
    <row r="2" spans="1:26" s="287" customFormat="1" ht="23.25">
      <c r="A2" s="318" t="s">
        <v>427</v>
      </c>
      <c r="B2" s="319"/>
      <c r="C2" s="320"/>
      <c r="D2" s="321" t="s">
        <v>329</v>
      </c>
      <c r="E2" s="289"/>
      <c r="F2" s="290"/>
      <c r="G2" s="290"/>
      <c r="H2" s="291"/>
      <c r="I2" s="292"/>
      <c r="J2" s="292"/>
      <c r="K2" s="292"/>
      <c r="L2" s="292"/>
      <c r="M2" s="292"/>
      <c r="N2" s="292"/>
      <c r="O2" s="292"/>
      <c r="P2" s="292"/>
      <c r="Q2" s="292"/>
      <c r="R2" s="293"/>
      <c r="S2" s="288"/>
      <c r="T2" s="294"/>
      <c r="U2" s="294"/>
      <c r="V2" s="295"/>
      <c r="Z2" s="260"/>
    </row>
    <row r="3" spans="1:26" ht="15.75">
      <c r="A3" s="322" t="s">
        <v>401</v>
      </c>
      <c r="B3" s="323"/>
      <c r="C3" s="324"/>
      <c r="D3" s="324"/>
      <c r="E3" s="82"/>
      <c r="F3" s="82"/>
      <c r="G3" s="82"/>
      <c r="H3" s="82"/>
      <c r="I3" s="88"/>
      <c r="J3" s="89"/>
      <c r="K3" s="90"/>
      <c r="L3" s="90"/>
      <c r="M3" s="90"/>
      <c r="N3" s="90"/>
      <c r="O3" s="90"/>
      <c r="P3" s="91"/>
      <c r="Q3" s="90"/>
      <c r="R3" s="90"/>
      <c r="S3" s="90"/>
      <c r="T3" s="82"/>
      <c r="U3" s="82"/>
      <c r="V3" s="83"/>
      <c r="W3" s="83"/>
      <c r="X3" s="86"/>
      <c r="Y3" s="92"/>
      <c r="Z3" s="260"/>
    </row>
    <row r="4" spans="1:26" ht="15.75">
      <c r="A4" s="322" t="s">
        <v>330</v>
      </c>
      <c r="B4" s="325"/>
      <c r="C4" s="324"/>
      <c r="D4" s="324"/>
      <c r="E4" s="82"/>
      <c r="F4" s="82"/>
      <c r="G4" s="82"/>
      <c r="H4" s="83"/>
      <c r="I4" s="83"/>
      <c r="J4" s="84"/>
      <c r="K4" s="94"/>
      <c r="L4" s="94"/>
      <c r="M4" s="94"/>
      <c r="N4" s="94"/>
      <c r="O4" s="94"/>
      <c r="P4" s="94"/>
      <c r="Q4" s="94"/>
      <c r="R4" s="94"/>
      <c r="S4" s="94"/>
      <c r="T4" s="85"/>
      <c r="U4" s="95"/>
      <c r="V4" s="96"/>
      <c r="W4" s="96"/>
      <c r="X4" s="97"/>
    </row>
    <row r="5" spans="1:26" ht="15.75">
      <c r="A5" s="322" t="s">
        <v>331</v>
      </c>
      <c r="B5" s="325"/>
      <c r="C5" s="324"/>
      <c r="D5" s="324"/>
      <c r="E5" s="82"/>
      <c r="F5" s="82"/>
      <c r="G5" s="82"/>
      <c r="H5" s="83"/>
      <c r="I5" s="83"/>
      <c r="J5" s="84"/>
      <c r="K5" s="94"/>
      <c r="L5" s="94"/>
      <c r="M5" s="94"/>
      <c r="N5" s="94"/>
      <c r="O5" s="94"/>
      <c r="P5" s="94"/>
      <c r="Q5" s="94"/>
      <c r="R5" s="94"/>
      <c r="S5" s="94"/>
      <c r="T5" s="85"/>
      <c r="U5" s="95"/>
      <c r="V5" s="96"/>
      <c r="W5" s="96"/>
      <c r="X5" s="97"/>
    </row>
    <row r="6" spans="1:26" ht="15.75">
      <c r="A6" s="322" t="s">
        <v>332</v>
      </c>
      <c r="B6" s="325"/>
      <c r="C6" s="324"/>
      <c r="D6" s="324"/>
      <c r="E6" s="82"/>
      <c r="F6" s="82"/>
      <c r="G6" s="82"/>
      <c r="H6" s="83"/>
      <c r="I6" s="83"/>
      <c r="J6" s="84"/>
      <c r="K6" s="94"/>
      <c r="L6" s="94"/>
      <c r="M6" s="94"/>
      <c r="N6" s="94"/>
      <c r="O6" s="94"/>
      <c r="P6" s="94"/>
      <c r="Q6" s="94"/>
      <c r="R6" s="94"/>
      <c r="S6" s="94"/>
      <c r="T6" s="85"/>
      <c r="U6" s="95"/>
      <c r="V6" s="96"/>
      <c r="W6" s="96"/>
      <c r="X6" s="97"/>
      <c r="Z6" s="262"/>
    </row>
    <row r="7" spans="1:26" ht="15.75">
      <c r="A7" s="326" t="s">
        <v>402</v>
      </c>
      <c r="B7" s="327"/>
      <c r="C7" s="324"/>
      <c r="D7" s="324"/>
      <c r="Z7" s="262"/>
    </row>
    <row r="8" spans="1:26">
      <c r="A8" s="77"/>
      <c r="B8" s="101"/>
      <c r="C8" s="82"/>
      <c r="D8" s="87"/>
      <c r="E8" s="87"/>
      <c r="F8" s="87"/>
      <c r="G8" s="87"/>
      <c r="H8" s="87"/>
      <c r="I8" s="87"/>
      <c r="J8" s="102"/>
      <c r="K8" s="103" t="s">
        <v>333</v>
      </c>
      <c r="L8" s="104"/>
      <c r="M8" s="104"/>
      <c r="N8" s="104"/>
      <c r="O8" s="104"/>
      <c r="P8" s="105" t="s">
        <v>334</v>
      </c>
      <c r="Q8" s="105"/>
      <c r="R8" s="105"/>
      <c r="S8" s="105"/>
      <c r="T8" s="87"/>
      <c r="U8" s="87"/>
      <c r="V8" s="87"/>
      <c r="W8" s="87"/>
      <c r="X8" s="87"/>
    </row>
    <row r="9" spans="1:26" s="106" customFormat="1" ht="99">
      <c r="A9" s="106" t="s">
        <v>326</v>
      </c>
      <c r="B9" s="107" t="s">
        <v>7</v>
      </c>
      <c r="C9" s="136" t="s">
        <v>335</v>
      </c>
      <c r="D9" s="108" t="s">
        <v>336</v>
      </c>
      <c r="E9" s="108" t="s">
        <v>337</v>
      </c>
      <c r="F9" s="108" t="s">
        <v>338</v>
      </c>
      <c r="G9" s="109" t="s">
        <v>339</v>
      </c>
      <c r="H9" s="109" t="s">
        <v>340</v>
      </c>
      <c r="I9" s="109" t="s">
        <v>437</v>
      </c>
      <c r="J9" s="110" t="s">
        <v>342</v>
      </c>
      <c r="K9" s="111" t="s">
        <v>343</v>
      </c>
      <c r="L9" s="111" t="s">
        <v>344</v>
      </c>
      <c r="M9" s="111" t="s">
        <v>345</v>
      </c>
      <c r="N9" s="111" t="s">
        <v>439</v>
      </c>
      <c r="O9" s="111" t="s">
        <v>347</v>
      </c>
      <c r="P9" s="112" t="s">
        <v>348</v>
      </c>
      <c r="Q9" s="113" t="s">
        <v>327</v>
      </c>
      <c r="R9" s="113" t="s">
        <v>428</v>
      </c>
      <c r="S9" s="308" t="s">
        <v>429</v>
      </c>
      <c r="T9" s="310" t="s">
        <v>349</v>
      </c>
      <c r="U9" s="108" t="s">
        <v>350</v>
      </c>
      <c r="V9" s="310" t="s">
        <v>351</v>
      </c>
      <c r="W9" s="108" t="s">
        <v>352</v>
      </c>
      <c r="X9" s="107" t="s">
        <v>353</v>
      </c>
      <c r="Y9" s="107" t="s">
        <v>438</v>
      </c>
      <c r="Z9" s="357" t="s">
        <v>394</v>
      </c>
    </row>
    <row r="10" spans="1:26" s="344" customFormat="1" ht="34.15" customHeight="1" thickBot="1">
      <c r="A10" s="336"/>
      <c r="B10" s="336" t="s">
        <v>8</v>
      </c>
      <c r="C10" s="337">
        <v>5517897</v>
      </c>
      <c r="D10" s="338">
        <v>8011858135.8100004</v>
      </c>
      <c r="E10" s="338">
        <v>1619679649.7867155</v>
      </c>
      <c r="F10" s="338">
        <v>9631537785.5967197</v>
      </c>
      <c r="G10" s="345">
        <v>1359.93</v>
      </c>
      <c r="H10" s="338">
        <v>7503953667.210001</v>
      </c>
      <c r="I10" s="338">
        <v>2127584118.386718</v>
      </c>
      <c r="J10" s="339">
        <v>0.2208976557791601</v>
      </c>
      <c r="K10" s="340">
        <v>64819458.060766347</v>
      </c>
      <c r="L10" s="340">
        <v>1153313.8399999999</v>
      </c>
      <c r="M10" s="340">
        <v>70548668.754903674</v>
      </c>
      <c r="N10" s="340">
        <v>104233074.32999998</v>
      </c>
      <c r="O10" s="340">
        <v>29458868.540906638</v>
      </c>
      <c r="P10" s="341">
        <v>-501735582.19199967</v>
      </c>
      <c r="Q10" s="341">
        <v>-3590914.7967728116</v>
      </c>
      <c r="R10" s="341">
        <v>-9.3597918748855591E-8</v>
      </c>
      <c r="S10" s="341">
        <v>8000950.6499999976</v>
      </c>
      <c r="T10" s="338">
        <v>1900471955.574522</v>
      </c>
      <c r="U10" s="338">
        <v>819002397.76584291</v>
      </c>
      <c r="V10" s="338">
        <v>2719474353.3403649</v>
      </c>
      <c r="W10" s="338">
        <v>851000000.00000167</v>
      </c>
      <c r="X10" s="342">
        <v>3570474353.3403654</v>
      </c>
      <c r="Y10" s="343">
        <f>X10/C10</f>
        <v>647.0715842177492</v>
      </c>
      <c r="Z10" s="356">
        <v>0</v>
      </c>
    </row>
    <row r="11" spans="1:26" s="127" customFormat="1" ht="16.5">
      <c r="A11" s="20">
        <v>5</v>
      </c>
      <c r="B11" s="18" t="s">
        <v>9</v>
      </c>
      <c r="C11" s="21">
        <v>9311</v>
      </c>
      <c r="D11" s="21">
        <v>15108213.619999999</v>
      </c>
      <c r="E11" s="21">
        <v>1880541.3584038008</v>
      </c>
      <c r="F11" s="21">
        <v>16988754.978403799</v>
      </c>
      <c r="G11" s="121">
        <v>1359.93</v>
      </c>
      <c r="H11" s="32">
        <v>12662308.23</v>
      </c>
      <c r="I11" s="32">
        <v>4326446.7484037988</v>
      </c>
      <c r="J11" s="307">
        <f t="shared" ref="J11:J74" si="0">I11/F11</f>
        <v>0.25466532149669602</v>
      </c>
      <c r="K11" s="123">
        <v>342769.61705866666</v>
      </c>
      <c r="L11" s="123">
        <v>0</v>
      </c>
      <c r="M11" s="123">
        <v>119422.16444416794</v>
      </c>
      <c r="N11" s="123">
        <v>136451.17610249112</v>
      </c>
      <c r="O11" s="123">
        <v>0</v>
      </c>
      <c r="P11" s="124">
        <v>-529328.93999999994</v>
      </c>
      <c r="Q11" s="124">
        <v>1357610.106746292</v>
      </c>
      <c r="R11" s="124">
        <v>156590.91069951275</v>
      </c>
      <c r="S11" s="125">
        <v>13500.949999999999</v>
      </c>
      <c r="T11" s="309">
        <f t="shared" ref="T11:T74" si="1">SUM(K11:S11)+I11</f>
        <v>5923462.7334549297</v>
      </c>
      <c r="U11" s="41">
        <v>5450162.7626974173</v>
      </c>
      <c r="V11" s="22">
        <f>SUM(T11:U11)</f>
        <v>11373625.496152347</v>
      </c>
      <c r="W11" s="22">
        <v>1995400.0337450588</v>
      </c>
      <c r="X11" s="21">
        <f t="shared" ref="X11:X74" si="2">SUM(V11:W11)</f>
        <v>13369025.529897407</v>
      </c>
      <c r="Y11" s="20">
        <f>X11/C11</f>
        <v>1435.831331747117</v>
      </c>
      <c r="Z11" s="264">
        <v>14</v>
      </c>
    </row>
    <row r="12" spans="1:26" s="127" customFormat="1" ht="16.5">
      <c r="A12" s="20">
        <v>9</v>
      </c>
      <c r="B12" s="18" t="s">
        <v>10</v>
      </c>
      <c r="C12" s="21">
        <v>2491</v>
      </c>
      <c r="D12" s="21">
        <v>4536673.5</v>
      </c>
      <c r="E12" s="21">
        <v>399842.20192662196</v>
      </c>
      <c r="F12" s="21">
        <v>4936515.7019266216</v>
      </c>
      <c r="G12" s="121">
        <v>1359.93</v>
      </c>
      <c r="H12" s="32">
        <v>3387585.6300000004</v>
      </c>
      <c r="I12" s="32">
        <v>1548930.0719266213</v>
      </c>
      <c r="J12" s="307">
        <f t="shared" si="0"/>
        <v>0.31376990684383022</v>
      </c>
      <c r="K12" s="123">
        <v>4301.8772880000006</v>
      </c>
      <c r="L12" s="123">
        <v>0</v>
      </c>
      <c r="M12" s="123">
        <v>23038.470108528822</v>
      </c>
      <c r="N12" s="123">
        <v>36825.089896134945</v>
      </c>
      <c r="O12" s="123">
        <v>0</v>
      </c>
      <c r="P12" s="124">
        <v>-112812.815</v>
      </c>
      <c r="Q12" s="124">
        <v>413751.29628251819</v>
      </c>
      <c r="R12" s="124">
        <v>30410.714416795221</v>
      </c>
      <c r="S12" s="125">
        <v>3611.95</v>
      </c>
      <c r="T12" s="22">
        <f t="shared" si="1"/>
        <v>1948056.6549185985</v>
      </c>
      <c r="U12" s="41">
        <v>1700194.8384145007</v>
      </c>
      <c r="V12" s="22">
        <f t="shared" ref="V12:V75" si="3">SUM(T12:U12)</f>
        <v>3648251.4933330994</v>
      </c>
      <c r="W12" s="22">
        <v>527121.88997430366</v>
      </c>
      <c r="X12" s="21">
        <f t="shared" si="2"/>
        <v>4175373.383307403</v>
      </c>
      <c r="Y12" s="20">
        <f t="shared" ref="Y12:Y75" si="4">X12/C12</f>
        <v>1676.1836143345656</v>
      </c>
      <c r="Z12" s="264">
        <v>17</v>
      </c>
    </row>
    <row r="13" spans="1:26" s="127" customFormat="1" ht="16.5">
      <c r="A13" s="20">
        <v>10</v>
      </c>
      <c r="B13" s="18" t="s">
        <v>11</v>
      </c>
      <c r="C13" s="21">
        <v>11197</v>
      </c>
      <c r="D13" s="21">
        <v>17631860.969999999</v>
      </c>
      <c r="E13" s="21">
        <v>1868565.8044658268</v>
      </c>
      <c r="F13" s="21">
        <v>19500426.774465825</v>
      </c>
      <c r="G13" s="121">
        <v>1359.93</v>
      </c>
      <c r="H13" s="32">
        <v>15227136.210000001</v>
      </c>
      <c r="I13" s="32">
        <v>4273290.5644658245</v>
      </c>
      <c r="J13" s="307">
        <f t="shared" si="0"/>
        <v>0.21913830983747187</v>
      </c>
      <c r="K13" s="123">
        <v>373617.40536266664</v>
      </c>
      <c r="L13" s="123">
        <v>0</v>
      </c>
      <c r="M13" s="123">
        <v>138448.23487453433</v>
      </c>
      <c r="N13" s="123">
        <v>192790.89590887411</v>
      </c>
      <c r="O13" s="123">
        <v>0</v>
      </c>
      <c r="P13" s="124">
        <v>-707996.90500000003</v>
      </c>
      <c r="Q13" s="124">
        <v>449394.50858596608</v>
      </c>
      <c r="R13" s="124">
        <v>-604146.33963847859</v>
      </c>
      <c r="S13" s="125">
        <v>16235.65</v>
      </c>
      <c r="T13" s="22">
        <f t="shared" si="1"/>
        <v>4131634.0145593872</v>
      </c>
      <c r="U13" s="41">
        <v>6401532.5901591713</v>
      </c>
      <c r="V13" s="22">
        <f t="shared" si="3"/>
        <v>10533166.604718558</v>
      </c>
      <c r="W13" s="22">
        <v>2441205.4908443792</v>
      </c>
      <c r="X13" s="21">
        <f t="shared" si="2"/>
        <v>12974372.095562939</v>
      </c>
      <c r="Y13" s="20">
        <f t="shared" si="4"/>
        <v>1158.736455797351</v>
      </c>
      <c r="Z13" s="264">
        <v>14</v>
      </c>
    </row>
    <row r="14" spans="1:26" s="127" customFormat="1" ht="16.5">
      <c r="A14" s="20">
        <v>16</v>
      </c>
      <c r="B14" s="18" t="s">
        <v>12</v>
      </c>
      <c r="C14" s="21">
        <v>8033</v>
      </c>
      <c r="D14" s="21">
        <v>10450427.59</v>
      </c>
      <c r="E14" s="21">
        <v>1637009.8380438269</v>
      </c>
      <c r="F14" s="21">
        <v>12087437.428043827</v>
      </c>
      <c r="G14" s="121">
        <v>1359.93</v>
      </c>
      <c r="H14" s="32">
        <v>10924317.690000001</v>
      </c>
      <c r="I14" s="32">
        <v>1163119.7380438261</v>
      </c>
      <c r="J14" s="307">
        <f t="shared" si="0"/>
        <v>9.6225502300867738E-2</v>
      </c>
      <c r="K14" s="123">
        <v>0</v>
      </c>
      <c r="L14" s="123">
        <v>0</v>
      </c>
      <c r="M14" s="123">
        <v>81840.078718715929</v>
      </c>
      <c r="N14" s="123">
        <v>151490.93584624064</v>
      </c>
      <c r="O14" s="123">
        <v>0</v>
      </c>
      <c r="P14" s="124">
        <v>-494030.55499999999</v>
      </c>
      <c r="Q14" s="124">
        <v>3305207.0963274743</v>
      </c>
      <c r="R14" s="124">
        <v>2894068.920832519</v>
      </c>
      <c r="S14" s="125">
        <v>11647.85</v>
      </c>
      <c r="T14" s="22">
        <f t="shared" si="1"/>
        <v>7113344.0647687754</v>
      </c>
      <c r="U14" s="41">
        <v>2324527.9821508871</v>
      </c>
      <c r="V14" s="22">
        <f t="shared" si="3"/>
        <v>9437872.0469196625</v>
      </c>
      <c r="W14" s="22">
        <v>1409657.9092009973</v>
      </c>
      <c r="X14" s="21">
        <f t="shared" si="2"/>
        <v>10847529.956120661</v>
      </c>
      <c r="Y14" s="20">
        <f t="shared" si="4"/>
        <v>1350.3709642873971</v>
      </c>
      <c r="Z14" s="264">
        <v>7</v>
      </c>
    </row>
    <row r="15" spans="1:26" s="127" customFormat="1" ht="16.5">
      <c r="A15" s="20">
        <v>18</v>
      </c>
      <c r="B15" s="18" t="s">
        <v>13</v>
      </c>
      <c r="C15" s="21">
        <v>4847</v>
      </c>
      <c r="D15" s="21">
        <v>8289660.1200000001</v>
      </c>
      <c r="E15" s="21">
        <v>811248.9238840451</v>
      </c>
      <c r="F15" s="21">
        <v>9100909.0438840445</v>
      </c>
      <c r="G15" s="121">
        <v>1359.93</v>
      </c>
      <c r="H15" s="32">
        <v>6591580.71</v>
      </c>
      <c r="I15" s="32">
        <v>2509328.3338840446</v>
      </c>
      <c r="J15" s="307">
        <f t="shared" si="0"/>
        <v>0.27572282304813861</v>
      </c>
      <c r="K15" s="123">
        <v>0</v>
      </c>
      <c r="L15" s="123">
        <v>0</v>
      </c>
      <c r="M15" s="123">
        <v>39010.788694602939</v>
      </c>
      <c r="N15" s="123">
        <v>59363.153025517749</v>
      </c>
      <c r="O15" s="123">
        <v>0</v>
      </c>
      <c r="P15" s="124">
        <v>-249245.69999999998</v>
      </c>
      <c r="Q15" s="124">
        <v>-455199.6460995652</v>
      </c>
      <c r="R15" s="124">
        <v>-328307.6518825799</v>
      </c>
      <c r="S15" s="125">
        <v>7028.15</v>
      </c>
      <c r="T15" s="22">
        <f t="shared" si="1"/>
        <v>1581977.4276220202</v>
      </c>
      <c r="U15" s="41">
        <v>1264211.9978376583</v>
      </c>
      <c r="V15" s="22">
        <f t="shared" si="3"/>
        <v>2846189.4254596783</v>
      </c>
      <c r="W15" s="22">
        <v>844062.01572521508</v>
      </c>
      <c r="X15" s="21">
        <f t="shared" si="2"/>
        <v>3690251.4411848933</v>
      </c>
      <c r="Y15" s="20">
        <f t="shared" si="4"/>
        <v>761.34752242312629</v>
      </c>
      <c r="Z15" s="264">
        <v>1</v>
      </c>
    </row>
    <row r="16" spans="1:26" s="127" customFormat="1" ht="16.5">
      <c r="A16" s="20">
        <v>19</v>
      </c>
      <c r="B16" s="18" t="s">
        <v>14</v>
      </c>
      <c r="C16" s="21">
        <v>3955</v>
      </c>
      <c r="D16" s="21">
        <v>6957810.5499999998</v>
      </c>
      <c r="E16" s="21">
        <v>515102.2239600757</v>
      </c>
      <c r="F16" s="21">
        <v>7472912.7739600753</v>
      </c>
      <c r="G16" s="121">
        <v>1359.93</v>
      </c>
      <c r="H16" s="32">
        <v>5378523.1500000004</v>
      </c>
      <c r="I16" s="32">
        <v>2094389.623960075</v>
      </c>
      <c r="J16" s="307">
        <f t="shared" si="0"/>
        <v>0.28026416034964741</v>
      </c>
      <c r="K16" s="123">
        <v>0</v>
      </c>
      <c r="L16" s="123">
        <v>0</v>
      </c>
      <c r="M16" s="123">
        <v>33159.496576722122</v>
      </c>
      <c r="N16" s="123">
        <v>45417.020659937654</v>
      </c>
      <c r="O16" s="123">
        <v>0</v>
      </c>
      <c r="P16" s="124">
        <v>-206404.55</v>
      </c>
      <c r="Q16" s="124">
        <v>-90275.155369053187</v>
      </c>
      <c r="R16" s="124">
        <v>-365058.11083873111</v>
      </c>
      <c r="S16" s="125">
        <v>5734.75</v>
      </c>
      <c r="T16" s="22">
        <f t="shared" si="1"/>
        <v>1516963.0749889505</v>
      </c>
      <c r="U16" s="41">
        <v>1672274.6053625762</v>
      </c>
      <c r="V16" s="22">
        <f t="shared" si="3"/>
        <v>3189237.6803515265</v>
      </c>
      <c r="W16" s="22">
        <v>661630.39903514727</v>
      </c>
      <c r="X16" s="21">
        <f t="shared" si="2"/>
        <v>3850868.0793866739</v>
      </c>
      <c r="Y16" s="20">
        <f t="shared" si="4"/>
        <v>973.67081653266087</v>
      </c>
      <c r="Z16" s="264">
        <v>2</v>
      </c>
    </row>
    <row r="17" spans="1:26" s="127" customFormat="1" ht="16.5">
      <c r="A17" s="20">
        <v>20</v>
      </c>
      <c r="B17" s="18" t="s">
        <v>15</v>
      </c>
      <c r="C17" s="21">
        <v>16467</v>
      </c>
      <c r="D17" s="21">
        <v>25690328.099999998</v>
      </c>
      <c r="E17" s="21">
        <v>2282463.444117018</v>
      </c>
      <c r="F17" s="21">
        <v>27972791.544117015</v>
      </c>
      <c r="G17" s="121">
        <v>1359.93</v>
      </c>
      <c r="H17" s="32">
        <v>22393967.310000002</v>
      </c>
      <c r="I17" s="32">
        <v>5578824.2341170125</v>
      </c>
      <c r="J17" s="307">
        <f t="shared" si="0"/>
        <v>0.19943752218359845</v>
      </c>
      <c r="K17" s="123">
        <v>0</v>
      </c>
      <c r="L17" s="123">
        <v>0</v>
      </c>
      <c r="M17" s="123">
        <v>142409.78703914111</v>
      </c>
      <c r="N17" s="123">
        <v>180217.24568993325</v>
      </c>
      <c r="O17" s="123">
        <v>0</v>
      </c>
      <c r="P17" s="124">
        <v>-1383710.73</v>
      </c>
      <c r="Q17" s="124">
        <v>-1559634.2949535965</v>
      </c>
      <c r="R17" s="124">
        <v>-1707264.5085644324</v>
      </c>
      <c r="S17" s="125">
        <v>23877.149999999998</v>
      </c>
      <c r="T17" s="22">
        <f t="shared" si="1"/>
        <v>1274718.8833280588</v>
      </c>
      <c r="U17" s="41">
        <v>7582111.0112589402</v>
      </c>
      <c r="V17" s="22">
        <f t="shared" si="3"/>
        <v>8856829.894586999</v>
      </c>
      <c r="W17" s="22">
        <v>2774244.0656870781</v>
      </c>
      <c r="X17" s="21">
        <f t="shared" si="2"/>
        <v>11631073.960274078</v>
      </c>
      <c r="Y17" s="20">
        <f t="shared" si="4"/>
        <v>706.32622580154725</v>
      </c>
      <c r="Z17" s="264">
        <v>6</v>
      </c>
    </row>
    <row r="18" spans="1:26" s="127" customFormat="1" ht="16.5">
      <c r="A18" s="20">
        <v>46</v>
      </c>
      <c r="B18" s="18" t="s">
        <v>16</v>
      </c>
      <c r="C18" s="21">
        <v>1362</v>
      </c>
      <c r="D18" s="21">
        <v>1534759.14</v>
      </c>
      <c r="E18" s="21">
        <v>973965.499344329</v>
      </c>
      <c r="F18" s="21">
        <v>2508724.639344329</v>
      </c>
      <c r="G18" s="121">
        <v>1359.93</v>
      </c>
      <c r="H18" s="32">
        <v>1852224.6600000001</v>
      </c>
      <c r="I18" s="32">
        <v>656499.97934432887</v>
      </c>
      <c r="J18" s="307">
        <f t="shared" si="0"/>
        <v>0.26168674275703263</v>
      </c>
      <c r="K18" s="123">
        <v>161658.92077200001</v>
      </c>
      <c r="L18" s="123">
        <v>0</v>
      </c>
      <c r="M18" s="123">
        <v>14379.615768924381</v>
      </c>
      <c r="N18" s="123">
        <v>17985.481096364652</v>
      </c>
      <c r="O18" s="123">
        <v>0</v>
      </c>
      <c r="P18" s="124">
        <v>-92682.565000000002</v>
      </c>
      <c r="Q18" s="124">
        <v>423169.38777901919</v>
      </c>
      <c r="R18" s="124">
        <v>341345.80526720308</v>
      </c>
      <c r="S18" s="125">
        <v>1974.8999999999999</v>
      </c>
      <c r="T18" s="22">
        <f t="shared" si="1"/>
        <v>1524331.5250278404</v>
      </c>
      <c r="U18" s="41">
        <v>395478.38149849745</v>
      </c>
      <c r="V18" s="22">
        <f t="shared" si="3"/>
        <v>1919809.9065263378</v>
      </c>
      <c r="W18" s="22">
        <v>299258.74607450695</v>
      </c>
      <c r="X18" s="21">
        <f t="shared" si="2"/>
        <v>2219068.6526008449</v>
      </c>
      <c r="Y18" s="20">
        <f t="shared" si="4"/>
        <v>1629.2721384734543</v>
      </c>
      <c r="Z18" s="264">
        <v>10</v>
      </c>
    </row>
    <row r="19" spans="1:26" s="127" customFormat="1" ht="16.5">
      <c r="A19" s="20">
        <v>47</v>
      </c>
      <c r="B19" s="18" t="s">
        <v>17</v>
      </c>
      <c r="C19" s="21">
        <v>1789</v>
      </c>
      <c r="D19" s="21">
        <v>2032781.0899999999</v>
      </c>
      <c r="E19" s="21">
        <v>1762323.754312929</v>
      </c>
      <c r="F19" s="21">
        <v>3795104.8443129286</v>
      </c>
      <c r="G19" s="121">
        <v>1359.93</v>
      </c>
      <c r="H19" s="32">
        <v>2432914.77</v>
      </c>
      <c r="I19" s="32">
        <v>1362190.0743129286</v>
      </c>
      <c r="J19" s="307">
        <f t="shared" si="0"/>
        <v>0.35893344985032727</v>
      </c>
      <c r="K19" s="123">
        <v>640735.6347060001</v>
      </c>
      <c r="L19" s="123">
        <v>161177.4</v>
      </c>
      <c r="M19" s="123">
        <v>19138.143893097644</v>
      </c>
      <c r="N19" s="123">
        <v>22689.034740660005</v>
      </c>
      <c r="O19" s="123">
        <v>0</v>
      </c>
      <c r="P19" s="124">
        <v>-86734.12999999999</v>
      </c>
      <c r="Q19" s="124">
        <v>-40129.627860742439</v>
      </c>
      <c r="R19" s="124">
        <v>668980.33645591384</v>
      </c>
      <c r="S19" s="125">
        <v>2594.0499999999997</v>
      </c>
      <c r="T19" s="22">
        <f t="shared" si="1"/>
        <v>2750640.9162478577</v>
      </c>
      <c r="U19" s="41">
        <v>637622.2629026043</v>
      </c>
      <c r="V19" s="22">
        <f t="shared" si="3"/>
        <v>3388263.1791504622</v>
      </c>
      <c r="W19" s="22">
        <v>388613.91736976692</v>
      </c>
      <c r="X19" s="21">
        <f t="shared" si="2"/>
        <v>3776877.0965202292</v>
      </c>
      <c r="Y19" s="20">
        <f t="shared" si="4"/>
        <v>2111.1666274568079</v>
      </c>
      <c r="Z19" s="264">
        <v>19</v>
      </c>
    </row>
    <row r="20" spans="1:26" s="127" customFormat="1" ht="16.5">
      <c r="A20" s="20">
        <v>49</v>
      </c>
      <c r="B20" s="18" t="s">
        <v>18</v>
      </c>
      <c r="C20" s="21">
        <v>297132</v>
      </c>
      <c r="D20" s="21">
        <v>511008310.95000005</v>
      </c>
      <c r="E20" s="21">
        <v>141085851.21936321</v>
      </c>
      <c r="F20" s="21">
        <v>652094162.16936326</v>
      </c>
      <c r="G20" s="121">
        <v>1359.93</v>
      </c>
      <c r="H20" s="32">
        <v>404078720.75999999</v>
      </c>
      <c r="I20" s="32">
        <v>248015441.40936327</v>
      </c>
      <c r="J20" s="307">
        <f t="shared" si="0"/>
        <v>0.38033685286228369</v>
      </c>
      <c r="K20" s="123">
        <v>0</v>
      </c>
      <c r="L20" s="123">
        <v>0</v>
      </c>
      <c r="M20" s="123">
        <v>3505374.4782500011</v>
      </c>
      <c r="N20" s="123">
        <v>6235669.7794037703</v>
      </c>
      <c r="O20" s="123">
        <v>4653554.710272151</v>
      </c>
      <c r="P20" s="124">
        <v>-31170499.35565</v>
      </c>
      <c r="Q20" s="124">
        <v>85654835.328998104</v>
      </c>
      <c r="R20" s="124">
        <v>30661654.44133902</v>
      </c>
      <c r="S20" s="125">
        <v>430841.39999999997</v>
      </c>
      <c r="T20" s="22">
        <f t="shared" si="1"/>
        <v>347986872.19197631</v>
      </c>
      <c r="U20" s="41">
        <v>-23588332.759399064</v>
      </c>
      <c r="V20" s="22">
        <f t="shared" si="3"/>
        <v>324398539.43257725</v>
      </c>
      <c r="W20" s="22">
        <v>30593192.01680956</v>
      </c>
      <c r="X20" s="21">
        <f t="shared" si="2"/>
        <v>354991731.44938684</v>
      </c>
      <c r="Y20" s="20">
        <f t="shared" si="4"/>
        <v>1194.7273651083924</v>
      </c>
      <c r="Z20" s="264">
        <v>1</v>
      </c>
    </row>
    <row r="21" spans="1:26" s="127" customFormat="1" ht="16.5">
      <c r="A21" s="20">
        <v>50</v>
      </c>
      <c r="B21" s="18" t="s">
        <v>19</v>
      </c>
      <c r="C21" s="21">
        <v>11417</v>
      </c>
      <c r="D21" s="21">
        <v>16319564.880000001</v>
      </c>
      <c r="E21" s="21">
        <v>2004933.7603068068</v>
      </c>
      <c r="F21" s="21">
        <v>18324498.640306808</v>
      </c>
      <c r="G21" s="121">
        <v>1359.93</v>
      </c>
      <c r="H21" s="32">
        <v>15526320.810000001</v>
      </c>
      <c r="I21" s="32">
        <v>2798177.8303068075</v>
      </c>
      <c r="J21" s="307">
        <f t="shared" si="0"/>
        <v>0.15270146732156145</v>
      </c>
      <c r="K21" s="123">
        <v>0</v>
      </c>
      <c r="L21" s="123">
        <v>0</v>
      </c>
      <c r="M21" s="123">
        <v>123570.74827247433</v>
      </c>
      <c r="N21" s="123">
        <v>120663.23968408135</v>
      </c>
      <c r="O21" s="123">
        <v>0</v>
      </c>
      <c r="P21" s="124">
        <v>-601572.87750000006</v>
      </c>
      <c r="Q21" s="124">
        <v>92375.646514763721</v>
      </c>
      <c r="R21" s="124">
        <v>60286.297986327292</v>
      </c>
      <c r="S21" s="125">
        <v>16554.649999999998</v>
      </c>
      <c r="T21" s="22">
        <f t="shared" si="1"/>
        <v>2610055.5352644543</v>
      </c>
      <c r="U21" s="41">
        <v>3558724.2063398557</v>
      </c>
      <c r="V21" s="22">
        <f t="shared" si="3"/>
        <v>6168779.7416043095</v>
      </c>
      <c r="W21" s="22">
        <v>2090451.7902924221</v>
      </c>
      <c r="X21" s="21">
        <f t="shared" si="2"/>
        <v>8259231.5318967318</v>
      </c>
      <c r="Y21" s="20">
        <f t="shared" si="4"/>
        <v>723.415216948124</v>
      </c>
      <c r="Z21" s="264">
        <v>4</v>
      </c>
    </row>
    <row r="22" spans="1:26" s="127" customFormat="1" ht="16.5">
      <c r="A22" s="20">
        <v>51</v>
      </c>
      <c r="B22" s="18" t="s">
        <v>20</v>
      </c>
      <c r="C22" s="21">
        <v>9334</v>
      </c>
      <c r="D22" s="21">
        <v>14935805.92</v>
      </c>
      <c r="E22" s="21">
        <v>1544490.708029974</v>
      </c>
      <c r="F22" s="21">
        <v>16480296.628029974</v>
      </c>
      <c r="G22" s="121">
        <v>1359.93</v>
      </c>
      <c r="H22" s="32">
        <v>12693586.620000001</v>
      </c>
      <c r="I22" s="32">
        <v>3786710.0080299731</v>
      </c>
      <c r="J22" s="307">
        <f t="shared" si="0"/>
        <v>0.22977195699193126</v>
      </c>
      <c r="K22" s="123">
        <v>0</v>
      </c>
      <c r="L22" s="123">
        <v>0</v>
      </c>
      <c r="M22" s="123">
        <v>118374.61624666958</v>
      </c>
      <c r="N22" s="123">
        <v>187230.95399691132</v>
      </c>
      <c r="O22" s="123">
        <v>0</v>
      </c>
      <c r="P22" s="124">
        <v>-440098.90249999997</v>
      </c>
      <c r="Q22" s="124">
        <v>-3965481.1848943904</v>
      </c>
      <c r="R22" s="124">
        <v>-4472680.0518201273</v>
      </c>
      <c r="S22" s="124">
        <v>13534.3</v>
      </c>
      <c r="T22" s="22">
        <f t="shared" si="1"/>
        <v>-4772410.2609409634</v>
      </c>
      <c r="U22" s="41">
        <v>-161278.3590565139</v>
      </c>
      <c r="V22" s="22">
        <f t="shared" si="3"/>
        <v>-4933688.6199974772</v>
      </c>
      <c r="W22" s="22">
        <v>1803744.0505200343</v>
      </c>
      <c r="X22" s="21">
        <f t="shared" si="2"/>
        <v>-3129944.5694774427</v>
      </c>
      <c r="Y22" s="20">
        <f t="shared" si="4"/>
        <v>-335.32725192601697</v>
      </c>
      <c r="Z22" s="264">
        <v>4</v>
      </c>
    </row>
    <row r="23" spans="1:26" s="127" customFormat="1" ht="16.5">
      <c r="A23" s="20">
        <v>52</v>
      </c>
      <c r="B23" s="18" t="s">
        <v>21</v>
      </c>
      <c r="C23" s="21">
        <v>2404</v>
      </c>
      <c r="D23" s="21">
        <v>3729477.4299999997</v>
      </c>
      <c r="E23" s="21">
        <v>556384.22461047361</v>
      </c>
      <c r="F23" s="21">
        <v>4285861.6546104737</v>
      </c>
      <c r="G23" s="121">
        <v>1359.93</v>
      </c>
      <c r="H23" s="32">
        <v>3269271.72</v>
      </c>
      <c r="I23" s="32">
        <v>1016589.9346104735</v>
      </c>
      <c r="J23" s="307">
        <f t="shared" si="0"/>
        <v>0.23719616183058237</v>
      </c>
      <c r="K23" s="123">
        <v>113941.66199200001</v>
      </c>
      <c r="L23" s="123">
        <v>0</v>
      </c>
      <c r="M23" s="123">
        <v>26604.399097326423</v>
      </c>
      <c r="N23" s="123">
        <v>32847.294573283289</v>
      </c>
      <c r="O23" s="123">
        <v>0</v>
      </c>
      <c r="P23" s="124">
        <v>-103022.66500000001</v>
      </c>
      <c r="Q23" s="124">
        <v>586767.76662889076</v>
      </c>
      <c r="R23" s="124">
        <v>293419.35851192137</v>
      </c>
      <c r="S23" s="125">
        <v>3485.7999999999997</v>
      </c>
      <c r="T23" s="22">
        <f t="shared" si="1"/>
        <v>1970633.5504138954</v>
      </c>
      <c r="U23" s="41">
        <v>1161900.5448695265</v>
      </c>
      <c r="V23" s="22">
        <f t="shared" si="3"/>
        <v>3132534.0952834217</v>
      </c>
      <c r="W23" s="22">
        <v>548990.38673231227</v>
      </c>
      <c r="X23" s="21">
        <f t="shared" si="2"/>
        <v>3681524.4820157341</v>
      </c>
      <c r="Y23" s="20">
        <f t="shared" si="4"/>
        <v>1531.4161738834168</v>
      </c>
      <c r="Z23" s="264">
        <v>14</v>
      </c>
    </row>
    <row r="24" spans="1:26" s="127" customFormat="1" ht="16.5">
      <c r="A24" s="20">
        <v>61</v>
      </c>
      <c r="B24" s="18" t="s">
        <v>22</v>
      </c>
      <c r="C24" s="21">
        <v>16573</v>
      </c>
      <c r="D24" s="21">
        <v>19151057.830000002</v>
      </c>
      <c r="E24" s="21">
        <v>3650915.7718336629</v>
      </c>
      <c r="F24" s="21">
        <v>22801973.601833664</v>
      </c>
      <c r="G24" s="121">
        <v>1359.93</v>
      </c>
      <c r="H24" s="32">
        <v>22538119.890000001</v>
      </c>
      <c r="I24" s="32">
        <v>263853.71183366328</v>
      </c>
      <c r="J24" s="307">
        <f t="shared" si="0"/>
        <v>1.1571529572003582E-2</v>
      </c>
      <c r="K24" s="123">
        <v>0</v>
      </c>
      <c r="L24" s="123">
        <v>0</v>
      </c>
      <c r="M24" s="123">
        <v>269440.81979515002</v>
      </c>
      <c r="N24" s="123">
        <v>250335.49509176321</v>
      </c>
      <c r="O24" s="123">
        <v>0</v>
      </c>
      <c r="P24" s="124">
        <v>-1614018.0574999999</v>
      </c>
      <c r="Q24" s="124">
        <v>1336798.4277311836</v>
      </c>
      <c r="R24" s="124">
        <v>1992799.1365088173</v>
      </c>
      <c r="S24" s="125">
        <v>24030.85</v>
      </c>
      <c r="T24" s="22">
        <f t="shared" si="1"/>
        <v>2523240.3834605776</v>
      </c>
      <c r="U24" s="41">
        <v>5988693.3571983296</v>
      </c>
      <c r="V24" s="22">
        <f t="shared" si="3"/>
        <v>8511933.7406589072</v>
      </c>
      <c r="W24" s="22">
        <v>3033193.7414299296</v>
      </c>
      <c r="X24" s="21">
        <f t="shared" si="2"/>
        <v>11545127.482088838</v>
      </c>
      <c r="Y24" s="20">
        <f t="shared" si="4"/>
        <v>696.62266832129592</v>
      </c>
      <c r="Z24" s="264">
        <v>5</v>
      </c>
    </row>
    <row r="25" spans="1:26" s="127" customFormat="1" ht="16.5">
      <c r="A25" s="20">
        <v>69</v>
      </c>
      <c r="B25" s="18" t="s">
        <v>23</v>
      </c>
      <c r="C25" s="21">
        <v>6802</v>
      </c>
      <c r="D25" s="21">
        <v>11546990.84</v>
      </c>
      <c r="E25" s="21">
        <v>1294490.0825655174</v>
      </c>
      <c r="F25" s="21">
        <v>12841480.922565518</v>
      </c>
      <c r="G25" s="121">
        <v>1359.93</v>
      </c>
      <c r="H25" s="32">
        <v>9250243.8600000013</v>
      </c>
      <c r="I25" s="32">
        <v>3591237.0625655167</v>
      </c>
      <c r="J25" s="307">
        <f t="shared" si="0"/>
        <v>0.27965910506901615</v>
      </c>
      <c r="K25" s="123">
        <v>328723.96789200004</v>
      </c>
      <c r="L25" s="123">
        <v>0</v>
      </c>
      <c r="M25" s="123">
        <v>92537.242817501712</v>
      </c>
      <c r="N25" s="123">
        <v>109281.03431769395</v>
      </c>
      <c r="O25" s="123">
        <v>0</v>
      </c>
      <c r="P25" s="124">
        <v>-397090.90500000003</v>
      </c>
      <c r="Q25" s="124">
        <v>-1346132.7263176125</v>
      </c>
      <c r="R25" s="124">
        <v>-1618806.7812533176</v>
      </c>
      <c r="S25" s="125">
        <v>9862.9</v>
      </c>
      <c r="T25" s="22">
        <f t="shared" si="1"/>
        <v>769611.79502178216</v>
      </c>
      <c r="U25" s="41">
        <v>3717894.4496111902</v>
      </c>
      <c r="V25" s="22">
        <f t="shared" si="3"/>
        <v>4487506.2446329724</v>
      </c>
      <c r="W25" s="22">
        <v>1358836.9357966033</v>
      </c>
      <c r="X25" s="21">
        <f t="shared" si="2"/>
        <v>5846343.180429576</v>
      </c>
      <c r="Y25" s="20">
        <f t="shared" si="4"/>
        <v>859.50355489996707</v>
      </c>
      <c r="Z25" s="264">
        <v>17</v>
      </c>
    </row>
    <row r="26" spans="1:26" s="127" customFormat="1" ht="16.5">
      <c r="A26" s="20">
        <v>71</v>
      </c>
      <c r="B26" s="18" t="s">
        <v>24</v>
      </c>
      <c r="C26" s="21">
        <v>6613</v>
      </c>
      <c r="D26" s="21">
        <v>12191877.719999999</v>
      </c>
      <c r="E26" s="21">
        <v>1595801.5030193822</v>
      </c>
      <c r="F26" s="21">
        <v>13787679.22301938</v>
      </c>
      <c r="G26" s="121">
        <v>1359.93</v>
      </c>
      <c r="H26" s="32">
        <v>8993217.0899999999</v>
      </c>
      <c r="I26" s="32">
        <v>4794462.1330193803</v>
      </c>
      <c r="J26" s="307">
        <f t="shared" si="0"/>
        <v>0.34773525373398084</v>
      </c>
      <c r="K26" s="123">
        <v>272598.8684406667</v>
      </c>
      <c r="L26" s="123">
        <v>0</v>
      </c>
      <c r="M26" s="123">
        <v>90058.28917560511</v>
      </c>
      <c r="N26" s="123">
        <v>99763.673706570829</v>
      </c>
      <c r="O26" s="123">
        <v>0</v>
      </c>
      <c r="P26" s="124">
        <v>-384963.04</v>
      </c>
      <c r="Q26" s="124">
        <v>116196.85905073934</v>
      </c>
      <c r="R26" s="124">
        <v>-570776.7071980047</v>
      </c>
      <c r="S26" s="125">
        <v>9588.85</v>
      </c>
      <c r="T26" s="22">
        <f t="shared" si="1"/>
        <v>4426928.9261949575</v>
      </c>
      <c r="U26" s="41">
        <v>3923936.3797591394</v>
      </c>
      <c r="V26" s="22">
        <f t="shared" si="3"/>
        <v>8350865.3059540968</v>
      </c>
      <c r="W26" s="22">
        <v>1381039.5184965217</v>
      </c>
      <c r="X26" s="21">
        <f t="shared" si="2"/>
        <v>9731904.8244506195</v>
      </c>
      <c r="Y26" s="20">
        <f t="shared" si="4"/>
        <v>1471.6323641993981</v>
      </c>
      <c r="Z26" s="264">
        <v>17</v>
      </c>
    </row>
    <row r="27" spans="1:26" s="127" customFormat="1" ht="16.5">
      <c r="A27" s="20">
        <v>72</v>
      </c>
      <c r="B27" s="18" t="s">
        <v>25</v>
      </c>
      <c r="C27" s="21">
        <v>950</v>
      </c>
      <c r="D27" s="21">
        <v>1136400.1299999999</v>
      </c>
      <c r="E27" s="21">
        <v>1375428.0078845066</v>
      </c>
      <c r="F27" s="21">
        <v>2511828.1378845065</v>
      </c>
      <c r="G27" s="121">
        <v>1359.93</v>
      </c>
      <c r="H27" s="32">
        <v>1291933.5</v>
      </c>
      <c r="I27" s="32">
        <v>1219894.6378845065</v>
      </c>
      <c r="J27" s="307">
        <f t="shared" si="0"/>
        <v>0.48566007342839834</v>
      </c>
      <c r="K27" s="123">
        <v>58109.15603333334</v>
      </c>
      <c r="L27" s="123">
        <v>0</v>
      </c>
      <c r="M27" s="123">
        <v>8291.8421836236248</v>
      </c>
      <c r="N27" s="123">
        <v>12441.268654286556</v>
      </c>
      <c r="O27" s="123">
        <v>0</v>
      </c>
      <c r="P27" s="124">
        <v>-42471.32</v>
      </c>
      <c r="Q27" s="124">
        <v>-18543.602143970566</v>
      </c>
      <c r="R27" s="124">
        <v>20153.898237397832</v>
      </c>
      <c r="S27" s="125">
        <v>1377.5</v>
      </c>
      <c r="T27" s="22">
        <f t="shared" si="1"/>
        <v>1259253.3808491773</v>
      </c>
      <c r="U27" s="41">
        <v>286639.08822049748</v>
      </c>
      <c r="V27" s="22">
        <f t="shared" si="3"/>
        <v>1545892.4690696746</v>
      </c>
      <c r="W27" s="22">
        <v>170460.73771434132</v>
      </c>
      <c r="X27" s="21">
        <f t="shared" si="2"/>
        <v>1716353.206784016</v>
      </c>
      <c r="Y27" s="20">
        <f t="shared" si="4"/>
        <v>1806.6875860884379</v>
      </c>
      <c r="Z27" s="264">
        <v>17</v>
      </c>
    </row>
    <row r="28" spans="1:26" s="127" customFormat="1" ht="16.5">
      <c r="A28" s="20">
        <v>74</v>
      </c>
      <c r="B28" s="18" t="s">
        <v>26</v>
      </c>
      <c r="C28" s="21">
        <v>1083</v>
      </c>
      <c r="D28" s="21">
        <v>1415469.1300000001</v>
      </c>
      <c r="E28" s="21">
        <v>466424.21528055181</v>
      </c>
      <c r="F28" s="21">
        <v>1881893.3452805518</v>
      </c>
      <c r="G28" s="121">
        <v>1359.93</v>
      </c>
      <c r="H28" s="32">
        <v>1472804.1900000002</v>
      </c>
      <c r="I28" s="32">
        <v>409089.15528055164</v>
      </c>
      <c r="J28" s="307">
        <f t="shared" si="0"/>
        <v>0.21738168972565489</v>
      </c>
      <c r="K28" s="123">
        <v>147266.72771400004</v>
      </c>
      <c r="L28" s="123">
        <v>0</v>
      </c>
      <c r="M28" s="123">
        <v>12055.490841705152</v>
      </c>
      <c r="N28" s="123">
        <v>12200.635251830063</v>
      </c>
      <c r="O28" s="123">
        <v>0</v>
      </c>
      <c r="P28" s="124">
        <v>-51234.104999999996</v>
      </c>
      <c r="Q28" s="124">
        <v>124876.83825200844</v>
      </c>
      <c r="R28" s="124">
        <v>28154.534898044585</v>
      </c>
      <c r="S28" s="125">
        <v>1570.35</v>
      </c>
      <c r="T28" s="22">
        <f t="shared" si="1"/>
        <v>683979.62723813998</v>
      </c>
      <c r="U28" s="41">
        <v>462782.50187502179</v>
      </c>
      <c r="V28" s="22">
        <f t="shared" si="3"/>
        <v>1146762.1291131617</v>
      </c>
      <c r="W28" s="22">
        <v>286522.37275305967</v>
      </c>
      <c r="X28" s="21">
        <f t="shared" si="2"/>
        <v>1433284.5018662214</v>
      </c>
      <c r="Y28" s="20">
        <f t="shared" si="4"/>
        <v>1323.4390598949412</v>
      </c>
      <c r="Z28" s="264">
        <v>16</v>
      </c>
    </row>
    <row r="29" spans="1:26" s="127" customFormat="1" ht="16.5">
      <c r="A29" s="20">
        <v>75</v>
      </c>
      <c r="B29" s="18" t="s">
        <v>27</v>
      </c>
      <c r="C29" s="21">
        <v>19702</v>
      </c>
      <c r="D29" s="21">
        <v>24113271.370000001</v>
      </c>
      <c r="E29" s="21">
        <v>4565423.8987725135</v>
      </c>
      <c r="F29" s="21">
        <v>28678695.268772513</v>
      </c>
      <c r="G29" s="121">
        <v>1359.93</v>
      </c>
      <c r="H29" s="32">
        <v>26793340.859999999</v>
      </c>
      <c r="I29" s="32">
        <v>1885354.4087725133</v>
      </c>
      <c r="J29" s="307">
        <f t="shared" si="0"/>
        <v>6.5740592140027615E-2</v>
      </c>
      <c r="K29" s="123">
        <v>0</v>
      </c>
      <c r="L29" s="123">
        <v>0</v>
      </c>
      <c r="M29" s="123">
        <v>206458.34809381561</v>
      </c>
      <c r="N29" s="123">
        <v>352533.3793065371</v>
      </c>
      <c r="O29" s="123">
        <v>0</v>
      </c>
      <c r="P29" s="124">
        <v>-1321833.925</v>
      </c>
      <c r="Q29" s="124">
        <v>-1014078.494076492</v>
      </c>
      <c r="R29" s="124">
        <v>986290.50451448536</v>
      </c>
      <c r="S29" s="125">
        <v>28567.899999999998</v>
      </c>
      <c r="T29" s="22">
        <f t="shared" si="1"/>
        <v>1123292.1216108594</v>
      </c>
      <c r="U29" s="41">
        <v>-171272.41222516191</v>
      </c>
      <c r="V29" s="22">
        <f t="shared" si="3"/>
        <v>952019.7093856975</v>
      </c>
      <c r="W29" s="22">
        <v>3237145.3558460623</v>
      </c>
      <c r="X29" s="21">
        <f t="shared" si="2"/>
        <v>4189165.06523176</v>
      </c>
      <c r="Y29" s="20">
        <f t="shared" si="4"/>
        <v>212.62638641923459</v>
      </c>
      <c r="Z29" s="264">
        <v>8</v>
      </c>
    </row>
    <row r="30" spans="1:26" s="127" customFormat="1" ht="16.5">
      <c r="A30" s="20">
        <v>77</v>
      </c>
      <c r="B30" s="18" t="s">
        <v>28</v>
      </c>
      <c r="C30" s="21">
        <v>4683</v>
      </c>
      <c r="D30" s="21">
        <v>6334099.3700000001</v>
      </c>
      <c r="E30" s="21">
        <v>998216.14893149259</v>
      </c>
      <c r="F30" s="21">
        <v>7332315.5189314932</v>
      </c>
      <c r="G30" s="121">
        <v>1359.93</v>
      </c>
      <c r="H30" s="32">
        <v>6368552.1900000004</v>
      </c>
      <c r="I30" s="32">
        <v>963763.32893149275</v>
      </c>
      <c r="J30" s="307">
        <f t="shared" si="0"/>
        <v>0.13144051513374289</v>
      </c>
      <c r="K30" s="123">
        <v>191626.240162</v>
      </c>
      <c r="L30" s="123">
        <v>0</v>
      </c>
      <c r="M30" s="123">
        <v>48383.109232382565</v>
      </c>
      <c r="N30" s="123">
        <v>74134.393463607834</v>
      </c>
      <c r="O30" s="123">
        <v>0</v>
      </c>
      <c r="P30" s="124">
        <v>-314220.02499999997</v>
      </c>
      <c r="Q30" s="124">
        <v>62638.926461373107</v>
      </c>
      <c r="R30" s="124">
        <v>44096.0499229294</v>
      </c>
      <c r="S30" s="125">
        <v>6790.3499999999995</v>
      </c>
      <c r="T30" s="22">
        <f t="shared" si="1"/>
        <v>1077212.3731737856</v>
      </c>
      <c r="U30" s="41">
        <v>2693101.7260296349</v>
      </c>
      <c r="V30" s="22">
        <f t="shared" si="3"/>
        <v>3770314.0992034208</v>
      </c>
      <c r="W30" s="22">
        <v>1062975.310328146</v>
      </c>
      <c r="X30" s="21">
        <f t="shared" si="2"/>
        <v>4833289.4095315672</v>
      </c>
      <c r="Y30" s="20">
        <f t="shared" si="4"/>
        <v>1032.0925495476333</v>
      </c>
      <c r="Z30" s="264">
        <v>13</v>
      </c>
    </row>
    <row r="31" spans="1:26" s="127" customFormat="1" ht="16.5">
      <c r="A31" s="20">
        <v>78</v>
      </c>
      <c r="B31" s="18" t="s">
        <v>29</v>
      </c>
      <c r="C31" s="21">
        <v>7979</v>
      </c>
      <c r="D31" s="21">
        <v>9107498.209999999</v>
      </c>
      <c r="E31" s="21">
        <v>2682200.755308751</v>
      </c>
      <c r="F31" s="21">
        <v>11789698.96530875</v>
      </c>
      <c r="G31" s="121">
        <v>1359.93</v>
      </c>
      <c r="H31" s="32">
        <v>10850881.470000001</v>
      </c>
      <c r="I31" s="32">
        <v>938817.49530874938</v>
      </c>
      <c r="J31" s="307">
        <f t="shared" si="0"/>
        <v>7.9630319490872903E-2</v>
      </c>
      <c r="K31" s="123">
        <v>485913.89762266667</v>
      </c>
      <c r="L31" s="123">
        <v>0</v>
      </c>
      <c r="M31" s="123">
        <v>114066.473146278</v>
      </c>
      <c r="N31" s="123">
        <v>140243.8424859856</v>
      </c>
      <c r="O31" s="123">
        <v>0</v>
      </c>
      <c r="P31" s="124">
        <v>-561788.42500000005</v>
      </c>
      <c r="Q31" s="124">
        <v>-1543134.5041248978</v>
      </c>
      <c r="R31" s="124">
        <v>-347526.20240419992</v>
      </c>
      <c r="S31" s="125">
        <v>11569.55</v>
      </c>
      <c r="T31" s="22">
        <f t="shared" si="1"/>
        <v>-761837.8729654178</v>
      </c>
      <c r="U31" s="41">
        <v>-53170.74999094852</v>
      </c>
      <c r="V31" s="22">
        <f t="shared" si="3"/>
        <v>-815008.62295636628</v>
      </c>
      <c r="W31" s="22">
        <v>1250756.2643230706</v>
      </c>
      <c r="X31" s="21">
        <f t="shared" si="2"/>
        <v>435747.64136670437</v>
      </c>
      <c r="Y31" s="20">
        <f t="shared" si="4"/>
        <v>54.611811175172875</v>
      </c>
      <c r="Z31" s="264">
        <v>1</v>
      </c>
    </row>
    <row r="32" spans="1:26" s="127" customFormat="1" ht="16.5">
      <c r="A32" s="20">
        <v>79</v>
      </c>
      <c r="B32" s="18" t="s">
        <v>30</v>
      </c>
      <c r="C32" s="21">
        <v>6785</v>
      </c>
      <c r="D32" s="21">
        <v>8615530.7699999996</v>
      </c>
      <c r="E32" s="21">
        <v>1196601.379270463</v>
      </c>
      <c r="F32" s="21">
        <v>9812132.1492704619</v>
      </c>
      <c r="G32" s="121">
        <v>1359.93</v>
      </c>
      <c r="H32" s="32">
        <v>9227125.0500000007</v>
      </c>
      <c r="I32" s="32">
        <v>585007.09927046113</v>
      </c>
      <c r="J32" s="307">
        <f t="shared" si="0"/>
        <v>5.9620792950078313E-2</v>
      </c>
      <c r="K32" s="123">
        <v>0</v>
      </c>
      <c r="L32" s="123">
        <v>0</v>
      </c>
      <c r="M32" s="123">
        <v>130085.75984883904</v>
      </c>
      <c r="N32" s="123">
        <v>111538.80928946847</v>
      </c>
      <c r="O32" s="123">
        <v>0</v>
      </c>
      <c r="P32" s="124">
        <v>-534842.53500000003</v>
      </c>
      <c r="Q32" s="124">
        <v>-870011.97962409223</v>
      </c>
      <c r="R32" s="124">
        <v>-833475.17045262607</v>
      </c>
      <c r="S32" s="125">
        <v>9838.25</v>
      </c>
      <c r="T32" s="22">
        <f t="shared" si="1"/>
        <v>-1401859.7666679495</v>
      </c>
      <c r="U32" s="41">
        <v>-482305.50769093074</v>
      </c>
      <c r="V32" s="22">
        <f t="shared" si="3"/>
        <v>-1884165.2743588802</v>
      </c>
      <c r="W32" s="22">
        <v>1086400.6993279201</v>
      </c>
      <c r="X32" s="21">
        <f t="shared" si="2"/>
        <v>-797764.57503096014</v>
      </c>
      <c r="Y32" s="20">
        <f t="shared" si="4"/>
        <v>-117.57768239218278</v>
      </c>
      <c r="Z32" s="264">
        <v>4</v>
      </c>
    </row>
    <row r="33" spans="1:26" s="127" customFormat="1" ht="16.5">
      <c r="A33" s="20">
        <v>81</v>
      </c>
      <c r="B33" s="18" t="s">
        <v>31</v>
      </c>
      <c r="C33" s="21">
        <v>2621</v>
      </c>
      <c r="D33" s="21">
        <v>2353664.9099999997</v>
      </c>
      <c r="E33" s="21">
        <v>835178.90188098315</v>
      </c>
      <c r="F33" s="21">
        <v>3188843.8118809829</v>
      </c>
      <c r="G33" s="121">
        <v>1359.93</v>
      </c>
      <c r="H33" s="32">
        <v>3564376.5300000003</v>
      </c>
      <c r="I33" s="32">
        <v>-375532.71811901731</v>
      </c>
      <c r="J33" s="307">
        <f t="shared" si="0"/>
        <v>-0.11776453795568753</v>
      </c>
      <c r="K33" s="123">
        <v>240885.44253000003</v>
      </c>
      <c r="L33" s="123">
        <v>0</v>
      </c>
      <c r="M33" s="123">
        <v>33488.919589317862</v>
      </c>
      <c r="N33" s="123">
        <v>48516.129404364619</v>
      </c>
      <c r="O33" s="123">
        <v>0</v>
      </c>
      <c r="P33" s="124">
        <v>-170716.36499999999</v>
      </c>
      <c r="Q33" s="124">
        <v>290115.99736029241</v>
      </c>
      <c r="R33" s="124">
        <v>412654.12146636535</v>
      </c>
      <c r="S33" s="125">
        <v>3800.45</v>
      </c>
      <c r="T33" s="22">
        <f t="shared" si="1"/>
        <v>483211.9772313229</v>
      </c>
      <c r="U33" s="41">
        <v>266278.30742711219</v>
      </c>
      <c r="V33" s="22">
        <f t="shared" si="3"/>
        <v>749490.28465843503</v>
      </c>
      <c r="W33" s="22">
        <v>628569.95055504888</v>
      </c>
      <c r="X33" s="21">
        <f t="shared" si="2"/>
        <v>1378060.2352134839</v>
      </c>
      <c r="Y33" s="20">
        <f t="shared" si="4"/>
        <v>525.77651095516364</v>
      </c>
      <c r="Z33" s="264">
        <v>7</v>
      </c>
    </row>
    <row r="34" spans="1:26" s="127" customFormat="1" ht="16.5">
      <c r="A34" s="20">
        <v>82</v>
      </c>
      <c r="B34" s="18" t="s">
        <v>32</v>
      </c>
      <c r="C34" s="21">
        <v>9405</v>
      </c>
      <c r="D34" s="21">
        <v>15269203.49</v>
      </c>
      <c r="E34" s="21">
        <v>1171297.6166123943</v>
      </c>
      <c r="F34" s="21">
        <v>16440501.106612395</v>
      </c>
      <c r="G34" s="121">
        <v>1359.93</v>
      </c>
      <c r="H34" s="32">
        <v>12790141.65</v>
      </c>
      <c r="I34" s="32">
        <v>3650359.4566123951</v>
      </c>
      <c r="J34" s="307">
        <f t="shared" si="0"/>
        <v>0.22203456165604435</v>
      </c>
      <c r="K34" s="123">
        <v>0</v>
      </c>
      <c r="L34" s="123">
        <v>0</v>
      </c>
      <c r="M34" s="123">
        <v>83138.317027644953</v>
      </c>
      <c r="N34" s="123">
        <v>161280.89786749988</v>
      </c>
      <c r="O34" s="123">
        <v>0</v>
      </c>
      <c r="P34" s="124">
        <v>-494231.67000000004</v>
      </c>
      <c r="Q34" s="124">
        <v>348473.04083571001</v>
      </c>
      <c r="R34" s="124">
        <v>97994.88333825834</v>
      </c>
      <c r="S34" s="125">
        <v>13637.25</v>
      </c>
      <c r="T34" s="22">
        <f t="shared" si="1"/>
        <v>3860652.1756815081</v>
      </c>
      <c r="U34" s="41">
        <v>2303150.1003213162</v>
      </c>
      <c r="V34" s="22">
        <f t="shared" si="3"/>
        <v>6163802.2760028243</v>
      </c>
      <c r="W34" s="22">
        <v>1420815.5510925855</v>
      </c>
      <c r="X34" s="21">
        <f t="shared" si="2"/>
        <v>7584617.8270954099</v>
      </c>
      <c r="Y34" s="20">
        <f t="shared" si="4"/>
        <v>806.44527667149498</v>
      </c>
      <c r="Z34" s="264">
        <v>5</v>
      </c>
    </row>
    <row r="35" spans="1:26" s="127" customFormat="1" ht="16.5">
      <c r="A35" s="20">
        <v>86</v>
      </c>
      <c r="B35" s="18" t="s">
        <v>33</v>
      </c>
      <c r="C35" s="21">
        <v>8143</v>
      </c>
      <c r="D35" s="21">
        <v>13010539.120000001</v>
      </c>
      <c r="E35" s="21">
        <v>1351984.1827461827</v>
      </c>
      <c r="F35" s="21">
        <v>14362523.302746184</v>
      </c>
      <c r="G35" s="121">
        <v>1359.93</v>
      </c>
      <c r="H35" s="32">
        <v>11073909.99</v>
      </c>
      <c r="I35" s="32">
        <v>3288613.3127461839</v>
      </c>
      <c r="J35" s="307">
        <f t="shared" si="0"/>
        <v>0.22897183478319474</v>
      </c>
      <c r="K35" s="123">
        <v>0</v>
      </c>
      <c r="L35" s="123">
        <v>0</v>
      </c>
      <c r="M35" s="123">
        <v>53837.711654590377</v>
      </c>
      <c r="N35" s="123">
        <v>121924.75355272843</v>
      </c>
      <c r="O35" s="123">
        <v>0</v>
      </c>
      <c r="P35" s="124">
        <v>-469812.32499999995</v>
      </c>
      <c r="Q35" s="124">
        <v>246262.38394632383</v>
      </c>
      <c r="R35" s="124">
        <v>-45427.468053555327</v>
      </c>
      <c r="S35" s="125">
        <v>11807.35</v>
      </c>
      <c r="T35" s="22">
        <f t="shared" si="1"/>
        <v>3207205.7188462713</v>
      </c>
      <c r="U35" s="41">
        <v>2869047.2596968873</v>
      </c>
      <c r="V35" s="22">
        <f t="shared" si="3"/>
        <v>6076252.9785431586</v>
      </c>
      <c r="W35" s="22">
        <v>1438485.8113037464</v>
      </c>
      <c r="X35" s="21">
        <f t="shared" si="2"/>
        <v>7514738.7898469046</v>
      </c>
      <c r="Y35" s="20">
        <f t="shared" si="4"/>
        <v>922.84646811333721</v>
      </c>
      <c r="Z35" s="264">
        <v>5</v>
      </c>
    </row>
    <row r="36" spans="1:26" s="127" customFormat="1" ht="16.5">
      <c r="A36" s="20">
        <v>90</v>
      </c>
      <c r="B36" s="18" t="s">
        <v>34</v>
      </c>
      <c r="C36" s="21">
        <v>3136</v>
      </c>
      <c r="D36" s="21">
        <v>3026291.37</v>
      </c>
      <c r="E36" s="21">
        <v>1312504.497856193</v>
      </c>
      <c r="F36" s="21">
        <v>4338795.8678561933</v>
      </c>
      <c r="G36" s="121">
        <v>1359.93</v>
      </c>
      <c r="H36" s="32">
        <v>4264740.4800000004</v>
      </c>
      <c r="I36" s="32">
        <v>74055.387856192887</v>
      </c>
      <c r="J36" s="307">
        <f t="shared" si="0"/>
        <v>1.7068188988753643E-2</v>
      </c>
      <c r="K36" s="123">
        <v>975751.12767999992</v>
      </c>
      <c r="L36" s="123">
        <v>0</v>
      </c>
      <c r="M36" s="123">
        <v>39068.926088338594</v>
      </c>
      <c r="N36" s="123">
        <v>56633.420558148864</v>
      </c>
      <c r="O36" s="123">
        <v>0</v>
      </c>
      <c r="P36" s="124">
        <v>-203223.9725</v>
      </c>
      <c r="Q36" s="124">
        <v>94114.218245721509</v>
      </c>
      <c r="R36" s="124">
        <v>-675256.10001324408</v>
      </c>
      <c r="S36" s="125">
        <v>4547.2</v>
      </c>
      <c r="T36" s="22">
        <f t="shared" si="1"/>
        <v>365690.20791515772</v>
      </c>
      <c r="U36" s="41">
        <v>-11568.74731487914</v>
      </c>
      <c r="V36" s="22">
        <f t="shared" si="3"/>
        <v>354121.46060027857</v>
      </c>
      <c r="W36" s="22">
        <v>713124.3294630067</v>
      </c>
      <c r="X36" s="21">
        <f t="shared" si="2"/>
        <v>1067245.7900632853</v>
      </c>
      <c r="Y36" s="20">
        <f t="shared" si="4"/>
        <v>340.32072387222109</v>
      </c>
      <c r="Z36" s="264">
        <v>12</v>
      </c>
    </row>
    <row r="37" spans="1:26" s="127" customFormat="1" ht="16.5">
      <c r="A37" s="20">
        <v>91</v>
      </c>
      <c r="B37" s="18" t="s">
        <v>35</v>
      </c>
      <c r="C37" s="21">
        <v>658457</v>
      </c>
      <c r="D37" s="21">
        <v>876452932.53999996</v>
      </c>
      <c r="E37" s="21">
        <v>288843004.63089824</v>
      </c>
      <c r="F37" s="21">
        <v>1165295937.1708982</v>
      </c>
      <c r="G37" s="121">
        <v>1359.93</v>
      </c>
      <c r="H37" s="32">
        <v>895455428.00999999</v>
      </c>
      <c r="I37" s="32">
        <v>269840509.16089821</v>
      </c>
      <c r="J37" s="307">
        <f t="shared" si="0"/>
        <v>0.23156393200513181</v>
      </c>
      <c r="K37" s="123">
        <v>0</v>
      </c>
      <c r="L37" s="123">
        <v>0</v>
      </c>
      <c r="M37" s="123">
        <v>11131201.324985925</v>
      </c>
      <c r="N37" s="123">
        <v>12561352.790450351</v>
      </c>
      <c r="O37" s="123">
        <v>3518191.1113316556</v>
      </c>
      <c r="P37" s="124">
        <v>-80696368.159400001</v>
      </c>
      <c r="Q37" s="124">
        <v>-6980980.3654889707</v>
      </c>
      <c r="R37" s="124">
        <v>-76687612.739061773</v>
      </c>
      <c r="S37" s="125">
        <v>954762.65</v>
      </c>
      <c r="T37" s="22">
        <f t="shared" si="1"/>
        <v>133641055.77371541</v>
      </c>
      <c r="U37" s="41">
        <v>-60743727.182346418</v>
      </c>
      <c r="V37" s="22">
        <f t="shared" si="3"/>
        <v>72897328.591368988</v>
      </c>
      <c r="W37" s="22">
        <v>88279488.98038578</v>
      </c>
      <c r="X37" s="21">
        <f t="shared" si="2"/>
        <v>161176817.57175475</v>
      </c>
      <c r="Y37" s="20">
        <f t="shared" si="4"/>
        <v>244.77956430223196</v>
      </c>
      <c r="Z37" s="264">
        <v>1</v>
      </c>
    </row>
    <row r="38" spans="1:26" s="127" customFormat="1" ht="16.5">
      <c r="A38" s="20">
        <v>92</v>
      </c>
      <c r="B38" s="18" t="s">
        <v>36</v>
      </c>
      <c r="C38" s="21">
        <v>239206</v>
      </c>
      <c r="D38" s="21">
        <v>378049339.44</v>
      </c>
      <c r="E38" s="21">
        <v>129966959.04851484</v>
      </c>
      <c r="F38" s="21">
        <v>508016298.48851484</v>
      </c>
      <c r="G38" s="121">
        <v>1359.93</v>
      </c>
      <c r="H38" s="32">
        <v>325303415.58000004</v>
      </c>
      <c r="I38" s="32">
        <v>182712882.9085148</v>
      </c>
      <c r="J38" s="307">
        <f t="shared" si="0"/>
        <v>0.35965949016229359</v>
      </c>
      <c r="K38" s="123">
        <v>0</v>
      </c>
      <c r="L38" s="123">
        <v>0</v>
      </c>
      <c r="M38" s="123">
        <v>3144743.4849491548</v>
      </c>
      <c r="N38" s="123">
        <v>5206313.1719184378</v>
      </c>
      <c r="O38" s="123">
        <v>3810314.5146148414</v>
      </c>
      <c r="P38" s="124">
        <v>-33111565.099949997</v>
      </c>
      <c r="Q38" s="124">
        <v>-27694606.953011636</v>
      </c>
      <c r="R38" s="124">
        <v>-3093860.6356005617</v>
      </c>
      <c r="S38" s="125">
        <v>346848.7</v>
      </c>
      <c r="T38" s="22">
        <f t="shared" si="1"/>
        <v>131321070.09143505</v>
      </c>
      <c r="U38" s="41">
        <v>-3797594.6678831158</v>
      </c>
      <c r="V38" s="22">
        <f t="shared" si="3"/>
        <v>127523475.42355193</v>
      </c>
      <c r="W38" s="22">
        <v>30036233.761776581</v>
      </c>
      <c r="X38" s="21">
        <f t="shared" si="2"/>
        <v>157559709.18532851</v>
      </c>
      <c r="Y38" s="20">
        <f t="shared" si="4"/>
        <v>658.67791437225037</v>
      </c>
      <c r="Z38" s="264">
        <v>1</v>
      </c>
    </row>
    <row r="39" spans="1:26" s="127" customFormat="1" ht="16.5">
      <c r="A39" s="20">
        <v>97</v>
      </c>
      <c r="B39" s="18" t="s">
        <v>37</v>
      </c>
      <c r="C39" s="21">
        <v>2131</v>
      </c>
      <c r="D39" s="21">
        <v>2088566.68</v>
      </c>
      <c r="E39" s="21">
        <v>1125390.8403082287</v>
      </c>
      <c r="F39" s="21">
        <v>3213957.5203082287</v>
      </c>
      <c r="G39" s="121">
        <v>1359.93</v>
      </c>
      <c r="H39" s="32">
        <v>2898010.83</v>
      </c>
      <c r="I39" s="32">
        <v>315946.6903082286</v>
      </c>
      <c r="J39" s="307">
        <f t="shared" si="0"/>
        <v>9.8304563240751333E-2</v>
      </c>
      <c r="K39" s="123">
        <v>101530.89832000001</v>
      </c>
      <c r="L39" s="123">
        <v>0</v>
      </c>
      <c r="M39" s="123">
        <v>21521.136256412297</v>
      </c>
      <c r="N39" s="123">
        <v>22303.471123502884</v>
      </c>
      <c r="O39" s="123">
        <v>0</v>
      </c>
      <c r="P39" s="124">
        <v>-140193.23499999999</v>
      </c>
      <c r="Q39" s="124">
        <v>-317202.09788532177</v>
      </c>
      <c r="R39" s="124">
        <v>271315.2243055604</v>
      </c>
      <c r="S39" s="125">
        <v>3089.95</v>
      </c>
      <c r="T39" s="22">
        <f t="shared" si="1"/>
        <v>278312.03742838243</v>
      </c>
      <c r="U39" s="41">
        <v>148005.49223321679</v>
      </c>
      <c r="V39" s="22">
        <f t="shared" si="3"/>
        <v>426317.5296615992</v>
      </c>
      <c r="W39" s="22">
        <v>454103.40579262201</v>
      </c>
      <c r="X39" s="21">
        <f t="shared" si="2"/>
        <v>880420.93545422121</v>
      </c>
      <c r="Y39" s="20">
        <f t="shared" si="4"/>
        <v>413.14919542666411</v>
      </c>
      <c r="Z39" s="264">
        <v>10</v>
      </c>
    </row>
    <row r="40" spans="1:26" s="127" customFormat="1" ht="16.5">
      <c r="A40" s="20">
        <v>98</v>
      </c>
      <c r="B40" s="18" t="s">
        <v>38</v>
      </c>
      <c r="C40" s="21">
        <v>23090</v>
      </c>
      <c r="D40" s="21">
        <v>36880455.07</v>
      </c>
      <c r="E40" s="21">
        <v>3480207.425138962</v>
      </c>
      <c r="F40" s="21">
        <v>40360662.495138966</v>
      </c>
      <c r="G40" s="121">
        <v>1359.93</v>
      </c>
      <c r="H40" s="32">
        <v>31400783.700000003</v>
      </c>
      <c r="I40" s="32">
        <v>8959878.7951389626</v>
      </c>
      <c r="J40" s="307">
        <f t="shared" si="0"/>
        <v>0.22199533509188779</v>
      </c>
      <c r="K40" s="123">
        <v>0</v>
      </c>
      <c r="L40" s="123">
        <v>0</v>
      </c>
      <c r="M40" s="123">
        <v>187646.01136506288</v>
      </c>
      <c r="N40" s="123">
        <v>448821.72474295646</v>
      </c>
      <c r="O40" s="123">
        <v>0</v>
      </c>
      <c r="P40" s="124">
        <v>-1464209.6379999998</v>
      </c>
      <c r="Q40" s="124">
        <v>4335426.4234630624</v>
      </c>
      <c r="R40" s="124">
        <v>3029037.0495852563</v>
      </c>
      <c r="S40" s="124">
        <v>33480.5</v>
      </c>
      <c r="T40" s="22">
        <f t="shared" si="1"/>
        <v>15530080.8662953</v>
      </c>
      <c r="U40" s="41">
        <v>6678970.2927188799</v>
      </c>
      <c r="V40" s="22">
        <f t="shared" si="3"/>
        <v>22209051.15901418</v>
      </c>
      <c r="W40" s="22">
        <v>3487316.6869670544</v>
      </c>
      <c r="X40" s="21">
        <f t="shared" si="2"/>
        <v>25696367.845981233</v>
      </c>
      <c r="Y40" s="20">
        <f t="shared" si="4"/>
        <v>1112.8786420953327</v>
      </c>
      <c r="Z40" s="264">
        <v>7</v>
      </c>
    </row>
    <row r="41" spans="1:26" s="127" customFormat="1" ht="16.5">
      <c r="A41" s="20">
        <v>102</v>
      </c>
      <c r="B41" s="18" t="s">
        <v>39</v>
      </c>
      <c r="C41" s="21">
        <v>9870</v>
      </c>
      <c r="D41" s="21">
        <v>13172714.940000001</v>
      </c>
      <c r="E41" s="21">
        <v>1787539.6071900455</v>
      </c>
      <c r="F41" s="21">
        <v>14960254.547190048</v>
      </c>
      <c r="G41" s="121">
        <v>1359.93</v>
      </c>
      <c r="H41" s="32">
        <v>13422509.100000001</v>
      </c>
      <c r="I41" s="32">
        <v>1537745.4471900463</v>
      </c>
      <c r="J41" s="307">
        <f t="shared" si="0"/>
        <v>0.10278872209957669</v>
      </c>
      <c r="K41" s="123">
        <v>0</v>
      </c>
      <c r="L41" s="123">
        <v>0</v>
      </c>
      <c r="M41" s="123">
        <v>129648.74945751394</v>
      </c>
      <c r="N41" s="123">
        <v>169919.89822828633</v>
      </c>
      <c r="O41" s="123">
        <v>0</v>
      </c>
      <c r="P41" s="124">
        <v>-602903.45000000007</v>
      </c>
      <c r="Q41" s="124">
        <v>1048170.5654000834</v>
      </c>
      <c r="R41" s="124">
        <v>660474.0562988912</v>
      </c>
      <c r="S41" s="125">
        <v>14311.5</v>
      </c>
      <c r="T41" s="22">
        <f t="shared" si="1"/>
        <v>2957366.766574821</v>
      </c>
      <c r="U41" s="41">
        <v>4158820.6476539145</v>
      </c>
      <c r="V41" s="22">
        <f t="shared" si="3"/>
        <v>7116187.4142287355</v>
      </c>
      <c r="W41" s="22">
        <v>2161681.9961973322</v>
      </c>
      <c r="X41" s="21">
        <f t="shared" si="2"/>
        <v>9277869.4104260672</v>
      </c>
      <c r="Y41" s="20">
        <f t="shared" si="4"/>
        <v>940.00703246464718</v>
      </c>
      <c r="Z41" s="264">
        <v>4</v>
      </c>
    </row>
    <row r="42" spans="1:26" s="127" customFormat="1" ht="16.5">
      <c r="A42" s="20">
        <v>103</v>
      </c>
      <c r="B42" s="18" t="s">
        <v>40</v>
      </c>
      <c r="C42" s="21">
        <v>2166</v>
      </c>
      <c r="D42" s="21">
        <v>3017765.58</v>
      </c>
      <c r="E42" s="21">
        <v>390627.18698231084</v>
      </c>
      <c r="F42" s="21">
        <v>3408392.7669823109</v>
      </c>
      <c r="G42" s="121">
        <v>1359.93</v>
      </c>
      <c r="H42" s="32">
        <v>2945608.3800000004</v>
      </c>
      <c r="I42" s="32">
        <v>462784.38698231056</v>
      </c>
      <c r="J42" s="307">
        <f t="shared" si="0"/>
        <v>0.13577789257898409</v>
      </c>
      <c r="K42" s="123">
        <v>0</v>
      </c>
      <c r="L42" s="123">
        <v>0</v>
      </c>
      <c r="M42" s="123">
        <v>17700.101388759638</v>
      </c>
      <c r="N42" s="123">
        <v>14431.037468238708</v>
      </c>
      <c r="O42" s="123">
        <v>0</v>
      </c>
      <c r="P42" s="124">
        <v>-135954.095</v>
      </c>
      <c r="Q42" s="124">
        <v>205163.71927565767</v>
      </c>
      <c r="R42" s="124">
        <v>123638.49758452934</v>
      </c>
      <c r="S42" s="125">
        <v>3140.7</v>
      </c>
      <c r="T42" s="22">
        <f t="shared" si="1"/>
        <v>690904.34769949596</v>
      </c>
      <c r="U42" s="41">
        <v>1108079.1228638655</v>
      </c>
      <c r="V42" s="22">
        <f t="shared" si="3"/>
        <v>1798983.4705633614</v>
      </c>
      <c r="W42" s="22">
        <v>497462.05417832138</v>
      </c>
      <c r="X42" s="21">
        <f t="shared" si="2"/>
        <v>2296445.5247416827</v>
      </c>
      <c r="Y42" s="20">
        <f t="shared" si="4"/>
        <v>1060.2241573137962</v>
      </c>
      <c r="Z42" s="264">
        <v>5</v>
      </c>
    </row>
    <row r="43" spans="1:26" s="127" customFormat="1" ht="16.5">
      <c r="A43" s="20">
        <v>105</v>
      </c>
      <c r="B43" s="18" t="s">
        <v>41</v>
      </c>
      <c r="C43" s="21">
        <v>2139</v>
      </c>
      <c r="D43" s="21">
        <v>1903161.69</v>
      </c>
      <c r="E43" s="21">
        <v>1324878.1668727014</v>
      </c>
      <c r="F43" s="21">
        <v>3228039.8568727011</v>
      </c>
      <c r="G43" s="121">
        <v>1359.93</v>
      </c>
      <c r="H43" s="32">
        <v>2908890.27</v>
      </c>
      <c r="I43" s="32">
        <v>319149.58687270107</v>
      </c>
      <c r="J43" s="307">
        <f t="shared" si="0"/>
        <v>9.8867920169328577E-2</v>
      </c>
      <c r="K43" s="123">
        <v>682561.89025199995</v>
      </c>
      <c r="L43" s="123">
        <v>0</v>
      </c>
      <c r="M43" s="123">
        <v>21012.432458026029</v>
      </c>
      <c r="N43" s="123">
        <v>37626.341060475192</v>
      </c>
      <c r="O43" s="123">
        <v>0</v>
      </c>
      <c r="P43" s="124">
        <v>-115956.395</v>
      </c>
      <c r="Q43" s="124">
        <v>338605.69872906734</v>
      </c>
      <c r="R43" s="124">
        <v>353435.51227285573</v>
      </c>
      <c r="S43" s="125">
        <v>3101.5499999999997</v>
      </c>
      <c r="T43" s="22">
        <f t="shared" si="1"/>
        <v>1639536.6166451254</v>
      </c>
      <c r="U43" s="41">
        <v>799732.63808291405</v>
      </c>
      <c r="V43" s="22">
        <f t="shared" si="3"/>
        <v>2439269.2547280397</v>
      </c>
      <c r="W43" s="22">
        <v>501643.39813616365</v>
      </c>
      <c r="X43" s="21">
        <f t="shared" si="2"/>
        <v>2940912.6528642033</v>
      </c>
      <c r="Y43" s="20">
        <f t="shared" si="4"/>
        <v>1374.9007259767197</v>
      </c>
      <c r="Z43" s="264">
        <v>18</v>
      </c>
    </row>
    <row r="44" spans="1:26" s="127" customFormat="1" ht="16.5">
      <c r="A44" s="20">
        <v>106</v>
      </c>
      <c r="B44" s="18" t="s">
        <v>42</v>
      </c>
      <c r="C44" s="21">
        <v>46880</v>
      </c>
      <c r="D44" s="21">
        <v>67321637.789999992</v>
      </c>
      <c r="E44" s="21">
        <v>10238618.015843855</v>
      </c>
      <c r="F44" s="21">
        <v>77560255.805843845</v>
      </c>
      <c r="G44" s="121">
        <v>1359.93</v>
      </c>
      <c r="H44" s="32">
        <v>63753518.400000006</v>
      </c>
      <c r="I44" s="32">
        <v>13806737.405843839</v>
      </c>
      <c r="J44" s="307">
        <f t="shared" si="0"/>
        <v>0.1780130462747076</v>
      </c>
      <c r="K44" s="123">
        <v>0</v>
      </c>
      <c r="L44" s="123">
        <v>0</v>
      </c>
      <c r="M44" s="123">
        <v>579190.9277779744</v>
      </c>
      <c r="N44" s="123">
        <v>824947.71604041965</v>
      </c>
      <c r="O44" s="123">
        <v>126467.27095406462</v>
      </c>
      <c r="P44" s="124">
        <v>-4762826.3232500004</v>
      </c>
      <c r="Q44" s="124">
        <v>1749488.2548557413</v>
      </c>
      <c r="R44" s="124">
        <v>3681008.4198144875</v>
      </c>
      <c r="S44" s="125">
        <v>67976</v>
      </c>
      <c r="T44" s="22">
        <f t="shared" si="1"/>
        <v>16072989.672036525</v>
      </c>
      <c r="U44" s="41">
        <v>-202173.25492259031</v>
      </c>
      <c r="V44" s="22">
        <f t="shared" si="3"/>
        <v>15870816.417113934</v>
      </c>
      <c r="W44" s="22">
        <v>6711225.9388995422</v>
      </c>
      <c r="X44" s="21">
        <f t="shared" si="2"/>
        <v>22582042.356013477</v>
      </c>
      <c r="Y44" s="20">
        <f t="shared" si="4"/>
        <v>481.69885571701104</v>
      </c>
      <c r="Z44" s="264">
        <v>1</v>
      </c>
    </row>
    <row r="45" spans="1:26" s="127" customFormat="1" ht="16.5">
      <c r="A45" s="20">
        <v>108</v>
      </c>
      <c r="B45" s="18" t="s">
        <v>43</v>
      </c>
      <c r="C45" s="21">
        <v>10337</v>
      </c>
      <c r="D45" s="21">
        <v>16274657.65</v>
      </c>
      <c r="E45" s="21">
        <v>1455497.324386731</v>
      </c>
      <c r="F45" s="21">
        <v>17730154.974386733</v>
      </c>
      <c r="G45" s="121">
        <v>1359.93</v>
      </c>
      <c r="H45" s="32">
        <v>14057596.41</v>
      </c>
      <c r="I45" s="32">
        <v>3672558.5643867329</v>
      </c>
      <c r="J45" s="307">
        <f t="shared" si="0"/>
        <v>0.20713629236135669</v>
      </c>
      <c r="K45" s="123">
        <v>0</v>
      </c>
      <c r="L45" s="123">
        <v>0</v>
      </c>
      <c r="M45" s="123">
        <v>90202.235734264992</v>
      </c>
      <c r="N45" s="123">
        <v>199734.07590047046</v>
      </c>
      <c r="O45" s="123">
        <v>0</v>
      </c>
      <c r="P45" s="124">
        <v>-643915.46250000002</v>
      </c>
      <c r="Q45" s="124">
        <v>632336.26354080834</v>
      </c>
      <c r="R45" s="124">
        <v>90917.135641304398</v>
      </c>
      <c r="S45" s="125">
        <v>14988.65</v>
      </c>
      <c r="T45" s="22">
        <f t="shared" si="1"/>
        <v>4056821.462703581</v>
      </c>
      <c r="U45" s="41">
        <v>4481128.5037412439</v>
      </c>
      <c r="V45" s="22">
        <f t="shared" si="3"/>
        <v>8537949.9664448239</v>
      </c>
      <c r="W45" s="22">
        <v>1764880.5176937785</v>
      </c>
      <c r="X45" s="21">
        <f t="shared" si="2"/>
        <v>10302830.484138602</v>
      </c>
      <c r="Y45" s="20">
        <f t="shared" si="4"/>
        <v>996.69444559723343</v>
      </c>
      <c r="Z45" s="264">
        <v>6</v>
      </c>
    </row>
    <row r="46" spans="1:26" s="127" customFormat="1" ht="16.5">
      <c r="A46" s="20">
        <v>109</v>
      </c>
      <c r="B46" s="18" t="s">
        <v>44</v>
      </c>
      <c r="C46" s="21">
        <v>67971</v>
      </c>
      <c r="D46" s="21">
        <v>92340976.25</v>
      </c>
      <c r="E46" s="21">
        <v>14111744.116995094</v>
      </c>
      <c r="F46" s="21">
        <v>106452720.3669951</v>
      </c>
      <c r="G46" s="121">
        <v>1359.93</v>
      </c>
      <c r="H46" s="32">
        <v>92435802.030000001</v>
      </c>
      <c r="I46" s="32">
        <v>14016918.336995095</v>
      </c>
      <c r="J46" s="307">
        <f t="shared" si="0"/>
        <v>0.13167271149738452</v>
      </c>
      <c r="K46" s="123">
        <v>0</v>
      </c>
      <c r="L46" s="123">
        <v>0</v>
      </c>
      <c r="M46" s="123">
        <v>889856.10689514456</v>
      </c>
      <c r="N46" s="123">
        <v>1318713.2727959771</v>
      </c>
      <c r="O46" s="123">
        <v>147278.64335499911</v>
      </c>
      <c r="P46" s="124">
        <v>-6747383.1845499994</v>
      </c>
      <c r="Q46" s="124">
        <v>-1056323.821490908</v>
      </c>
      <c r="R46" s="124">
        <v>2251283.1293844273</v>
      </c>
      <c r="S46" s="125">
        <v>98557.95</v>
      </c>
      <c r="T46" s="22">
        <f t="shared" si="1"/>
        <v>10918900.433384735</v>
      </c>
      <c r="U46" s="41">
        <v>7033183.3112761276</v>
      </c>
      <c r="V46" s="22">
        <f t="shared" si="3"/>
        <v>17952083.744660862</v>
      </c>
      <c r="W46" s="22">
        <v>10510009.629210038</v>
      </c>
      <c r="X46" s="21">
        <f t="shared" si="2"/>
        <v>28462093.373870902</v>
      </c>
      <c r="Y46" s="20">
        <f t="shared" si="4"/>
        <v>418.73877644688031</v>
      </c>
      <c r="Z46" s="264">
        <v>5</v>
      </c>
    </row>
    <row r="47" spans="1:26" s="127" customFormat="1" ht="16.5">
      <c r="A47" s="20">
        <v>111</v>
      </c>
      <c r="B47" s="18" t="s">
        <v>45</v>
      </c>
      <c r="C47" s="21">
        <v>18344</v>
      </c>
      <c r="D47" s="21">
        <v>19015667.670000002</v>
      </c>
      <c r="E47" s="21">
        <v>4077910.9697553529</v>
      </c>
      <c r="F47" s="21">
        <v>23093578.639755353</v>
      </c>
      <c r="G47" s="121">
        <v>1359.93</v>
      </c>
      <c r="H47" s="32">
        <v>24946555.920000002</v>
      </c>
      <c r="I47" s="32">
        <v>-1852977.2802446485</v>
      </c>
      <c r="J47" s="307">
        <f t="shared" si="0"/>
        <v>-8.0237771250176337E-2</v>
      </c>
      <c r="K47" s="123">
        <v>0</v>
      </c>
      <c r="L47" s="123">
        <v>0</v>
      </c>
      <c r="M47" s="123">
        <v>221635.63238444732</v>
      </c>
      <c r="N47" s="123">
        <v>377648.30821863894</v>
      </c>
      <c r="O47" s="123">
        <v>0</v>
      </c>
      <c r="P47" s="124">
        <v>-1591579.1502499999</v>
      </c>
      <c r="Q47" s="124">
        <v>4154602.9293716196</v>
      </c>
      <c r="R47" s="124">
        <v>4471601.8892766926</v>
      </c>
      <c r="S47" s="125">
        <v>26598.799999999999</v>
      </c>
      <c r="T47" s="22">
        <f t="shared" si="1"/>
        <v>5807531.1287567494</v>
      </c>
      <c r="U47" s="41">
        <v>5598052.7324047554</v>
      </c>
      <c r="V47" s="22">
        <f t="shared" si="3"/>
        <v>11405583.861161504</v>
      </c>
      <c r="W47" s="22">
        <v>3115929.4168748241</v>
      </c>
      <c r="X47" s="21">
        <f t="shared" si="2"/>
        <v>14521513.278036328</v>
      </c>
      <c r="Y47" s="20">
        <f t="shared" si="4"/>
        <v>791.62196238750153</v>
      </c>
      <c r="Z47" s="264">
        <v>7</v>
      </c>
    </row>
    <row r="48" spans="1:26" s="127" customFormat="1" ht="16.5">
      <c r="A48" s="20">
        <v>139</v>
      </c>
      <c r="B48" s="18" t="s">
        <v>46</v>
      </c>
      <c r="C48" s="21">
        <v>9912</v>
      </c>
      <c r="D48" s="21">
        <v>20295203.419999998</v>
      </c>
      <c r="E48" s="21">
        <v>2254342.6806585109</v>
      </c>
      <c r="F48" s="21">
        <v>22549546.10065851</v>
      </c>
      <c r="G48" s="121">
        <v>1359.93</v>
      </c>
      <c r="H48" s="32">
        <v>13479626.16</v>
      </c>
      <c r="I48" s="32">
        <v>9069919.9406585097</v>
      </c>
      <c r="J48" s="307">
        <f t="shared" si="0"/>
        <v>0.40222184074887624</v>
      </c>
      <c r="K48" s="123">
        <v>0</v>
      </c>
      <c r="L48" s="123">
        <v>0</v>
      </c>
      <c r="M48" s="123">
        <v>84692.428518966044</v>
      </c>
      <c r="N48" s="123">
        <v>169232.48582984722</v>
      </c>
      <c r="O48" s="123">
        <v>16817.666088945371</v>
      </c>
      <c r="P48" s="124">
        <v>-543358.18500000006</v>
      </c>
      <c r="Q48" s="124">
        <v>-534634.40564460063</v>
      </c>
      <c r="R48" s="124">
        <v>-955570.43802996131</v>
      </c>
      <c r="S48" s="125">
        <v>14372.4</v>
      </c>
      <c r="T48" s="22">
        <f t="shared" si="1"/>
        <v>7321471.8924217056</v>
      </c>
      <c r="U48" s="41">
        <v>5671369.5595834516</v>
      </c>
      <c r="V48" s="22">
        <f t="shared" si="3"/>
        <v>12992841.452005157</v>
      </c>
      <c r="W48" s="22">
        <v>1480868.7365664409</v>
      </c>
      <c r="X48" s="21">
        <f t="shared" si="2"/>
        <v>14473710.188571598</v>
      </c>
      <c r="Y48" s="20">
        <f t="shared" si="4"/>
        <v>1460.2209633345035</v>
      </c>
      <c r="Z48" s="264">
        <v>17</v>
      </c>
    </row>
    <row r="49" spans="1:26" s="127" customFormat="1" ht="16.5">
      <c r="A49" s="20">
        <v>140</v>
      </c>
      <c r="B49" s="18" t="s">
        <v>47</v>
      </c>
      <c r="C49" s="21">
        <v>20958</v>
      </c>
      <c r="D49" s="21">
        <v>28936227.030000001</v>
      </c>
      <c r="E49" s="21">
        <v>3651615.5816591224</v>
      </c>
      <c r="F49" s="21">
        <v>32587842.611659124</v>
      </c>
      <c r="G49" s="121">
        <v>1359.93</v>
      </c>
      <c r="H49" s="32">
        <v>28501412.940000001</v>
      </c>
      <c r="I49" s="32">
        <v>4086429.6716591232</v>
      </c>
      <c r="J49" s="307">
        <f t="shared" si="0"/>
        <v>0.12539736736659884</v>
      </c>
      <c r="K49" s="123">
        <v>328738.91657599999</v>
      </c>
      <c r="L49" s="123">
        <v>0</v>
      </c>
      <c r="M49" s="123">
        <v>293308.7463709726</v>
      </c>
      <c r="N49" s="123">
        <v>447220.93441073614</v>
      </c>
      <c r="O49" s="123">
        <v>0</v>
      </c>
      <c r="P49" s="124">
        <v>-1739033.6458999999</v>
      </c>
      <c r="Q49" s="124">
        <v>6270362.2196530169</v>
      </c>
      <c r="R49" s="124">
        <v>3747967.5276693455</v>
      </c>
      <c r="S49" s="125">
        <v>30389.1</v>
      </c>
      <c r="T49" s="22">
        <f t="shared" si="1"/>
        <v>13465383.470439194</v>
      </c>
      <c r="U49" s="41">
        <v>7495485.2801185129</v>
      </c>
      <c r="V49" s="22">
        <f t="shared" si="3"/>
        <v>20960868.750557706</v>
      </c>
      <c r="W49" s="22">
        <v>3680626.5974915633</v>
      </c>
      <c r="X49" s="21">
        <f t="shared" si="2"/>
        <v>24641495.348049268</v>
      </c>
      <c r="Y49" s="20">
        <f t="shared" si="4"/>
        <v>1175.7560524882751</v>
      </c>
      <c r="Z49" s="264">
        <v>11</v>
      </c>
    </row>
    <row r="50" spans="1:26" s="127" customFormat="1" ht="16.5">
      <c r="A50" s="20">
        <v>142</v>
      </c>
      <c r="B50" s="18" t="s">
        <v>48</v>
      </c>
      <c r="C50" s="21">
        <v>6559</v>
      </c>
      <c r="D50" s="21">
        <v>8775061.3599999994</v>
      </c>
      <c r="E50" s="21">
        <v>1234000.1965498724</v>
      </c>
      <c r="F50" s="21">
        <v>10009061.556549871</v>
      </c>
      <c r="G50" s="121">
        <v>1359.93</v>
      </c>
      <c r="H50" s="32">
        <v>8919780.870000001</v>
      </c>
      <c r="I50" s="32">
        <v>1089280.6865498703</v>
      </c>
      <c r="J50" s="307">
        <f t="shared" si="0"/>
        <v>0.10882945223141838</v>
      </c>
      <c r="K50" s="123">
        <v>0</v>
      </c>
      <c r="L50" s="123">
        <v>0</v>
      </c>
      <c r="M50" s="123">
        <v>66044.047517840372</v>
      </c>
      <c r="N50" s="123">
        <v>92307.502564715061</v>
      </c>
      <c r="O50" s="123">
        <v>0</v>
      </c>
      <c r="P50" s="124">
        <v>-398751.35499999998</v>
      </c>
      <c r="Q50" s="124">
        <v>-71566.627596771534</v>
      </c>
      <c r="R50" s="124">
        <v>140890.71835605166</v>
      </c>
      <c r="S50" s="125">
        <v>9510.5499999999993</v>
      </c>
      <c r="T50" s="22">
        <f t="shared" si="1"/>
        <v>927715.52239170589</v>
      </c>
      <c r="U50" s="41">
        <v>2505487.6044492419</v>
      </c>
      <c r="V50" s="22">
        <f t="shared" si="3"/>
        <v>3433203.1268409477</v>
      </c>
      <c r="W50" s="22">
        <v>1192204.6543184987</v>
      </c>
      <c r="X50" s="21">
        <f t="shared" si="2"/>
        <v>4625407.7811594466</v>
      </c>
      <c r="Y50" s="20">
        <f t="shared" si="4"/>
        <v>705.20014958979209</v>
      </c>
      <c r="Z50" s="264">
        <v>7</v>
      </c>
    </row>
    <row r="51" spans="1:26" s="127" customFormat="1" ht="16.5">
      <c r="A51" s="20">
        <v>143</v>
      </c>
      <c r="B51" s="18" t="s">
        <v>49</v>
      </c>
      <c r="C51" s="21">
        <v>6877</v>
      </c>
      <c r="D51" s="21">
        <v>8854239.7599999998</v>
      </c>
      <c r="E51" s="21">
        <v>1485124.8459191124</v>
      </c>
      <c r="F51" s="21">
        <v>10339364.605919112</v>
      </c>
      <c r="G51" s="121">
        <v>1359.93</v>
      </c>
      <c r="H51" s="32">
        <v>9352238.6100000013</v>
      </c>
      <c r="I51" s="32">
        <v>987125.99591911025</v>
      </c>
      <c r="J51" s="307">
        <f t="shared" si="0"/>
        <v>9.5472597547628532E-2</v>
      </c>
      <c r="K51" s="123">
        <v>34758.705349333337</v>
      </c>
      <c r="L51" s="123">
        <v>0</v>
      </c>
      <c r="M51" s="123">
        <v>74101.929902237694</v>
      </c>
      <c r="N51" s="123">
        <v>121619.45212383695</v>
      </c>
      <c r="O51" s="123">
        <v>0</v>
      </c>
      <c r="P51" s="124">
        <v>-502742.64500000002</v>
      </c>
      <c r="Q51" s="124">
        <v>-176703.40341126439</v>
      </c>
      <c r="R51" s="124">
        <v>251739.65739487222</v>
      </c>
      <c r="S51" s="125">
        <v>9971.65</v>
      </c>
      <c r="T51" s="22">
        <f t="shared" si="1"/>
        <v>799871.34227812605</v>
      </c>
      <c r="U51" s="41">
        <v>2511480.328180186</v>
      </c>
      <c r="V51" s="22">
        <f t="shared" si="3"/>
        <v>3311351.6704583121</v>
      </c>
      <c r="W51" s="22">
        <v>1376624.841600894</v>
      </c>
      <c r="X51" s="21">
        <f t="shared" si="2"/>
        <v>4687976.5120592061</v>
      </c>
      <c r="Y51" s="20">
        <f t="shared" si="4"/>
        <v>681.68918308262414</v>
      </c>
      <c r="Z51" s="264">
        <v>6</v>
      </c>
    </row>
    <row r="52" spans="1:26" s="127" customFormat="1" ht="16.5">
      <c r="A52" s="20">
        <v>145</v>
      </c>
      <c r="B52" s="18" t="s">
        <v>50</v>
      </c>
      <c r="C52" s="21">
        <v>12366</v>
      </c>
      <c r="D52" s="21">
        <v>22318568.309999999</v>
      </c>
      <c r="E52" s="21">
        <v>1404074.684282722</v>
      </c>
      <c r="F52" s="21">
        <v>23722642.994282722</v>
      </c>
      <c r="G52" s="121">
        <v>1359.93</v>
      </c>
      <c r="H52" s="32">
        <v>16816894.379999999</v>
      </c>
      <c r="I52" s="32">
        <v>6905748.6142827235</v>
      </c>
      <c r="J52" s="307">
        <f t="shared" si="0"/>
        <v>0.29110367744214016</v>
      </c>
      <c r="K52" s="123">
        <v>0</v>
      </c>
      <c r="L52" s="123">
        <v>0</v>
      </c>
      <c r="M52" s="123">
        <v>101925.37767350522</v>
      </c>
      <c r="N52" s="123">
        <v>205665.74141354731</v>
      </c>
      <c r="O52" s="123">
        <v>60395.122432058059</v>
      </c>
      <c r="P52" s="124">
        <v>-681330.79500000004</v>
      </c>
      <c r="Q52" s="124">
        <v>1593397.3832346916</v>
      </c>
      <c r="R52" s="124">
        <v>27999.957431392664</v>
      </c>
      <c r="S52" s="125">
        <v>17930.7</v>
      </c>
      <c r="T52" s="22">
        <f t="shared" si="1"/>
        <v>8231732.1014679186</v>
      </c>
      <c r="U52" s="41">
        <v>5814647.8595180539</v>
      </c>
      <c r="V52" s="22">
        <f t="shared" si="3"/>
        <v>14046379.960985973</v>
      </c>
      <c r="W52" s="22">
        <v>2214616.8171209665</v>
      </c>
      <c r="X52" s="21">
        <f t="shared" si="2"/>
        <v>16260996.778106939</v>
      </c>
      <c r="Y52" s="20">
        <f t="shared" si="4"/>
        <v>1314.9762880565211</v>
      </c>
      <c r="Z52" s="264">
        <v>14</v>
      </c>
    </row>
    <row r="53" spans="1:26" s="127" customFormat="1" ht="16.5">
      <c r="A53" s="20">
        <v>146</v>
      </c>
      <c r="B53" s="18" t="s">
        <v>51</v>
      </c>
      <c r="C53" s="21">
        <v>4643</v>
      </c>
      <c r="D53" s="21">
        <v>4004697.21</v>
      </c>
      <c r="E53" s="21">
        <v>2940176.4320446323</v>
      </c>
      <c r="F53" s="21">
        <v>6944873.6420446318</v>
      </c>
      <c r="G53" s="121">
        <v>1359.93</v>
      </c>
      <c r="H53" s="32">
        <v>6314154.9900000002</v>
      </c>
      <c r="I53" s="32">
        <v>630718.65204463154</v>
      </c>
      <c r="J53" s="307">
        <f t="shared" si="0"/>
        <v>9.081787294533733E-2</v>
      </c>
      <c r="K53" s="123">
        <v>1331039.8623840001</v>
      </c>
      <c r="L53" s="123">
        <v>0</v>
      </c>
      <c r="M53" s="123">
        <v>58034.775686602195</v>
      </c>
      <c r="N53" s="123">
        <v>79016.066248970048</v>
      </c>
      <c r="O53" s="123">
        <v>0</v>
      </c>
      <c r="P53" s="124">
        <v>-266265.27999999997</v>
      </c>
      <c r="Q53" s="124">
        <v>1279545.0623940355</v>
      </c>
      <c r="R53" s="124">
        <v>597398.68318906007</v>
      </c>
      <c r="S53" s="125">
        <v>6732.3499999999995</v>
      </c>
      <c r="T53" s="22">
        <f t="shared" si="1"/>
        <v>3716220.1719472995</v>
      </c>
      <c r="U53" s="41">
        <v>487527.99831726344</v>
      </c>
      <c r="V53" s="22">
        <f t="shared" si="3"/>
        <v>4203748.1702645626</v>
      </c>
      <c r="W53" s="22">
        <v>1027671.2188625729</v>
      </c>
      <c r="X53" s="21">
        <f t="shared" si="2"/>
        <v>5231419.3891271353</v>
      </c>
      <c r="Y53" s="20">
        <f t="shared" si="4"/>
        <v>1126.7325843478645</v>
      </c>
      <c r="Z53" s="264">
        <v>12</v>
      </c>
    </row>
    <row r="54" spans="1:26" s="127" customFormat="1" ht="16.5">
      <c r="A54" s="20">
        <v>148</v>
      </c>
      <c r="B54" s="18" t="s">
        <v>52</v>
      </c>
      <c r="C54" s="21">
        <v>7008</v>
      </c>
      <c r="D54" s="21">
        <v>8018043.0899999989</v>
      </c>
      <c r="E54" s="21">
        <v>6950151.3976837471</v>
      </c>
      <c r="F54" s="21">
        <v>14968194.487683747</v>
      </c>
      <c r="G54" s="121">
        <v>1359.93</v>
      </c>
      <c r="H54" s="32">
        <v>9530389.4400000013</v>
      </c>
      <c r="I54" s="32">
        <v>5437805.0476837456</v>
      </c>
      <c r="J54" s="307">
        <f t="shared" si="0"/>
        <v>0.36329064618702844</v>
      </c>
      <c r="K54" s="123">
        <v>2071302.7848960003</v>
      </c>
      <c r="L54" s="123">
        <v>425329.25</v>
      </c>
      <c r="M54" s="123">
        <v>87527.102097904528</v>
      </c>
      <c r="N54" s="123">
        <v>137201.99467886216</v>
      </c>
      <c r="O54" s="123">
        <v>26783.286464422024</v>
      </c>
      <c r="P54" s="124">
        <v>-349785.22499999998</v>
      </c>
      <c r="Q54" s="124">
        <v>-56517.299530779419</v>
      </c>
      <c r="R54" s="124">
        <v>1965943.6151336934</v>
      </c>
      <c r="S54" s="125">
        <v>10161.6</v>
      </c>
      <c r="T54" s="22">
        <f t="shared" si="1"/>
        <v>9755752.1564238481</v>
      </c>
      <c r="U54" s="41">
        <v>-37835.938078849445</v>
      </c>
      <c r="V54" s="22">
        <f t="shared" si="3"/>
        <v>9717916.2183449995</v>
      </c>
      <c r="W54" s="22">
        <v>1158727.0007333471</v>
      </c>
      <c r="X54" s="21">
        <f t="shared" si="2"/>
        <v>10876643.219078347</v>
      </c>
      <c r="Y54" s="20">
        <f t="shared" si="4"/>
        <v>1552.032422813691</v>
      </c>
      <c r="Z54" s="264">
        <v>19</v>
      </c>
    </row>
    <row r="55" spans="1:26" s="127" customFormat="1" ht="16.5">
      <c r="A55" s="20">
        <v>149</v>
      </c>
      <c r="B55" s="18" t="s">
        <v>53</v>
      </c>
      <c r="C55" s="21">
        <v>5353</v>
      </c>
      <c r="D55" s="21">
        <v>7652940.79</v>
      </c>
      <c r="E55" s="21">
        <v>2003265.6692354458</v>
      </c>
      <c r="F55" s="21">
        <v>9656206.4592354465</v>
      </c>
      <c r="G55" s="121">
        <v>1359.93</v>
      </c>
      <c r="H55" s="32">
        <v>7279705.29</v>
      </c>
      <c r="I55" s="32">
        <v>2376501.1692354465</v>
      </c>
      <c r="J55" s="307">
        <f t="shared" si="0"/>
        <v>0.2461112631827066</v>
      </c>
      <c r="K55" s="123">
        <v>0</v>
      </c>
      <c r="L55" s="123">
        <v>0</v>
      </c>
      <c r="M55" s="123">
        <v>39501.425070417434</v>
      </c>
      <c r="N55" s="123">
        <v>85793.469225615991</v>
      </c>
      <c r="O55" s="123">
        <v>0</v>
      </c>
      <c r="P55" s="124">
        <v>-272258.27499999997</v>
      </c>
      <c r="Q55" s="124">
        <v>283177.42182702594</v>
      </c>
      <c r="R55" s="124">
        <v>264334.85681748344</v>
      </c>
      <c r="S55" s="125">
        <v>7761.8499999999995</v>
      </c>
      <c r="T55" s="22">
        <f t="shared" si="1"/>
        <v>2784811.9171759891</v>
      </c>
      <c r="U55" s="41">
        <v>-67742.647724091294</v>
      </c>
      <c r="V55" s="22">
        <f t="shared" si="3"/>
        <v>2717069.2694518981</v>
      </c>
      <c r="W55" s="22">
        <v>894655.11603372497</v>
      </c>
      <c r="X55" s="21">
        <f t="shared" si="2"/>
        <v>3611724.385485623</v>
      </c>
      <c r="Y55" s="20">
        <f t="shared" si="4"/>
        <v>674.71032794425992</v>
      </c>
      <c r="Z55" s="264">
        <v>1</v>
      </c>
    </row>
    <row r="56" spans="1:26" s="127" customFormat="1" ht="16.5">
      <c r="A56" s="20">
        <v>151</v>
      </c>
      <c r="B56" s="18" t="s">
        <v>54</v>
      </c>
      <c r="C56" s="21">
        <v>1891</v>
      </c>
      <c r="D56" s="21">
        <v>2032686.3099999998</v>
      </c>
      <c r="E56" s="21">
        <v>734095.46538472816</v>
      </c>
      <c r="F56" s="21">
        <v>2766781.7753847279</v>
      </c>
      <c r="G56" s="121">
        <v>1359.93</v>
      </c>
      <c r="H56" s="32">
        <v>2571627.63</v>
      </c>
      <c r="I56" s="32">
        <v>195154.14538472798</v>
      </c>
      <c r="J56" s="307">
        <f t="shared" si="0"/>
        <v>7.0534708274052921E-2</v>
      </c>
      <c r="K56" s="123">
        <v>193787.81925600002</v>
      </c>
      <c r="L56" s="123">
        <v>0</v>
      </c>
      <c r="M56" s="123">
        <v>20975.873327697453</v>
      </c>
      <c r="N56" s="123">
        <v>25439.004778249269</v>
      </c>
      <c r="O56" s="123">
        <v>0</v>
      </c>
      <c r="P56" s="124">
        <v>-87672.404999999999</v>
      </c>
      <c r="Q56" s="124">
        <v>35097.668524151108</v>
      </c>
      <c r="R56" s="124">
        <v>-123810.99685885971</v>
      </c>
      <c r="S56" s="125">
        <v>2741.95</v>
      </c>
      <c r="T56" s="22">
        <f t="shared" si="1"/>
        <v>261713.05941196613</v>
      </c>
      <c r="U56" s="41">
        <v>611126.28222003125</v>
      </c>
      <c r="V56" s="22">
        <f t="shared" si="3"/>
        <v>872839.34163199738</v>
      </c>
      <c r="W56" s="22">
        <v>502072.84695007181</v>
      </c>
      <c r="X56" s="21">
        <f t="shared" si="2"/>
        <v>1374912.1885820692</v>
      </c>
      <c r="Y56" s="20">
        <f t="shared" si="4"/>
        <v>727.08206693922227</v>
      </c>
      <c r="Z56" s="264">
        <v>14</v>
      </c>
    </row>
    <row r="57" spans="1:26" s="127" customFormat="1" ht="16.5">
      <c r="A57" s="20">
        <v>152</v>
      </c>
      <c r="B57" s="18" t="s">
        <v>55</v>
      </c>
      <c r="C57" s="21">
        <v>4480</v>
      </c>
      <c r="D57" s="21">
        <v>6983345.1899999995</v>
      </c>
      <c r="E57" s="21">
        <v>622688.61293571012</v>
      </c>
      <c r="F57" s="21">
        <v>7606033.8029357092</v>
      </c>
      <c r="G57" s="121">
        <v>1359.93</v>
      </c>
      <c r="H57" s="32">
        <v>6092486.4000000004</v>
      </c>
      <c r="I57" s="32">
        <v>1513547.4029357089</v>
      </c>
      <c r="J57" s="307">
        <f t="shared" si="0"/>
        <v>0.19899298927011386</v>
      </c>
      <c r="K57" s="123">
        <v>0</v>
      </c>
      <c r="L57" s="123">
        <v>0</v>
      </c>
      <c r="M57" s="123">
        <v>45126.422192004888</v>
      </c>
      <c r="N57" s="123">
        <v>61597.867537255872</v>
      </c>
      <c r="O57" s="123">
        <v>0</v>
      </c>
      <c r="P57" s="124">
        <v>-261551.03999999998</v>
      </c>
      <c r="Q57" s="124">
        <v>291295.78330893617</v>
      </c>
      <c r="R57" s="124">
        <v>-178928.31839623427</v>
      </c>
      <c r="S57" s="125">
        <v>6496</v>
      </c>
      <c r="T57" s="22">
        <f t="shared" si="1"/>
        <v>1477584.1175776715</v>
      </c>
      <c r="U57" s="41">
        <v>2284555.9181354269</v>
      </c>
      <c r="V57" s="22">
        <f t="shared" si="3"/>
        <v>3762140.0357130985</v>
      </c>
      <c r="W57" s="22">
        <v>939656.42120935966</v>
      </c>
      <c r="X57" s="21">
        <f t="shared" si="2"/>
        <v>4701796.4569224585</v>
      </c>
      <c r="Y57" s="20">
        <f t="shared" si="4"/>
        <v>1049.5081377059059</v>
      </c>
      <c r="Z57" s="264">
        <v>14</v>
      </c>
    </row>
    <row r="58" spans="1:26" s="127" customFormat="1" ht="16.5">
      <c r="A58" s="20">
        <v>153</v>
      </c>
      <c r="B58" s="18" t="s">
        <v>56</v>
      </c>
      <c r="C58" s="21">
        <v>25655</v>
      </c>
      <c r="D58" s="21">
        <v>29675967.280000001</v>
      </c>
      <c r="E58" s="21">
        <v>6046988.5691071441</v>
      </c>
      <c r="F58" s="21">
        <v>35722955.849107146</v>
      </c>
      <c r="G58" s="121">
        <v>1359.93</v>
      </c>
      <c r="H58" s="32">
        <v>34889004.149999999</v>
      </c>
      <c r="I58" s="32">
        <v>833951.69910714775</v>
      </c>
      <c r="J58" s="307">
        <f t="shared" si="0"/>
        <v>2.3344980259465048E-2</v>
      </c>
      <c r="K58" s="123">
        <v>0</v>
      </c>
      <c r="L58" s="123">
        <v>0</v>
      </c>
      <c r="M58" s="123">
        <v>330148.43137931096</v>
      </c>
      <c r="N58" s="123">
        <v>468562.61148674338</v>
      </c>
      <c r="O58" s="123">
        <v>0</v>
      </c>
      <c r="P58" s="124">
        <v>-2422031.5625</v>
      </c>
      <c r="Q58" s="124">
        <v>7596460.1907860134</v>
      </c>
      <c r="R58" s="124">
        <v>6033095.1624867953</v>
      </c>
      <c r="S58" s="125">
        <v>37199.75</v>
      </c>
      <c r="T58" s="22">
        <f t="shared" si="1"/>
        <v>12877386.282746011</v>
      </c>
      <c r="U58" s="41">
        <v>8224746.7727084365</v>
      </c>
      <c r="V58" s="22">
        <f t="shared" si="3"/>
        <v>21102133.055454448</v>
      </c>
      <c r="W58" s="22">
        <v>3918225.3298471766</v>
      </c>
      <c r="X58" s="21">
        <f t="shared" si="2"/>
        <v>25020358.385301623</v>
      </c>
      <c r="Y58" s="20">
        <f t="shared" si="4"/>
        <v>975.26245898661557</v>
      </c>
      <c r="Z58" s="264">
        <v>9</v>
      </c>
    </row>
    <row r="59" spans="1:26" s="127" customFormat="1" ht="16.5">
      <c r="A59" s="20">
        <v>165</v>
      </c>
      <c r="B59" s="18" t="s">
        <v>57</v>
      </c>
      <c r="C59" s="21">
        <v>16340</v>
      </c>
      <c r="D59" s="21">
        <v>25203312.41</v>
      </c>
      <c r="E59" s="21">
        <v>2652271.0922288373</v>
      </c>
      <c r="F59" s="21">
        <v>27855583.502228837</v>
      </c>
      <c r="G59" s="121">
        <v>1359.93</v>
      </c>
      <c r="H59" s="32">
        <v>22221256.199999999</v>
      </c>
      <c r="I59" s="32">
        <v>5634327.3022288382</v>
      </c>
      <c r="J59" s="307">
        <f t="shared" si="0"/>
        <v>0.20226922554962862</v>
      </c>
      <c r="K59" s="123">
        <v>0</v>
      </c>
      <c r="L59" s="123">
        <v>0</v>
      </c>
      <c r="M59" s="123">
        <v>148950.25602040361</v>
      </c>
      <c r="N59" s="123">
        <v>263830.81020383374</v>
      </c>
      <c r="O59" s="123">
        <v>0</v>
      </c>
      <c r="P59" s="124">
        <v>-1302953.9774999998</v>
      </c>
      <c r="Q59" s="124">
        <v>1551576.2857019408</v>
      </c>
      <c r="R59" s="124">
        <v>605166.81359396363</v>
      </c>
      <c r="S59" s="125">
        <v>23693</v>
      </c>
      <c r="T59" s="22">
        <f t="shared" si="1"/>
        <v>6924590.49024898</v>
      </c>
      <c r="U59" s="41">
        <v>4972570.705241628</v>
      </c>
      <c r="V59" s="22">
        <f t="shared" si="3"/>
        <v>11897161.195490608</v>
      </c>
      <c r="W59" s="22">
        <v>2578411.4744891911</v>
      </c>
      <c r="X59" s="21">
        <f t="shared" si="2"/>
        <v>14475572.6699798</v>
      </c>
      <c r="Y59" s="20">
        <f t="shared" si="4"/>
        <v>885.89796021908194</v>
      </c>
      <c r="Z59" s="264">
        <v>5</v>
      </c>
    </row>
    <row r="60" spans="1:26" s="127" customFormat="1" ht="16.5">
      <c r="A60" s="20">
        <v>167</v>
      </c>
      <c r="B60" s="18" t="s">
        <v>58</v>
      </c>
      <c r="C60" s="21">
        <v>77261</v>
      </c>
      <c r="D60" s="21">
        <v>96942952.540000007</v>
      </c>
      <c r="E60" s="21">
        <v>17419928.829813559</v>
      </c>
      <c r="F60" s="21">
        <v>114362881.36981356</v>
      </c>
      <c r="G60" s="121">
        <v>1359.93</v>
      </c>
      <c r="H60" s="32">
        <v>105069551.73</v>
      </c>
      <c r="I60" s="32">
        <v>9293329.6398135573</v>
      </c>
      <c r="J60" s="307">
        <f t="shared" si="0"/>
        <v>8.1261765430357208E-2</v>
      </c>
      <c r="K60" s="123">
        <v>0</v>
      </c>
      <c r="L60" s="123">
        <v>0</v>
      </c>
      <c r="M60" s="123">
        <v>1132062.907759981</v>
      </c>
      <c r="N60" s="123">
        <v>1538562.0979076326</v>
      </c>
      <c r="O60" s="123">
        <v>238679.45430810339</v>
      </c>
      <c r="P60" s="124">
        <v>-7369986.5868000006</v>
      </c>
      <c r="Q60" s="124">
        <v>7212540.3294365508</v>
      </c>
      <c r="R60" s="124">
        <v>7102223.0924413912</v>
      </c>
      <c r="S60" s="125">
        <v>112028.45</v>
      </c>
      <c r="T60" s="22">
        <f t="shared" si="1"/>
        <v>19259439.384867214</v>
      </c>
      <c r="U60" s="41">
        <v>24876905.582658071</v>
      </c>
      <c r="V60" s="22">
        <f t="shared" si="3"/>
        <v>44136344.967525288</v>
      </c>
      <c r="W60" s="22">
        <v>12599686.028364588</v>
      </c>
      <c r="X60" s="21">
        <f t="shared" si="2"/>
        <v>56736030.995889872</v>
      </c>
      <c r="Y60" s="20">
        <f t="shared" si="4"/>
        <v>734.34243662248571</v>
      </c>
      <c r="Z60" s="264">
        <v>12</v>
      </c>
    </row>
    <row r="61" spans="1:26" s="127" customFormat="1" ht="16.5">
      <c r="A61" s="20">
        <v>169</v>
      </c>
      <c r="B61" s="18" t="s">
        <v>59</v>
      </c>
      <c r="C61" s="21">
        <v>5046</v>
      </c>
      <c r="D61" s="21">
        <v>7113675.79</v>
      </c>
      <c r="E61" s="21">
        <v>716562.66942287504</v>
      </c>
      <c r="F61" s="21">
        <v>7830238.4594228752</v>
      </c>
      <c r="G61" s="121">
        <v>1359.93</v>
      </c>
      <c r="H61" s="32">
        <v>6862206.7800000003</v>
      </c>
      <c r="I61" s="32">
        <v>968031.67942287493</v>
      </c>
      <c r="J61" s="307">
        <f t="shared" si="0"/>
        <v>0.12362735623433661</v>
      </c>
      <c r="K61" s="123">
        <v>0</v>
      </c>
      <c r="L61" s="123">
        <v>0</v>
      </c>
      <c r="M61" s="123">
        <v>52891.871567043658</v>
      </c>
      <c r="N61" s="123">
        <v>61466.801211433405</v>
      </c>
      <c r="O61" s="123">
        <v>0</v>
      </c>
      <c r="P61" s="124">
        <v>-278191.76</v>
      </c>
      <c r="Q61" s="124">
        <v>294662.53420430375</v>
      </c>
      <c r="R61" s="124">
        <v>243093.74100410688</v>
      </c>
      <c r="S61" s="125">
        <v>7316.7</v>
      </c>
      <c r="T61" s="22">
        <f t="shared" si="1"/>
        <v>1349271.5674097626</v>
      </c>
      <c r="U61" s="41">
        <v>1388092.8454910221</v>
      </c>
      <c r="V61" s="22">
        <f t="shared" si="3"/>
        <v>2737364.412900785</v>
      </c>
      <c r="W61" s="22">
        <v>915355.61309493182</v>
      </c>
      <c r="X61" s="21">
        <f t="shared" si="2"/>
        <v>3652720.0259957169</v>
      </c>
      <c r="Y61" s="20">
        <f t="shared" si="4"/>
        <v>723.884269915917</v>
      </c>
      <c r="Z61" s="264">
        <v>5</v>
      </c>
    </row>
    <row r="62" spans="1:26" s="127" customFormat="1" ht="16.5">
      <c r="A62" s="20">
        <v>171</v>
      </c>
      <c r="B62" s="18" t="s">
        <v>60</v>
      </c>
      <c r="C62" s="21">
        <v>4624</v>
      </c>
      <c r="D62" s="21">
        <v>5865007.5499999998</v>
      </c>
      <c r="E62" s="21">
        <v>1064402.7855062045</v>
      </c>
      <c r="F62" s="21">
        <v>6929410.3355062045</v>
      </c>
      <c r="G62" s="121">
        <v>1359.93</v>
      </c>
      <c r="H62" s="32">
        <v>6288316.3200000003</v>
      </c>
      <c r="I62" s="32">
        <v>641094.01550620422</v>
      </c>
      <c r="J62" s="307">
        <f t="shared" si="0"/>
        <v>9.2517831166852277E-2</v>
      </c>
      <c r="K62" s="123">
        <v>26859.031136000001</v>
      </c>
      <c r="L62" s="123">
        <v>0</v>
      </c>
      <c r="M62" s="123">
        <v>45153.734687410528</v>
      </c>
      <c r="N62" s="123">
        <v>90469.529194769828</v>
      </c>
      <c r="O62" s="123">
        <v>0</v>
      </c>
      <c r="P62" s="124">
        <v>-278237.92499999999</v>
      </c>
      <c r="Q62" s="124">
        <v>236815.91370217776</v>
      </c>
      <c r="R62" s="124">
        <v>-21394.773749381366</v>
      </c>
      <c r="S62" s="125">
        <v>6704.8</v>
      </c>
      <c r="T62" s="22">
        <f t="shared" si="1"/>
        <v>747464.325477181</v>
      </c>
      <c r="U62" s="41">
        <v>1258742.6759261508</v>
      </c>
      <c r="V62" s="22">
        <f t="shared" si="3"/>
        <v>2006207.0014033318</v>
      </c>
      <c r="W62" s="22">
        <v>946112.66206561192</v>
      </c>
      <c r="X62" s="21">
        <f t="shared" si="2"/>
        <v>2952319.6634689439</v>
      </c>
      <c r="Y62" s="20">
        <f t="shared" si="4"/>
        <v>638.4774358713114</v>
      </c>
      <c r="Z62" s="264">
        <v>11</v>
      </c>
    </row>
    <row r="63" spans="1:26" s="127" customFormat="1" ht="16.5">
      <c r="A63" s="20">
        <v>172</v>
      </c>
      <c r="B63" s="18" t="s">
        <v>61</v>
      </c>
      <c r="C63" s="21">
        <v>4263</v>
      </c>
      <c r="D63" s="21">
        <v>4480426.96</v>
      </c>
      <c r="E63" s="21">
        <v>1313759.8809217445</v>
      </c>
      <c r="F63" s="21">
        <v>5794186.8409217447</v>
      </c>
      <c r="G63" s="121">
        <v>1359.93</v>
      </c>
      <c r="H63" s="32">
        <v>5797381.5899999999</v>
      </c>
      <c r="I63" s="32">
        <v>-3194.7490782551467</v>
      </c>
      <c r="J63" s="307">
        <f t="shared" si="0"/>
        <v>-5.5137142897982957E-4</v>
      </c>
      <c r="K63" s="123">
        <v>552631.28946900007</v>
      </c>
      <c r="L63" s="123">
        <v>0</v>
      </c>
      <c r="M63" s="123">
        <v>51148.650520614021</v>
      </c>
      <c r="N63" s="123">
        <v>60897.218536004177</v>
      </c>
      <c r="O63" s="123">
        <v>0</v>
      </c>
      <c r="P63" s="124">
        <v>-270744.03999999998</v>
      </c>
      <c r="Q63" s="124">
        <v>-193304.1060517905</v>
      </c>
      <c r="R63" s="124">
        <v>-294504.81534340768</v>
      </c>
      <c r="S63" s="125">
        <v>6181.3499999999995</v>
      </c>
      <c r="T63" s="22">
        <f t="shared" si="1"/>
        <v>-90889.201947835041</v>
      </c>
      <c r="U63" s="41">
        <v>1441166.0691494301</v>
      </c>
      <c r="V63" s="22">
        <f t="shared" si="3"/>
        <v>1350276.8672015951</v>
      </c>
      <c r="W63" s="22">
        <v>943783.46906109562</v>
      </c>
      <c r="X63" s="21">
        <f t="shared" si="2"/>
        <v>2294060.3362626908</v>
      </c>
      <c r="Y63" s="20">
        <f t="shared" si="4"/>
        <v>538.13284922887419</v>
      </c>
      <c r="Z63" s="264">
        <v>13</v>
      </c>
    </row>
    <row r="64" spans="1:26" s="127" customFormat="1" ht="16.5">
      <c r="A64" s="20">
        <v>176</v>
      </c>
      <c r="B64" s="18" t="s">
        <v>62</v>
      </c>
      <c r="C64" s="21">
        <v>4444</v>
      </c>
      <c r="D64" s="21">
        <v>4342355.1400000006</v>
      </c>
      <c r="E64" s="21">
        <v>1898004.5753521116</v>
      </c>
      <c r="F64" s="21">
        <v>6240359.7153521124</v>
      </c>
      <c r="G64" s="121">
        <v>1359.93</v>
      </c>
      <c r="H64" s="32">
        <v>6043528.9199999999</v>
      </c>
      <c r="I64" s="32">
        <v>196830.7953521125</v>
      </c>
      <c r="J64" s="307">
        <f t="shared" si="0"/>
        <v>3.1541578423417267E-2</v>
      </c>
      <c r="K64" s="123">
        <v>1240911.3009039999</v>
      </c>
      <c r="L64" s="123">
        <v>0</v>
      </c>
      <c r="M64" s="123">
        <v>54467.870002490556</v>
      </c>
      <c r="N64" s="123">
        <v>73487.96813207533</v>
      </c>
      <c r="O64" s="123">
        <v>0</v>
      </c>
      <c r="P64" s="124">
        <v>-305025.47499999998</v>
      </c>
      <c r="Q64" s="124">
        <v>-381170.26784384914</v>
      </c>
      <c r="R64" s="124">
        <v>-359656.37924106268</v>
      </c>
      <c r="S64" s="125">
        <v>6443.8</v>
      </c>
      <c r="T64" s="22">
        <f t="shared" si="1"/>
        <v>526289.61230576667</v>
      </c>
      <c r="U64" s="41">
        <v>1823389.6501873652</v>
      </c>
      <c r="V64" s="22">
        <f t="shared" si="3"/>
        <v>2349679.2624931317</v>
      </c>
      <c r="W64" s="22">
        <v>997650.35001855285</v>
      </c>
      <c r="X64" s="21">
        <f t="shared" si="2"/>
        <v>3347329.6125116847</v>
      </c>
      <c r="Y64" s="20">
        <f t="shared" si="4"/>
        <v>753.22448526365542</v>
      </c>
      <c r="Z64" s="264">
        <v>12</v>
      </c>
    </row>
    <row r="65" spans="1:26" s="127" customFormat="1" ht="16.5">
      <c r="A65" s="20">
        <v>177</v>
      </c>
      <c r="B65" s="18" t="s">
        <v>63</v>
      </c>
      <c r="C65" s="21">
        <v>1786</v>
      </c>
      <c r="D65" s="21">
        <v>2277366.2199999997</v>
      </c>
      <c r="E65" s="21">
        <v>353807.9218497384</v>
      </c>
      <c r="F65" s="21">
        <v>2631174.1418497381</v>
      </c>
      <c r="G65" s="121">
        <v>1359.93</v>
      </c>
      <c r="H65" s="32">
        <v>2428834.98</v>
      </c>
      <c r="I65" s="32">
        <v>202339.1618497381</v>
      </c>
      <c r="J65" s="307">
        <f t="shared" si="0"/>
        <v>7.690071083911304E-2</v>
      </c>
      <c r="K65" s="123">
        <v>68483.10792533333</v>
      </c>
      <c r="L65" s="123">
        <v>0</v>
      </c>
      <c r="M65" s="123">
        <v>21355.574664717333</v>
      </c>
      <c r="N65" s="123">
        <v>34455.457399024759</v>
      </c>
      <c r="O65" s="123">
        <v>0</v>
      </c>
      <c r="P65" s="124">
        <v>-106827.3275</v>
      </c>
      <c r="Q65" s="124">
        <v>357873.34609830112</v>
      </c>
      <c r="R65" s="124">
        <v>363469.13644535554</v>
      </c>
      <c r="S65" s="125">
        <v>2589.6999999999998</v>
      </c>
      <c r="T65" s="22">
        <f t="shared" si="1"/>
        <v>943738.15688247012</v>
      </c>
      <c r="U65" s="41">
        <v>-6155.0132025048206</v>
      </c>
      <c r="V65" s="22">
        <f t="shared" si="3"/>
        <v>937583.14367996529</v>
      </c>
      <c r="W65" s="22">
        <v>378838.24359697854</v>
      </c>
      <c r="X65" s="21">
        <f t="shared" si="2"/>
        <v>1316421.3872769438</v>
      </c>
      <c r="Y65" s="20">
        <f t="shared" si="4"/>
        <v>737.07804438798644</v>
      </c>
      <c r="Z65" s="264">
        <v>6</v>
      </c>
    </row>
    <row r="66" spans="1:26" s="127" customFormat="1" ht="16.5">
      <c r="A66" s="20">
        <v>178</v>
      </c>
      <c r="B66" s="18" t="s">
        <v>64</v>
      </c>
      <c r="C66" s="21">
        <v>5887</v>
      </c>
      <c r="D66" s="21">
        <v>6653437.8700000001</v>
      </c>
      <c r="E66" s="21">
        <v>1564400.3127256229</v>
      </c>
      <c r="F66" s="21">
        <v>8217838.1827256233</v>
      </c>
      <c r="G66" s="121">
        <v>1359.93</v>
      </c>
      <c r="H66" s="32">
        <v>8005907.9100000001</v>
      </c>
      <c r="I66" s="32">
        <v>211930.2727256231</v>
      </c>
      <c r="J66" s="307">
        <f t="shared" si="0"/>
        <v>2.5789054008280785E-2</v>
      </c>
      <c r="K66" s="123">
        <v>296671.80925200001</v>
      </c>
      <c r="L66" s="123">
        <v>0</v>
      </c>
      <c r="M66" s="123">
        <v>64330.781858198403</v>
      </c>
      <c r="N66" s="123">
        <v>113230.14081200061</v>
      </c>
      <c r="O66" s="123">
        <v>0</v>
      </c>
      <c r="P66" s="124">
        <v>-313328.67</v>
      </c>
      <c r="Q66" s="124">
        <v>832529.17260799883</v>
      </c>
      <c r="R66" s="124">
        <v>363905.56139458384</v>
      </c>
      <c r="S66" s="125">
        <v>8536.15</v>
      </c>
      <c r="T66" s="22">
        <f t="shared" si="1"/>
        <v>1577805.2186504048</v>
      </c>
      <c r="U66" s="41">
        <v>1592728.5435757763</v>
      </c>
      <c r="V66" s="22">
        <f t="shared" si="3"/>
        <v>3170533.7622261811</v>
      </c>
      <c r="W66" s="22">
        <v>1352222.9635741962</v>
      </c>
      <c r="X66" s="21">
        <f t="shared" si="2"/>
        <v>4522756.7258003773</v>
      </c>
      <c r="Y66" s="20">
        <f t="shared" si="4"/>
        <v>768.26171662992647</v>
      </c>
      <c r="Z66" s="264">
        <v>10</v>
      </c>
    </row>
    <row r="67" spans="1:26" s="127" customFormat="1" ht="16.5">
      <c r="A67" s="20">
        <v>179</v>
      </c>
      <c r="B67" s="18" t="s">
        <v>65</v>
      </c>
      <c r="C67" s="21">
        <v>144473</v>
      </c>
      <c r="D67" s="21">
        <v>203468574.03999999</v>
      </c>
      <c r="E67" s="21">
        <v>29396081.699357592</v>
      </c>
      <c r="F67" s="21">
        <v>232864655.73935759</v>
      </c>
      <c r="G67" s="121">
        <v>1359.93</v>
      </c>
      <c r="H67" s="32">
        <v>196473166.89000002</v>
      </c>
      <c r="I67" s="32">
        <v>36391488.849357575</v>
      </c>
      <c r="J67" s="307">
        <f t="shared" si="0"/>
        <v>0.15627742533023173</v>
      </c>
      <c r="K67" s="123">
        <v>0</v>
      </c>
      <c r="L67" s="123">
        <v>0</v>
      </c>
      <c r="M67" s="123">
        <v>1988678.1441319401</v>
      </c>
      <c r="N67" s="123">
        <v>3060144.60400014</v>
      </c>
      <c r="O67" s="123">
        <v>1073853.2155220937</v>
      </c>
      <c r="P67" s="124">
        <v>-17479573.87145</v>
      </c>
      <c r="Q67" s="124">
        <v>-7091614.2941753212</v>
      </c>
      <c r="R67" s="124">
        <v>1130494.3773779264</v>
      </c>
      <c r="S67" s="125">
        <v>209485.85</v>
      </c>
      <c r="T67" s="22">
        <f t="shared" si="1"/>
        <v>19282956.874764357</v>
      </c>
      <c r="U67" s="41">
        <v>40036379.977745287</v>
      </c>
      <c r="V67" s="22">
        <f t="shared" si="3"/>
        <v>59319336.852509648</v>
      </c>
      <c r="W67" s="22">
        <v>21122633.565577343</v>
      </c>
      <c r="X67" s="21">
        <f t="shared" si="2"/>
        <v>80441970.418086991</v>
      </c>
      <c r="Y67" s="20">
        <f t="shared" si="4"/>
        <v>556.79587478689439</v>
      </c>
      <c r="Z67" s="264">
        <v>13</v>
      </c>
    </row>
    <row r="68" spans="1:26" s="127" customFormat="1" ht="16.5">
      <c r="A68" s="20">
        <v>181</v>
      </c>
      <c r="B68" s="18" t="s">
        <v>66</v>
      </c>
      <c r="C68" s="21">
        <v>1685</v>
      </c>
      <c r="D68" s="21">
        <v>2295025.8199999998</v>
      </c>
      <c r="E68" s="21">
        <v>347181.8806231934</v>
      </c>
      <c r="F68" s="21">
        <v>2642207.7006231933</v>
      </c>
      <c r="G68" s="121">
        <v>1359.93</v>
      </c>
      <c r="H68" s="32">
        <v>2291482.0500000003</v>
      </c>
      <c r="I68" s="32">
        <v>350725.65062319301</v>
      </c>
      <c r="J68" s="307">
        <f t="shared" si="0"/>
        <v>0.13273962169608036</v>
      </c>
      <c r="K68" s="123">
        <v>39648.807126666667</v>
      </c>
      <c r="L68" s="123">
        <v>0</v>
      </c>
      <c r="M68" s="123">
        <v>14140.919975699013</v>
      </c>
      <c r="N68" s="123">
        <v>21823.335427051585</v>
      </c>
      <c r="O68" s="123">
        <v>0</v>
      </c>
      <c r="P68" s="124">
        <v>-81687.400000000009</v>
      </c>
      <c r="Q68" s="124">
        <v>298162.82759963517</v>
      </c>
      <c r="R68" s="124">
        <v>213465.8887162983</v>
      </c>
      <c r="S68" s="125">
        <v>2443.25</v>
      </c>
      <c r="T68" s="22">
        <f t="shared" si="1"/>
        <v>858723.27946854371</v>
      </c>
      <c r="U68" s="41">
        <v>954375.74875171797</v>
      </c>
      <c r="V68" s="22">
        <f t="shared" si="3"/>
        <v>1813099.0282202617</v>
      </c>
      <c r="W68" s="22">
        <v>431797.35128548706</v>
      </c>
      <c r="X68" s="21">
        <f t="shared" si="2"/>
        <v>2244896.3795057489</v>
      </c>
      <c r="Y68" s="20">
        <f t="shared" si="4"/>
        <v>1332.2827178075661</v>
      </c>
      <c r="Z68" s="264">
        <v>4</v>
      </c>
    </row>
    <row r="69" spans="1:26" s="127" customFormat="1" ht="16.5">
      <c r="A69" s="20">
        <v>182</v>
      </c>
      <c r="B69" s="18" t="s">
        <v>67</v>
      </c>
      <c r="C69" s="21">
        <v>19767</v>
      </c>
      <c r="D69" s="21">
        <v>23727294.75</v>
      </c>
      <c r="E69" s="21">
        <v>4005984.8079243805</v>
      </c>
      <c r="F69" s="21">
        <v>27733279.557924382</v>
      </c>
      <c r="G69" s="121">
        <v>1359.93</v>
      </c>
      <c r="H69" s="32">
        <v>26881736.310000002</v>
      </c>
      <c r="I69" s="32">
        <v>851543.24792438</v>
      </c>
      <c r="J69" s="307">
        <f t="shared" si="0"/>
        <v>3.0704743957375349E-2</v>
      </c>
      <c r="K69" s="123">
        <v>290749.38989799999</v>
      </c>
      <c r="L69" s="123">
        <v>0</v>
      </c>
      <c r="M69" s="123">
        <v>252922.32612713226</v>
      </c>
      <c r="N69" s="123">
        <v>375228.8517432168</v>
      </c>
      <c r="O69" s="123">
        <v>0</v>
      </c>
      <c r="P69" s="124">
        <v>-1559834.53</v>
      </c>
      <c r="Q69" s="124">
        <v>1666777.3868203121</v>
      </c>
      <c r="R69" s="124">
        <v>2026097.030260168</v>
      </c>
      <c r="S69" s="125">
        <v>28662.149999999998</v>
      </c>
      <c r="T69" s="22">
        <f t="shared" si="1"/>
        <v>3932145.8527732091</v>
      </c>
      <c r="U69" s="41">
        <v>-69367.832597479661</v>
      </c>
      <c r="V69" s="22">
        <f t="shared" si="3"/>
        <v>3862778.0201757294</v>
      </c>
      <c r="W69" s="22">
        <v>3333770.6346947895</v>
      </c>
      <c r="X69" s="21">
        <f t="shared" si="2"/>
        <v>7196548.6548705194</v>
      </c>
      <c r="Y69" s="20">
        <f t="shared" si="4"/>
        <v>364.06883466740118</v>
      </c>
      <c r="Z69" s="264">
        <v>13</v>
      </c>
    </row>
    <row r="70" spans="1:26" s="127" customFormat="1" ht="16.5">
      <c r="A70" s="20">
        <v>186</v>
      </c>
      <c r="B70" s="18" t="s">
        <v>68</v>
      </c>
      <c r="C70" s="21">
        <v>45226</v>
      </c>
      <c r="D70" s="21">
        <v>70400395.959999993</v>
      </c>
      <c r="E70" s="21">
        <v>9289859.252515547</v>
      </c>
      <c r="F70" s="21">
        <v>79690255.212515533</v>
      </c>
      <c r="G70" s="121">
        <v>1359.93</v>
      </c>
      <c r="H70" s="32">
        <v>61504194.18</v>
      </c>
      <c r="I70" s="32">
        <v>18186061.032515533</v>
      </c>
      <c r="J70" s="307">
        <f t="shared" si="0"/>
        <v>0.22820934609906196</v>
      </c>
      <c r="K70" s="123">
        <v>0</v>
      </c>
      <c r="L70" s="123">
        <v>0</v>
      </c>
      <c r="M70" s="123">
        <v>376548.28505418904</v>
      </c>
      <c r="N70" s="123">
        <v>855008.07372949005</v>
      </c>
      <c r="O70" s="123">
        <v>623828.6096007477</v>
      </c>
      <c r="P70" s="124">
        <v>-5594164.778549999</v>
      </c>
      <c r="Q70" s="124">
        <v>-3409635.4958324749</v>
      </c>
      <c r="R70" s="124">
        <v>-910405.65919543139</v>
      </c>
      <c r="S70" s="125">
        <v>65577.7</v>
      </c>
      <c r="T70" s="22">
        <f t="shared" si="1"/>
        <v>10192817.767322056</v>
      </c>
      <c r="U70" s="41">
        <v>3422567.853259732</v>
      </c>
      <c r="V70" s="22">
        <f t="shared" si="3"/>
        <v>13615385.620581787</v>
      </c>
      <c r="W70" s="22">
        <v>5476934.4101341153</v>
      </c>
      <c r="X70" s="21">
        <f t="shared" si="2"/>
        <v>19092320.030715901</v>
      </c>
      <c r="Y70" s="20">
        <f t="shared" si="4"/>
        <v>422.15362912298019</v>
      </c>
      <c r="Z70" s="264">
        <v>1</v>
      </c>
    </row>
    <row r="71" spans="1:26" s="127" customFormat="1" ht="16.5">
      <c r="A71" s="20">
        <v>202</v>
      </c>
      <c r="B71" s="18" t="s">
        <v>69</v>
      </c>
      <c r="C71" s="21">
        <v>35497</v>
      </c>
      <c r="D71" s="21">
        <v>61270671.850000001</v>
      </c>
      <c r="E71" s="21">
        <v>5638753.5728792492</v>
      </c>
      <c r="F71" s="21">
        <v>66909425.422879249</v>
      </c>
      <c r="G71" s="121">
        <v>1359.93</v>
      </c>
      <c r="H71" s="32">
        <v>48273435.210000001</v>
      </c>
      <c r="I71" s="32">
        <v>18635990.212879248</v>
      </c>
      <c r="J71" s="307">
        <f t="shared" si="0"/>
        <v>0.27852563514178363</v>
      </c>
      <c r="K71" s="123">
        <v>0</v>
      </c>
      <c r="L71" s="123">
        <v>0</v>
      </c>
      <c r="M71" s="123">
        <v>293235.23299954779</v>
      </c>
      <c r="N71" s="123">
        <v>660279.01452703739</v>
      </c>
      <c r="O71" s="123">
        <v>708620.90448450984</v>
      </c>
      <c r="P71" s="124">
        <v>-2252636.4449999998</v>
      </c>
      <c r="Q71" s="124">
        <v>3039877.669067522</v>
      </c>
      <c r="R71" s="124">
        <v>1455677.5783048854</v>
      </c>
      <c r="S71" s="125">
        <v>51470.65</v>
      </c>
      <c r="T71" s="22">
        <f t="shared" si="1"/>
        <v>22592514.81726275</v>
      </c>
      <c r="U71" s="41">
        <v>1495516.01308127</v>
      </c>
      <c r="V71" s="22">
        <f t="shared" si="3"/>
        <v>24088030.830344021</v>
      </c>
      <c r="W71" s="22">
        <v>3823613.8257266623</v>
      </c>
      <c r="X71" s="21">
        <f t="shared" si="2"/>
        <v>27911644.656070683</v>
      </c>
      <c r="Y71" s="20">
        <f t="shared" si="4"/>
        <v>786.30996016763902</v>
      </c>
      <c r="Z71" s="264">
        <v>2</v>
      </c>
    </row>
    <row r="72" spans="1:26" s="127" customFormat="1" ht="16.5">
      <c r="A72" s="20">
        <v>204</v>
      </c>
      <c r="B72" s="18" t="s">
        <v>70</v>
      </c>
      <c r="C72" s="21">
        <v>2778</v>
      </c>
      <c r="D72" s="21">
        <v>2950468.8600000003</v>
      </c>
      <c r="E72" s="21">
        <v>868807.06582429924</v>
      </c>
      <c r="F72" s="21">
        <v>3819275.9258242995</v>
      </c>
      <c r="G72" s="121">
        <v>1359.93</v>
      </c>
      <c r="H72" s="32">
        <v>3777885.54</v>
      </c>
      <c r="I72" s="32">
        <v>41390.385824299417</v>
      </c>
      <c r="J72" s="307">
        <f t="shared" si="0"/>
        <v>1.0837233713446952E-2</v>
      </c>
      <c r="K72" s="123">
        <v>305276.05068600003</v>
      </c>
      <c r="L72" s="123">
        <v>0</v>
      </c>
      <c r="M72" s="123">
        <v>31369.553610244657</v>
      </c>
      <c r="N72" s="123">
        <v>25644.400577572003</v>
      </c>
      <c r="O72" s="123">
        <v>0</v>
      </c>
      <c r="P72" s="124">
        <v>-206845.79</v>
      </c>
      <c r="Q72" s="124">
        <v>-472564.01996446296</v>
      </c>
      <c r="R72" s="124">
        <v>-725824.72209087736</v>
      </c>
      <c r="S72" s="125">
        <v>4028.1</v>
      </c>
      <c r="T72" s="22">
        <f t="shared" si="1"/>
        <v>-997526.04135722423</v>
      </c>
      <c r="U72" s="41">
        <v>1020508.4931754384</v>
      </c>
      <c r="V72" s="22">
        <f t="shared" si="3"/>
        <v>22982.451818214147</v>
      </c>
      <c r="W72" s="22">
        <v>625921.38121556991</v>
      </c>
      <c r="X72" s="21">
        <f t="shared" si="2"/>
        <v>648903.83303378406</v>
      </c>
      <c r="Y72" s="20">
        <f t="shared" si="4"/>
        <v>233.58669295672573</v>
      </c>
      <c r="Z72" s="264">
        <v>11</v>
      </c>
    </row>
    <row r="73" spans="1:26" s="127" customFormat="1" ht="16.5">
      <c r="A73" s="20">
        <v>205</v>
      </c>
      <c r="B73" s="18" t="s">
        <v>71</v>
      </c>
      <c r="C73" s="21">
        <v>36493</v>
      </c>
      <c r="D73" s="21">
        <v>53534549.639999993</v>
      </c>
      <c r="E73" s="21">
        <v>6984974.0504413545</v>
      </c>
      <c r="F73" s="21">
        <v>60519523.690441348</v>
      </c>
      <c r="G73" s="121">
        <v>1359.93</v>
      </c>
      <c r="H73" s="32">
        <v>49627925.490000002</v>
      </c>
      <c r="I73" s="32">
        <v>10891598.200441346</v>
      </c>
      <c r="J73" s="307">
        <f t="shared" si="0"/>
        <v>0.1799683397402812</v>
      </c>
      <c r="K73" s="123">
        <v>407000.0305606667</v>
      </c>
      <c r="L73" s="123">
        <v>0</v>
      </c>
      <c r="M73" s="123">
        <v>489729.21414065041</v>
      </c>
      <c r="N73" s="123">
        <v>693216.44746239984</v>
      </c>
      <c r="O73" s="123">
        <v>0</v>
      </c>
      <c r="P73" s="124">
        <v>-2925878.04825</v>
      </c>
      <c r="Q73" s="124">
        <v>-7752867.8544950169</v>
      </c>
      <c r="R73" s="124">
        <v>-4898872.5916404137</v>
      </c>
      <c r="S73" s="125">
        <v>52914.85</v>
      </c>
      <c r="T73" s="22">
        <f t="shared" si="1"/>
        <v>-3043159.7517803665</v>
      </c>
      <c r="U73" s="41">
        <v>13084594.004478877</v>
      </c>
      <c r="V73" s="22">
        <f t="shared" si="3"/>
        <v>10041434.252698511</v>
      </c>
      <c r="W73" s="22">
        <v>5725031.7848050632</v>
      </c>
      <c r="X73" s="21">
        <f t="shared" si="2"/>
        <v>15766466.037503574</v>
      </c>
      <c r="Y73" s="20">
        <f t="shared" si="4"/>
        <v>432.04083077586313</v>
      </c>
      <c r="Z73" s="264">
        <v>18</v>
      </c>
    </row>
    <row r="74" spans="1:26" s="127" customFormat="1" ht="16.5">
      <c r="A74" s="20">
        <v>208</v>
      </c>
      <c r="B74" s="18" t="s">
        <v>72</v>
      </c>
      <c r="C74" s="21">
        <v>12412</v>
      </c>
      <c r="D74" s="21">
        <v>20996313.34</v>
      </c>
      <c r="E74" s="21">
        <v>2158028.469451488</v>
      </c>
      <c r="F74" s="21">
        <v>23154341.809451487</v>
      </c>
      <c r="G74" s="121">
        <v>1359.93</v>
      </c>
      <c r="H74" s="32">
        <v>16879451.16</v>
      </c>
      <c r="I74" s="32">
        <v>6274890.6494514868</v>
      </c>
      <c r="J74" s="307">
        <f t="shared" si="0"/>
        <v>0.2710027648849041</v>
      </c>
      <c r="K74" s="123">
        <v>343722.13993600005</v>
      </c>
      <c r="L74" s="123">
        <v>0</v>
      </c>
      <c r="M74" s="123">
        <v>144228.12103199947</v>
      </c>
      <c r="N74" s="123">
        <v>243502.84249451451</v>
      </c>
      <c r="O74" s="123">
        <v>8372.8663539346489</v>
      </c>
      <c r="P74" s="124">
        <v>-616753.48499999999</v>
      </c>
      <c r="Q74" s="124">
        <v>1591114.3300373671</v>
      </c>
      <c r="R74" s="124">
        <v>714745.30689145578</v>
      </c>
      <c r="S74" s="125">
        <v>17997.399999999998</v>
      </c>
      <c r="T74" s="22">
        <f t="shared" si="1"/>
        <v>8721820.1711967587</v>
      </c>
      <c r="U74" s="41">
        <v>6269418.5082062874</v>
      </c>
      <c r="V74" s="22">
        <f t="shared" si="3"/>
        <v>14991238.679403046</v>
      </c>
      <c r="W74" s="22">
        <v>2430519.1975263674</v>
      </c>
      <c r="X74" s="21">
        <f t="shared" si="2"/>
        <v>17421757.876929414</v>
      </c>
      <c r="Y74" s="20">
        <f t="shared" si="4"/>
        <v>1403.6221299491954</v>
      </c>
      <c r="Z74" s="264">
        <v>17</v>
      </c>
    </row>
    <row r="75" spans="1:26" s="127" customFormat="1" ht="16.5">
      <c r="A75" s="20">
        <v>211</v>
      </c>
      <c r="B75" s="18" t="s">
        <v>73</v>
      </c>
      <c r="C75" s="21">
        <v>32622</v>
      </c>
      <c r="D75" s="21">
        <v>57021994.709999993</v>
      </c>
      <c r="E75" s="21">
        <v>4203322.6484602336</v>
      </c>
      <c r="F75" s="21">
        <v>61225317.358460225</v>
      </c>
      <c r="G75" s="121">
        <v>1359.93</v>
      </c>
      <c r="H75" s="32">
        <v>44363636.460000001</v>
      </c>
      <c r="I75" s="32">
        <v>16861680.898460224</v>
      </c>
      <c r="J75" s="307">
        <f t="shared" ref="J75:J138" si="5">I75/F75</f>
        <v>0.27540373208257851</v>
      </c>
      <c r="K75" s="123">
        <v>0</v>
      </c>
      <c r="L75" s="123">
        <v>0</v>
      </c>
      <c r="M75" s="123">
        <v>259547.97066091961</v>
      </c>
      <c r="N75" s="123">
        <v>590964.39337674621</v>
      </c>
      <c r="O75" s="123">
        <v>322339.35657327971</v>
      </c>
      <c r="P75" s="124">
        <v>-2089368.4449999998</v>
      </c>
      <c r="Q75" s="124">
        <v>684931.9172317225</v>
      </c>
      <c r="R75" s="124">
        <v>280472.81638252817</v>
      </c>
      <c r="S75" s="125">
        <v>47301.9</v>
      </c>
      <c r="T75" s="22">
        <f t="shared" ref="T75:T138" si="6">SUM(K75:S75)+I75</f>
        <v>16957870.80768542</v>
      </c>
      <c r="U75" s="41">
        <v>6410414.6119171288</v>
      </c>
      <c r="V75" s="22">
        <f t="shared" si="3"/>
        <v>23368285.419602551</v>
      </c>
      <c r="W75" s="22">
        <v>4309006.4312020615</v>
      </c>
      <c r="X75" s="21">
        <f t="shared" ref="X75:X138" si="7">SUM(V75:W75)</f>
        <v>27677291.850804612</v>
      </c>
      <c r="Y75" s="20">
        <f t="shared" si="4"/>
        <v>848.42412638111125</v>
      </c>
      <c r="Z75" s="264">
        <v>6</v>
      </c>
    </row>
    <row r="76" spans="1:26" s="127" customFormat="1" ht="16.5">
      <c r="A76" s="20">
        <v>213</v>
      </c>
      <c r="B76" s="18" t="s">
        <v>74</v>
      </c>
      <c r="C76" s="21">
        <v>5230</v>
      </c>
      <c r="D76" s="21">
        <v>5791256.0899999999</v>
      </c>
      <c r="E76" s="21">
        <v>1393263.8566139885</v>
      </c>
      <c r="F76" s="21">
        <v>7184519.9466139879</v>
      </c>
      <c r="G76" s="121">
        <v>1359.93</v>
      </c>
      <c r="H76" s="32">
        <v>7112433.9000000004</v>
      </c>
      <c r="I76" s="32">
        <v>72086.046613987535</v>
      </c>
      <c r="J76" s="307">
        <f t="shared" si="5"/>
        <v>1.0033523067600525E-2</v>
      </c>
      <c r="K76" s="123">
        <v>492014.11711000011</v>
      </c>
      <c r="L76" s="123">
        <v>0</v>
      </c>
      <c r="M76" s="123">
        <v>57079.545742748494</v>
      </c>
      <c r="N76" s="123">
        <v>75479.609135483173</v>
      </c>
      <c r="O76" s="123">
        <v>0</v>
      </c>
      <c r="P76" s="124">
        <v>-368440.79500000004</v>
      </c>
      <c r="Q76" s="124">
        <v>-135640.18013436309</v>
      </c>
      <c r="R76" s="124">
        <v>66922.726256264737</v>
      </c>
      <c r="S76" s="125">
        <v>7583.5</v>
      </c>
      <c r="T76" s="22">
        <f t="shared" si="6"/>
        <v>267084.56972412096</v>
      </c>
      <c r="U76" s="41">
        <v>716957.24678124534</v>
      </c>
      <c r="V76" s="22">
        <f t="shared" ref="V76:V139" si="8">SUM(T76:U76)</f>
        <v>984041.81650536624</v>
      </c>
      <c r="W76" s="22">
        <v>1126664.5288037318</v>
      </c>
      <c r="X76" s="21">
        <f t="shared" si="7"/>
        <v>2110706.3453090983</v>
      </c>
      <c r="Y76" s="20">
        <f t="shared" ref="Y76:Y139" si="9">X76/C76</f>
        <v>403.57673906483711</v>
      </c>
      <c r="Z76" s="264">
        <v>10</v>
      </c>
    </row>
    <row r="77" spans="1:26" s="127" customFormat="1" ht="16.5">
      <c r="A77" s="20">
        <v>214</v>
      </c>
      <c r="B77" s="18" t="s">
        <v>75</v>
      </c>
      <c r="C77" s="21">
        <v>12662</v>
      </c>
      <c r="D77" s="21">
        <v>16918543.23</v>
      </c>
      <c r="E77" s="21">
        <v>2791358.2853376875</v>
      </c>
      <c r="F77" s="21">
        <v>19709901.515337687</v>
      </c>
      <c r="G77" s="121">
        <v>1359.93</v>
      </c>
      <c r="H77" s="32">
        <v>17219433.66</v>
      </c>
      <c r="I77" s="32">
        <v>2490467.8553376868</v>
      </c>
      <c r="J77" s="307">
        <f t="shared" si="5"/>
        <v>0.1263561795780499</v>
      </c>
      <c r="K77" s="123">
        <v>233259.52438533335</v>
      </c>
      <c r="L77" s="123">
        <v>0</v>
      </c>
      <c r="M77" s="123">
        <v>178611.72304040106</v>
      </c>
      <c r="N77" s="123">
        <v>222289.94202821061</v>
      </c>
      <c r="O77" s="123">
        <v>0</v>
      </c>
      <c r="P77" s="124">
        <v>-705964.90249999997</v>
      </c>
      <c r="Q77" s="124">
        <v>218342.51649319506</v>
      </c>
      <c r="R77" s="124">
        <v>823608.0857681433</v>
      </c>
      <c r="S77" s="125">
        <v>18359.899999999998</v>
      </c>
      <c r="T77" s="22">
        <f t="shared" si="6"/>
        <v>3478974.6445529703</v>
      </c>
      <c r="U77" s="41">
        <v>5178433.7416731101</v>
      </c>
      <c r="V77" s="22">
        <f t="shared" si="8"/>
        <v>8657408.3862260804</v>
      </c>
      <c r="W77" s="22">
        <v>2642332.267822017</v>
      </c>
      <c r="X77" s="21">
        <f t="shared" si="7"/>
        <v>11299740.654048096</v>
      </c>
      <c r="Y77" s="20">
        <f t="shared" si="9"/>
        <v>892.4135724252169</v>
      </c>
      <c r="Z77" s="264">
        <v>4</v>
      </c>
    </row>
    <row r="78" spans="1:26" s="127" customFormat="1" ht="16.5">
      <c r="A78" s="20">
        <v>216</v>
      </c>
      <c r="B78" s="18" t="s">
        <v>76</v>
      </c>
      <c r="C78" s="21">
        <v>1311</v>
      </c>
      <c r="D78" s="21">
        <v>1518857.99</v>
      </c>
      <c r="E78" s="21">
        <v>529344.60820982605</v>
      </c>
      <c r="F78" s="21">
        <v>2048202.598209826</v>
      </c>
      <c r="G78" s="121">
        <v>1359.93</v>
      </c>
      <c r="H78" s="32">
        <v>1782868.23</v>
      </c>
      <c r="I78" s="32">
        <v>265334.36820982606</v>
      </c>
      <c r="J78" s="307">
        <f t="shared" si="5"/>
        <v>0.12954498175216364</v>
      </c>
      <c r="K78" s="123">
        <v>367330.88869200007</v>
      </c>
      <c r="L78" s="123">
        <v>0</v>
      </c>
      <c r="M78" s="123">
        <v>14779.536050244069</v>
      </c>
      <c r="N78" s="123">
        <v>23373.93753813193</v>
      </c>
      <c r="O78" s="123">
        <v>0</v>
      </c>
      <c r="P78" s="124">
        <v>-61475.9</v>
      </c>
      <c r="Q78" s="124">
        <v>114357.02483967174</v>
      </c>
      <c r="R78" s="124">
        <v>-4523.8032819577911</v>
      </c>
      <c r="S78" s="125">
        <v>1900.95</v>
      </c>
      <c r="T78" s="22">
        <f t="shared" si="6"/>
        <v>721077.00204791606</v>
      </c>
      <c r="U78" s="41">
        <v>372167.6190418874</v>
      </c>
      <c r="V78" s="22">
        <f t="shared" si="8"/>
        <v>1093244.6210898035</v>
      </c>
      <c r="W78" s="22">
        <v>301479.03133509605</v>
      </c>
      <c r="X78" s="21">
        <f t="shared" si="7"/>
        <v>1394723.6524248996</v>
      </c>
      <c r="Y78" s="20">
        <f t="shared" si="9"/>
        <v>1063.8624351067122</v>
      </c>
      <c r="Z78" s="264">
        <v>13</v>
      </c>
    </row>
    <row r="79" spans="1:26" s="127" customFormat="1" ht="16.5">
      <c r="A79" s="20">
        <v>217</v>
      </c>
      <c r="B79" s="18" t="s">
        <v>77</v>
      </c>
      <c r="C79" s="21">
        <v>5390</v>
      </c>
      <c r="D79" s="21">
        <v>8911056.7200000007</v>
      </c>
      <c r="E79" s="21">
        <v>938634.37492668419</v>
      </c>
      <c r="F79" s="21">
        <v>9849691.0949266851</v>
      </c>
      <c r="G79" s="121">
        <v>1359.93</v>
      </c>
      <c r="H79" s="32">
        <v>7330022.7000000002</v>
      </c>
      <c r="I79" s="32">
        <v>2519668.3949266849</v>
      </c>
      <c r="J79" s="307">
        <f t="shared" si="5"/>
        <v>0.25581192045956641</v>
      </c>
      <c r="K79" s="123">
        <v>63332.04005333333</v>
      </c>
      <c r="L79" s="123">
        <v>0</v>
      </c>
      <c r="M79" s="123">
        <v>63001.545233973724</v>
      </c>
      <c r="N79" s="123">
        <v>103983.39196857979</v>
      </c>
      <c r="O79" s="123">
        <v>0</v>
      </c>
      <c r="P79" s="124">
        <v>-289452.02999999997</v>
      </c>
      <c r="Q79" s="124">
        <v>-561106.87027460278</v>
      </c>
      <c r="R79" s="124">
        <v>-772481.20078429999</v>
      </c>
      <c r="S79" s="125">
        <v>7815.5</v>
      </c>
      <c r="T79" s="22">
        <f t="shared" si="6"/>
        <v>1134760.7711236691</v>
      </c>
      <c r="U79" s="41">
        <v>2726306.362260391</v>
      </c>
      <c r="V79" s="22">
        <f t="shared" si="8"/>
        <v>3861067.1333840601</v>
      </c>
      <c r="W79" s="22">
        <v>1064158.201157104</v>
      </c>
      <c r="X79" s="21">
        <f t="shared" si="7"/>
        <v>4925225.3345411643</v>
      </c>
      <c r="Y79" s="20">
        <f t="shared" si="9"/>
        <v>913.77093405216408</v>
      </c>
      <c r="Z79" s="264">
        <v>16</v>
      </c>
    </row>
    <row r="80" spans="1:26" s="127" customFormat="1" ht="16.5">
      <c r="A80" s="20">
        <v>218</v>
      </c>
      <c r="B80" s="18" t="s">
        <v>78</v>
      </c>
      <c r="C80" s="21">
        <v>1192</v>
      </c>
      <c r="D80" s="21">
        <v>1212511.22</v>
      </c>
      <c r="E80" s="21">
        <v>246701.17665707</v>
      </c>
      <c r="F80" s="21">
        <v>1459212.3966570699</v>
      </c>
      <c r="G80" s="121">
        <v>1359.93</v>
      </c>
      <c r="H80" s="32">
        <v>1621036.56</v>
      </c>
      <c r="I80" s="32">
        <v>-161824.16334293014</v>
      </c>
      <c r="J80" s="307">
        <f t="shared" si="5"/>
        <v>-0.11089829260884528</v>
      </c>
      <c r="K80" s="123">
        <v>44263.60244266667</v>
      </c>
      <c r="L80" s="123">
        <v>0</v>
      </c>
      <c r="M80" s="123">
        <v>11826.419147031816</v>
      </c>
      <c r="N80" s="123">
        <v>18032.150834145494</v>
      </c>
      <c r="O80" s="123">
        <v>0</v>
      </c>
      <c r="P80" s="124">
        <v>-53643.164999999994</v>
      </c>
      <c r="Q80" s="124">
        <v>422971.04760824348</v>
      </c>
      <c r="R80" s="124">
        <v>241440.92076209918</v>
      </c>
      <c r="S80" s="125">
        <v>1728.3999999999999</v>
      </c>
      <c r="T80" s="22">
        <f t="shared" si="6"/>
        <v>524795.21245125658</v>
      </c>
      <c r="U80" s="41">
        <v>620734.45455552044</v>
      </c>
      <c r="V80" s="22">
        <f t="shared" si="8"/>
        <v>1145529.6670067771</v>
      </c>
      <c r="W80" s="22">
        <v>340927.93071164907</v>
      </c>
      <c r="X80" s="21">
        <f t="shared" si="7"/>
        <v>1486457.5977184263</v>
      </c>
      <c r="Y80" s="20">
        <f t="shared" si="9"/>
        <v>1247.0281860053913</v>
      </c>
      <c r="Z80" s="264">
        <v>14</v>
      </c>
    </row>
    <row r="81" spans="1:26" s="127" customFormat="1" ht="16.5">
      <c r="A81" s="20">
        <v>224</v>
      </c>
      <c r="B81" s="18" t="s">
        <v>79</v>
      </c>
      <c r="C81" s="21">
        <v>8717</v>
      </c>
      <c r="D81" s="21">
        <v>12313888.699999999</v>
      </c>
      <c r="E81" s="21">
        <v>2177126.0660778526</v>
      </c>
      <c r="F81" s="21">
        <v>14491014.766077852</v>
      </c>
      <c r="G81" s="121">
        <v>1359.93</v>
      </c>
      <c r="H81" s="32">
        <v>11854509.810000001</v>
      </c>
      <c r="I81" s="32">
        <v>2636504.9560778514</v>
      </c>
      <c r="J81" s="307">
        <f t="shared" si="5"/>
        <v>0.18194067141865522</v>
      </c>
      <c r="K81" s="123">
        <v>0</v>
      </c>
      <c r="L81" s="123">
        <v>0</v>
      </c>
      <c r="M81" s="123">
        <v>85729.120912604398</v>
      </c>
      <c r="N81" s="123">
        <v>107864.33351839804</v>
      </c>
      <c r="O81" s="123">
        <v>0</v>
      </c>
      <c r="P81" s="124">
        <v>-753390.58220000006</v>
      </c>
      <c r="Q81" s="124">
        <v>-739697.95930586406</v>
      </c>
      <c r="R81" s="124">
        <v>-627025.14316977886</v>
      </c>
      <c r="S81" s="125">
        <v>12639.65</v>
      </c>
      <c r="T81" s="22">
        <f t="shared" si="6"/>
        <v>722624.37583321077</v>
      </c>
      <c r="U81" s="41">
        <v>3706311.3577195536</v>
      </c>
      <c r="V81" s="22">
        <f t="shared" si="8"/>
        <v>4428935.7335527642</v>
      </c>
      <c r="W81" s="22">
        <v>1484090.8745698929</v>
      </c>
      <c r="X81" s="21">
        <f t="shared" si="7"/>
        <v>5913026.6081226571</v>
      </c>
      <c r="Y81" s="20">
        <f t="shared" si="9"/>
        <v>678.33275302542813</v>
      </c>
      <c r="Z81" s="264">
        <v>1</v>
      </c>
    </row>
    <row r="82" spans="1:26" s="127" customFormat="1" ht="16.5">
      <c r="A82" s="20">
        <v>226</v>
      </c>
      <c r="B82" s="18" t="s">
        <v>80</v>
      </c>
      <c r="C82" s="21">
        <v>3774</v>
      </c>
      <c r="D82" s="21">
        <v>4511364.9700000007</v>
      </c>
      <c r="E82" s="21">
        <v>1100193.7288632416</v>
      </c>
      <c r="F82" s="21">
        <v>5611558.6988632418</v>
      </c>
      <c r="G82" s="121">
        <v>1359.93</v>
      </c>
      <c r="H82" s="32">
        <v>5132375.82</v>
      </c>
      <c r="I82" s="32">
        <v>479182.87886324152</v>
      </c>
      <c r="J82" s="307">
        <f t="shared" si="5"/>
        <v>8.5392117338149151E-2</v>
      </c>
      <c r="K82" s="123">
        <v>461840.83841400011</v>
      </c>
      <c r="L82" s="123">
        <v>0</v>
      </c>
      <c r="M82" s="123">
        <v>48920.055738446135</v>
      </c>
      <c r="N82" s="123">
        <v>66118.655395104826</v>
      </c>
      <c r="O82" s="123">
        <v>0</v>
      </c>
      <c r="P82" s="124">
        <v>-201950.565</v>
      </c>
      <c r="Q82" s="124">
        <v>784635.01991361193</v>
      </c>
      <c r="R82" s="124">
        <v>535356.36798002338</v>
      </c>
      <c r="S82" s="125">
        <v>5472.3</v>
      </c>
      <c r="T82" s="22">
        <f t="shared" si="6"/>
        <v>2179575.5513044279</v>
      </c>
      <c r="U82" s="41">
        <v>1482298.5651827611</v>
      </c>
      <c r="V82" s="22">
        <f t="shared" si="8"/>
        <v>3661874.1164871892</v>
      </c>
      <c r="W82" s="22">
        <v>806360.188221502</v>
      </c>
      <c r="X82" s="21">
        <f t="shared" si="7"/>
        <v>4468234.3047086913</v>
      </c>
      <c r="Y82" s="20">
        <f t="shared" si="9"/>
        <v>1183.9518560436384</v>
      </c>
      <c r="Z82" s="264">
        <v>13</v>
      </c>
    </row>
    <row r="83" spans="1:26" s="127" customFormat="1" ht="16.5">
      <c r="A83" s="20">
        <v>230</v>
      </c>
      <c r="B83" s="18" t="s">
        <v>81</v>
      </c>
      <c r="C83" s="21">
        <v>2290</v>
      </c>
      <c r="D83" s="21">
        <v>2673633.7999999998</v>
      </c>
      <c r="E83" s="21">
        <v>753077.43037613411</v>
      </c>
      <c r="F83" s="21">
        <v>3426711.2303761337</v>
      </c>
      <c r="G83" s="121">
        <v>1359.93</v>
      </c>
      <c r="H83" s="32">
        <v>3114239.7</v>
      </c>
      <c r="I83" s="32">
        <v>312471.53037613351</v>
      </c>
      <c r="J83" s="307">
        <f t="shared" si="5"/>
        <v>9.1187003913905815E-2</v>
      </c>
      <c r="K83" s="123">
        <v>228117.23934999999</v>
      </c>
      <c r="L83" s="123">
        <v>0</v>
      </c>
      <c r="M83" s="123">
        <v>24001.82856898725</v>
      </c>
      <c r="N83" s="123">
        <v>43571.571912707179</v>
      </c>
      <c r="O83" s="123">
        <v>0</v>
      </c>
      <c r="P83" s="124">
        <v>-95269.999999999985</v>
      </c>
      <c r="Q83" s="124">
        <v>-109857.50508823193</v>
      </c>
      <c r="R83" s="124">
        <v>-115270.02687541254</v>
      </c>
      <c r="S83" s="125">
        <v>3320.5</v>
      </c>
      <c r="T83" s="22">
        <f t="shared" si="6"/>
        <v>291085.13824418344</v>
      </c>
      <c r="U83" s="41">
        <v>1295258.7772060249</v>
      </c>
      <c r="V83" s="22">
        <f t="shared" si="8"/>
        <v>1586343.9154502084</v>
      </c>
      <c r="W83" s="22">
        <v>591678.54719004</v>
      </c>
      <c r="X83" s="21">
        <f t="shared" si="7"/>
        <v>2178022.4626402482</v>
      </c>
      <c r="Y83" s="20">
        <f t="shared" si="9"/>
        <v>951.10151206997739</v>
      </c>
      <c r="Z83" s="264">
        <v>4</v>
      </c>
    </row>
    <row r="84" spans="1:26" s="127" customFormat="1" ht="16.5">
      <c r="A84" s="20">
        <v>231</v>
      </c>
      <c r="B84" s="18" t="s">
        <v>82</v>
      </c>
      <c r="C84" s="21">
        <v>1289</v>
      </c>
      <c r="D84" s="21">
        <v>1455917.2200000002</v>
      </c>
      <c r="E84" s="21">
        <v>529293.98588526831</v>
      </c>
      <c r="F84" s="21">
        <v>1985211.2058852685</v>
      </c>
      <c r="G84" s="121">
        <v>1359.93</v>
      </c>
      <c r="H84" s="32">
        <v>1752949.77</v>
      </c>
      <c r="I84" s="32">
        <v>232261.4358852685</v>
      </c>
      <c r="J84" s="307">
        <f t="shared" si="5"/>
        <v>0.11699583157535914</v>
      </c>
      <c r="K84" s="123">
        <v>65000.476902666676</v>
      </c>
      <c r="L84" s="123">
        <v>0</v>
      </c>
      <c r="M84" s="123">
        <v>18040.178460517069</v>
      </c>
      <c r="N84" s="123">
        <v>13485.137310385146</v>
      </c>
      <c r="O84" s="123">
        <v>9304.1375551675519</v>
      </c>
      <c r="P84" s="124">
        <v>-56920.59</v>
      </c>
      <c r="Q84" s="124">
        <v>-863668.8372573927</v>
      </c>
      <c r="R84" s="124">
        <v>-534687.13476313697</v>
      </c>
      <c r="S84" s="125">
        <v>1869.05</v>
      </c>
      <c r="T84" s="22">
        <f t="shared" si="6"/>
        <v>-1115316.1459065247</v>
      </c>
      <c r="U84" s="41">
        <v>-38082.449863003989</v>
      </c>
      <c r="V84" s="22">
        <f t="shared" si="8"/>
        <v>-1153398.5957695288</v>
      </c>
      <c r="W84" s="22">
        <v>224270.99566541263</v>
      </c>
      <c r="X84" s="21">
        <f t="shared" si="7"/>
        <v>-929127.60010411614</v>
      </c>
      <c r="Y84" s="20">
        <f t="shared" si="9"/>
        <v>-720.81272312188992</v>
      </c>
      <c r="Z84" s="264">
        <v>15</v>
      </c>
    </row>
    <row r="85" spans="1:26" s="127" customFormat="1" ht="16.5">
      <c r="A85" s="20">
        <v>232</v>
      </c>
      <c r="B85" s="18" t="s">
        <v>83</v>
      </c>
      <c r="C85" s="21">
        <v>12890</v>
      </c>
      <c r="D85" s="21">
        <v>18160507.239999998</v>
      </c>
      <c r="E85" s="21">
        <v>2631880.851371977</v>
      </c>
      <c r="F85" s="21">
        <v>20792388.091371976</v>
      </c>
      <c r="G85" s="121">
        <v>1359.93</v>
      </c>
      <c r="H85" s="32">
        <v>17529497.699999999</v>
      </c>
      <c r="I85" s="32">
        <v>3262890.3913719766</v>
      </c>
      <c r="J85" s="307">
        <f t="shared" si="5"/>
        <v>0.15692715896958215</v>
      </c>
      <c r="K85" s="123">
        <v>7538.6133799999998</v>
      </c>
      <c r="L85" s="123">
        <v>0</v>
      </c>
      <c r="M85" s="123">
        <v>172686.04529003394</v>
      </c>
      <c r="N85" s="123">
        <v>237554.24893918465</v>
      </c>
      <c r="O85" s="123">
        <v>0</v>
      </c>
      <c r="P85" s="124">
        <v>-911475.2649999999</v>
      </c>
      <c r="Q85" s="124">
        <v>17854.550463376247</v>
      </c>
      <c r="R85" s="124">
        <v>-280201.83115556929</v>
      </c>
      <c r="S85" s="125">
        <v>18690.5</v>
      </c>
      <c r="T85" s="22">
        <f t="shared" si="6"/>
        <v>2525537.253289002</v>
      </c>
      <c r="U85" s="41">
        <v>5189312.3605946526</v>
      </c>
      <c r="V85" s="22">
        <f t="shared" si="8"/>
        <v>7714849.6138836546</v>
      </c>
      <c r="W85" s="22">
        <v>2831877.4419475598</v>
      </c>
      <c r="X85" s="21">
        <f t="shared" si="7"/>
        <v>10546727.055831214</v>
      </c>
      <c r="Y85" s="20">
        <f t="shared" si="9"/>
        <v>818.21001208931068</v>
      </c>
      <c r="Z85" s="264">
        <v>14</v>
      </c>
    </row>
    <row r="86" spans="1:26" s="127" customFormat="1" ht="16.5">
      <c r="A86" s="20">
        <v>233</v>
      </c>
      <c r="B86" s="18" t="s">
        <v>84</v>
      </c>
      <c r="C86" s="21">
        <v>15312</v>
      </c>
      <c r="D86" s="21">
        <v>22069391.16</v>
      </c>
      <c r="E86" s="21">
        <v>2821160.175777405</v>
      </c>
      <c r="F86" s="21">
        <v>24890551.335777406</v>
      </c>
      <c r="G86" s="121">
        <v>1359.93</v>
      </c>
      <c r="H86" s="32">
        <v>20823248.16</v>
      </c>
      <c r="I86" s="32">
        <v>4067303.1757774055</v>
      </c>
      <c r="J86" s="307">
        <f t="shared" si="5"/>
        <v>0.16340751640688281</v>
      </c>
      <c r="K86" s="123">
        <v>0</v>
      </c>
      <c r="L86" s="123">
        <v>0</v>
      </c>
      <c r="M86" s="123">
        <v>197673.02489159215</v>
      </c>
      <c r="N86" s="123">
        <v>210443.90851872254</v>
      </c>
      <c r="O86" s="123">
        <v>0</v>
      </c>
      <c r="P86" s="124">
        <v>-891966.7</v>
      </c>
      <c r="Q86" s="124">
        <v>2494170.1595986546</v>
      </c>
      <c r="R86" s="124">
        <v>786129.06680846412</v>
      </c>
      <c r="S86" s="125">
        <v>22202.399999999998</v>
      </c>
      <c r="T86" s="22">
        <f t="shared" si="6"/>
        <v>6885955.0355948387</v>
      </c>
      <c r="U86" s="41">
        <v>7291490.9218487255</v>
      </c>
      <c r="V86" s="22">
        <f t="shared" si="8"/>
        <v>14177445.957443565</v>
      </c>
      <c r="W86" s="22">
        <v>3403075.8114378415</v>
      </c>
      <c r="X86" s="21">
        <f t="shared" si="7"/>
        <v>17580521.768881407</v>
      </c>
      <c r="Y86" s="20">
        <f t="shared" si="9"/>
        <v>1148.1531980721923</v>
      </c>
      <c r="Z86" s="264">
        <v>14</v>
      </c>
    </row>
    <row r="87" spans="1:26" s="127" customFormat="1" ht="16.5">
      <c r="A87" s="20">
        <v>235</v>
      </c>
      <c r="B87" s="18" t="s">
        <v>85</v>
      </c>
      <c r="C87" s="21">
        <v>10396</v>
      </c>
      <c r="D87" s="21">
        <v>18035757.27</v>
      </c>
      <c r="E87" s="21">
        <v>3438419.5028798105</v>
      </c>
      <c r="F87" s="21">
        <v>21474176.772879809</v>
      </c>
      <c r="G87" s="121">
        <v>1359.93</v>
      </c>
      <c r="H87" s="32">
        <v>14137832.280000001</v>
      </c>
      <c r="I87" s="32">
        <v>7336344.4928798079</v>
      </c>
      <c r="J87" s="307">
        <f t="shared" si="5"/>
        <v>0.34163565711841548</v>
      </c>
      <c r="K87" s="123">
        <v>0</v>
      </c>
      <c r="L87" s="123">
        <v>0</v>
      </c>
      <c r="M87" s="123">
        <v>72648.755867265791</v>
      </c>
      <c r="N87" s="123">
        <v>181638.75646401822</v>
      </c>
      <c r="O87" s="123">
        <v>275131.64166968473</v>
      </c>
      <c r="P87" s="124">
        <v>-711865.3600000001</v>
      </c>
      <c r="Q87" s="124">
        <v>7363193.4739771765</v>
      </c>
      <c r="R87" s="124">
        <v>1488070.7429396594</v>
      </c>
      <c r="S87" s="125">
        <v>15074.199999999999</v>
      </c>
      <c r="T87" s="22">
        <f t="shared" si="6"/>
        <v>16020236.703797612</v>
      </c>
      <c r="U87" s="41">
        <v>-1613256.8999804079</v>
      </c>
      <c r="V87" s="22">
        <f t="shared" si="8"/>
        <v>14406979.803817205</v>
      </c>
      <c r="W87" s="22">
        <v>662205.84094886237</v>
      </c>
      <c r="X87" s="21">
        <f t="shared" si="7"/>
        <v>15069185.644766068</v>
      </c>
      <c r="Y87" s="20">
        <f t="shared" si="9"/>
        <v>1449.5176649447931</v>
      </c>
      <c r="Z87" s="264">
        <v>1</v>
      </c>
    </row>
    <row r="88" spans="1:26" s="127" customFormat="1" ht="16.5">
      <c r="A88" s="20">
        <v>236</v>
      </c>
      <c r="B88" s="18" t="s">
        <v>86</v>
      </c>
      <c r="C88" s="21">
        <v>4196</v>
      </c>
      <c r="D88" s="21">
        <v>7070877.1299999999</v>
      </c>
      <c r="E88" s="21">
        <v>682269.82788399188</v>
      </c>
      <c r="F88" s="21">
        <v>7753146.9578839913</v>
      </c>
      <c r="G88" s="121">
        <v>1359.93</v>
      </c>
      <c r="H88" s="32">
        <v>5706266.2800000003</v>
      </c>
      <c r="I88" s="32">
        <v>2046880.677883991</v>
      </c>
      <c r="J88" s="307">
        <f t="shared" si="5"/>
        <v>0.26400643364596188</v>
      </c>
      <c r="K88" s="123">
        <v>95521.727402666686</v>
      </c>
      <c r="L88" s="123">
        <v>0</v>
      </c>
      <c r="M88" s="123">
        <v>46310.708468334436</v>
      </c>
      <c r="N88" s="123">
        <v>65217.222519311414</v>
      </c>
      <c r="O88" s="123">
        <v>0</v>
      </c>
      <c r="P88" s="124">
        <v>-190964.215</v>
      </c>
      <c r="Q88" s="124">
        <v>-104928.87593170683</v>
      </c>
      <c r="R88" s="124">
        <v>-423861.78708387644</v>
      </c>
      <c r="S88" s="125">
        <v>6084.2</v>
      </c>
      <c r="T88" s="22">
        <f t="shared" si="6"/>
        <v>1540259.6582587203</v>
      </c>
      <c r="U88" s="41">
        <v>2283320.3170596054</v>
      </c>
      <c r="V88" s="22">
        <f t="shared" si="8"/>
        <v>3823579.9753183257</v>
      </c>
      <c r="W88" s="22">
        <v>896489.68078274722</v>
      </c>
      <c r="X88" s="21">
        <f t="shared" si="7"/>
        <v>4720069.6561010731</v>
      </c>
      <c r="Y88" s="20">
        <f t="shared" si="9"/>
        <v>1124.8974394902461</v>
      </c>
      <c r="Z88" s="264">
        <v>16</v>
      </c>
    </row>
    <row r="89" spans="1:26" s="127" customFormat="1" ht="16.5">
      <c r="A89" s="20">
        <v>239</v>
      </c>
      <c r="B89" s="18" t="s">
        <v>87</v>
      </c>
      <c r="C89" s="21">
        <v>2095</v>
      </c>
      <c r="D89" s="21">
        <v>2091512.0699999998</v>
      </c>
      <c r="E89" s="21">
        <v>589690.7026161832</v>
      </c>
      <c r="F89" s="21">
        <v>2681202.7726161829</v>
      </c>
      <c r="G89" s="121">
        <v>1359.93</v>
      </c>
      <c r="H89" s="32">
        <v>2849053.35</v>
      </c>
      <c r="I89" s="32">
        <v>-167850.57738381717</v>
      </c>
      <c r="J89" s="307">
        <f t="shared" si="5"/>
        <v>-6.2602716623344754E-2</v>
      </c>
      <c r="K89" s="123">
        <v>597700.96086000011</v>
      </c>
      <c r="L89" s="123">
        <v>0</v>
      </c>
      <c r="M89" s="123">
        <v>35779.8281454479</v>
      </c>
      <c r="N89" s="123">
        <v>36717.557335990758</v>
      </c>
      <c r="O89" s="123">
        <v>0</v>
      </c>
      <c r="P89" s="124">
        <v>-125239.745</v>
      </c>
      <c r="Q89" s="124">
        <v>195498.780700011</v>
      </c>
      <c r="R89" s="124">
        <v>-287488.2493543544</v>
      </c>
      <c r="S89" s="125">
        <v>3037.75</v>
      </c>
      <c r="T89" s="22">
        <f t="shared" si="6"/>
        <v>288156.30530327809</v>
      </c>
      <c r="U89" s="41">
        <v>397653.44895801763</v>
      </c>
      <c r="V89" s="22">
        <f t="shared" si="8"/>
        <v>685809.75426129578</v>
      </c>
      <c r="W89" s="22">
        <v>464543.67246879439</v>
      </c>
      <c r="X89" s="21">
        <f t="shared" si="7"/>
        <v>1150353.4267300903</v>
      </c>
      <c r="Y89" s="20">
        <f t="shared" si="9"/>
        <v>549.09471442963741</v>
      </c>
      <c r="Z89" s="264">
        <v>11</v>
      </c>
    </row>
    <row r="90" spans="1:26" s="127" customFormat="1" ht="16.5">
      <c r="A90" s="20">
        <v>240</v>
      </c>
      <c r="B90" s="18" t="s">
        <v>88</v>
      </c>
      <c r="C90" s="21">
        <v>19982</v>
      </c>
      <c r="D90" s="21">
        <v>26702679.030000001</v>
      </c>
      <c r="E90" s="21">
        <v>3963340.22689211</v>
      </c>
      <c r="F90" s="21">
        <v>30666019.256892111</v>
      </c>
      <c r="G90" s="121">
        <v>1359.93</v>
      </c>
      <c r="H90" s="32">
        <v>27174121.260000002</v>
      </c>
      <c r="I90" s="32">
        <v>3491897.9968921095</v>
      </c>
      <c r="J90" s="307">
        <f t="shared" si="5"/>
        <v>0.113868642931453</v>
      </c>
      <c r="K90" s="123">
        <v>144498.30104666666</v>
      </c>
      <c r="L90" s="123">
        <v>0</v>
      </c>
      <c r="M90" s="123">
        <v>315171.77759641653</v>
      </c>
      <c r="N90" s="123">
        <v>377955.66117311473</v>
      </c>
      <c r="O90" s="123">
        <v>0</v>
      </c>
      <c r="P90" s="124">
        <v>-1998124.335</v>
      </c>
      <c r="Q90" s="124">
        <v>-6108357.624492256</v>
      </c>
      <c r="R90" s="124">
        <v>-3736384.6645788797</v>
      </c>
      <c r="S90" s="125">
        <v>28973.899999999998</v>
      </c>
      <c r="T90" s="22">
        <f t="shared" si="6"/>
        <v>-7484368.9873628281</v>
      </c>
      <c r="U90" s="41">
        <v>4179917.2020548019</v>
      </c>
      <c r="V90" s="22">
        <f t="shared" si="8"/>
        <v>-3304451.7853080262</v>
      </c>
      <c r="W90" s="22">
        <v>3195185.713191451</v>
      </c>
      <c r="X90" s="21">
        <f t="shared" si="7"/>
        <v>-109266.0721165752</v>
      </c>
      <c r="Y90" s="20">
        <f t="shared" si="9"/>
        <v>-5.4682250083362627</v>
      </c>
      <c r="Z90" s="264">
        <v>19</v>
      </c>
    </row>
    <row r="91" spans="1:26" s="127" customFormat="1" ht="16.5">
      <c r="A91" s="20">
        <v>241</v>
      </c>
      <c r="B91" s="18" t="s">
        <v>89</v>
      </c>
      <c r="C91" s="21">
        <v>7904</v>
      </c>
      <c r="D91" s="21">
        <v>12362931.470000001</v>
      </c>
      <c r="E91" s="21">
        <v>1153311.7528034048</v>
      </c>
      <c r="F91" s="21">
        <v>13516243.222803406</v>
      </c>
      <c r="G91" s="121">
        <v>1359.93</v>
      </c>
      <c r="H91" s="32">
        <v>10748886.720000001</v>
      </c>
      <c r="I91" s="32">
        <v>2767356.5028034057</v>
      </c>
      <c r="J91" s="307">
        <f t="shared" si="5"/>
        <v>0.20474302342640352</v>
      </c>
      <c r="K91" s="123">
        <v>44410.75808</v>
      </c>
      <c r="L91" s="123">
        <v>0</v>
      </c>
      <c r="M91" s="123">
        <v>87137.195178451919</v>
      </c>
      <c r="N91" s="123">
        <v>140239.36328474176</v>
      </c>
      <c r="O91" s="123">
        <v>0</v>
      </c>
      <c r="P91" s="124">
        <v>-410520.42</v>
      </c>
      <c r="Q91" s="124">
        <v>-1201596.3587326356</v>
      </c>
      <c r="R91" s="124">
        <v>-845189.54189871054</v>
      </c>
      <c r="S91" s="125">
        <v>11460.8</v>
      </c>
      <c r="T91" s="22">
        <f t="shared" si="6"/>
        <v>593298.29871525289</v>
      </c>
      <c r="U91" s="41">
        <v>1677615.1925439893</v>
      </c>
      <c r="V91" s="22">
        <f t="shared" si="8"/>
        <v>2270913.4912592424</v>
      </c>
      <c r="W91" s="22">
        <v>1149668.269213184</v>
      </c>
      <c r="X91" s="21">
        <f t="shared" si="7"/>
        <v>3420581.7604724262</v>
      </c>
      <c r="Y91" s="20">
        <f t="shared" si="9"/>
        <v>432.76591099094463</v>
      </c>
      <c r="Z91" s="264">
        <v>19</v>
      </c>
    </row>
    <row r="92" spans="1:26" s="127" customFormat="1" ht="16.5">
      <c r="A92" s="20">
        <v>244</v>
      </c>
      <c r="B92" s="18" t="s">
        <v>90</v>
      </c>
      <c r="C92" s="21">
        <v>19116</v>
      </c>
      <c r="D92" s="21">
        <v>41633435.489999995</v>
      </c>
      <c r="E92" s="21">
        <v>1649940.3441278911</v>
      </c>
      <c r="F92" s="21">
        <v>43283375.834127888</v>
      </c>
      <c r="G92" s="121">
        <v>1359.93</v>
      </c>
      <c r="H92" s="32">
        <v>25996421.880000003</v>
      </c>
      <c r="I92" s="32">
        <v>17286953.954127885</v>
      </c>
      <c r="J92" s="307">
        <f t="shared" si="5"/>
        <v>0.39939014970494846</v>
      </c>
      <c r="K92" s="123">
        <v>0</v>
      </c>
      <c r="L92" s="123">
        <v>0</v>
      </c>
      <c r="M92" s="123">
        <v>198002.77287539403</v>
      </c>
      <c r="N92" s="123">
        <v>371929.97462885809</v>
      </c>
      <c r="O92" s="123">
        <v>415992.61659380875</v>
      </c>
      <c r="P92" s="124">
        <v>-970824.77</v>
      </c>
      <c r="Q92" s="124">
        <v>-843977.50751002331</v>
      </c>
      <c r="R92" s="124">
        <v>-1572961.3445982235</v>
      </c>
      <c r="S92" s="125">
        <v>27718.2</v>
      </c>
      <c r="T92" s="22">
        <f t="shared" si="6"/>
        <v>14912833.8961177</v>
      </c>
      <c r="U92" s="41">
        <v>4245106.9129029894</v>
      </c>
      <c r="V92" s="22">
        <f t="shared" si="8"/>
        <v>19157940.809020691</v>
      </c>
      <c r="W92" s="22">
        <v>2097985.6613888899</v>
      </c>
      <c r="X92" s="21">
        <f t="shared" si="7"/>
        <v>21255926.47040958</v>
      </c>
      <c r="Y92" s="20">
        <f t="shared" si="9"/>
        <v>1111.9442598038072</v>
      </c>
      <c r="Z92" s="264">
        <v>17</v>
      </c>
    </row>
    <row r="93" spans="1:26" s="127" customFormat="1" ht="16.5">
      <c r="A93" s="20">
        <v>245</v>
      </c>
      <c r="B93" s="18" t="s">
        <v>91</v>
      </c>
      <c r="C93" s="21">
        <v>37232</v>
      </c>
      <c r="D93" s="21">
        <v>57253224.640000008</v>
      </c>
      <c r="E93" s="21">
        <v>12749591.35832157</v>
      </c>
      <c r="F93" s="21">
        <v>70002815.998321578</v>
      </c>
      <c r="G93" s="121">
        <v>1359.93</v>
      </c>
      <c r="H93" s="32">
        <v>50632913.760000005</v>
      </c>
      <c r="I93" s="32">
        <v>19369902.238321573</v>
      </c>
      <c r="J93" s="307">
        <f t="shared" si="5"/>
        <v>0.27670175780908579</v>
      </c>
      <c r="K93" s="123">
        <v>0</v>
      </c>
      <c r="L93" s="123">
        <v>0</v>
      </c>
      <c r="M93" s="123">
        <v>335018.31177697261</v>
      </c>
      <c r="N93" s="123">
        <v>780295.61224501207</v>
      </c>
      <c r="O93" s="123">
        <v>332829.8135966346</v>
      </c>
      <c r="P93" s="124">
        <v>-5235610.8037</v>
      </c>
      <c r="Q93" s="124">
        <v>-1124612.8536957274</v>
      </c>
      <c r="R93" s="124">
        <v>422657.58740302263</v>
      </c>
      <c r="S93" s="125">
        <v>53986.400000000001</v>
      </c>
      <c r="T93" s="22">
        <f t="shared" si="6"/>
        <v>14934466.305947486</v>
      </c>
      <c r="U93" s="41">
        <v>1850402.4242887096</v>
      </c>
      <c r="V93" s="22">
        <f t="shared" si="8"/>
        <v>16784868.730236195</v>
      </c>
      <c r="W93" s="22">
        <v>4834905.5185733447</v>
      </c>
      <c r="X93" s="21">
        <f t="shared" si="7"/>
        <v>21619774.248809539</v>
      </c>
      <c r="Y93" s="20">
        <f t="shared" si="9"/>
        <v>580.67721983265847</v>
      </c>
      <c r="Z93" s="264">
        <v>1</v>
      </c>
    </row>
    <row r="94" spans="1:26" s="127" customFormat="1" ht="16.5">
      <c r="A94" s="20">
        <v>249</v>
      </c>
      <c r="B94" s="18" t="s">
        <v>92</v>
      </c>
      <c r="C94" s="21">
        <v>9443</v>
      </c>
      <c r="D94" s="21">
        <v>11671289.32</v>
      </c>
      <c r="E94" s="21">
        <v>2133661.1546548177</v>
      </c>
      <c r="F94" s="21">
        <v>13804950.474654818</v>
      </c>
      <c r="G94" s="121">
        <v>1359.93</v>
      </c>
      <c r="H94" s="32">
        <v>12841818.99</v>
      </c>
      <c r="I94" s="32">
        <v>963131.48465481773</v>
      </c>
      <c r="J94" s="307">
        <f t="shared" si="5"/>
        <v>6.9767109010863734E-2</v>
      </c>
      <c r="K94" s="123">
        <v>445543.00659400003</v>
      </c>
      <c r="L94" s="123">
        <v>0</v>
      </c>
      <c r="M94" s="123">
        <v>118407.38840783443</v>
      </c>
      <c r="N94" s="123">
        <v>161928.98357488506</v>
      </c>
      <c r="O94" s="123">
        <v>0</v>
      </c>
      <c r="P94" s="124">
        <v>-721680.58499999996</v>
      </c>
      <c r="Q94" s="124">
        <v>356946.7361238359</v>
      </c>
      <c r="R94" s="124">
        <v>874331.29611714953</v>
      </c>
      <c r="S94" s="125">
        <v>13692.35</v>
      </c>
      <c r="T94" s="22">
        <f t="shared" si="6"/>
        <v>2212300.660472523</v>
      </c>
      <c r="U94" s="41">
        <v>2871143.5752241258</v>
      </c>
      <c r="V94" s="22">
        <f t="shared" si="8"/>
        <v>5083444.2356966492</v>
      </c>
      <c r="W94" s="22">
        <v>1689805.5154613357</v>
      </c>
      <c r="X94" s="21">
        <f t="shared" si="7"/>
        <v>6773249.7511579851</v>
      </c>
      <c r="Y94" s="20">
        <f t="shared" si="9"/>
        <v>717.27732194831992</v>
      </c>
      <c r="Z94" s="264">
        <v>13</v>
      </c>
    </row>
    <row r="95" spans="1:26" s="127" customFormat="1" ht="16.5">
      <c r="A95" s="20">
        <v>250</v>
      </c>
      <c r="B95" s="18" t="s">
        <v>93</v>
      </c>
      <c r="C95" s="21">
        <v>1808</v>
      </c>
      <c r="D95" s="21">
        <v>2015227.51</v>
      </c>
      <c r="E95" s="21">
        <v>478533.53694943991</v>
      </c>
      <c r="F95" s="21">
        <v>2493761.0469494397</v>
      </c>
      <c r="G95" s="121">
        <v>1359.93</v>
      </c>
      <c r="H95" s="32">
        <v>2458753.44</v>
      </c>
      <c r="I95" s="32">
        <v>35007.606949439738</v>
      </c>
      <c r="J95" s="307">
        <f t="shared" si="5"/>
        <v>1.4038075938455985E-2</v>
      </c>
      <c r="K95" s="123">
        <v>201411.476624</v>
      </c>
      <c r="L95" s="123">
        <v>0</v>
      </c>
      <c r="M95" s="123">
        <v>19923.83289960153</v>
      </c>
      <c r="N95" s="123">
        <v>33106.553558820699</v>
      </c>
      <c r="O95" s="123">
        <v>0</v>
      </c>
      <c r="P95" s="124">
        <v>-86002.014999999985</v>
      </c>
      <c r="Q95" s="124">
        <v>197920.72461793592</v>
      </c>
      <c r="R95" s="124">
        <v>71980.811857818</v>
      </c>
      <c r="S95" s="125">
        <v>2621.6</v>
      </c>
      <c r="T95" s="22">
        <f t="shared" si="6"/>
        <v>475970.59150761587</v>
      </c>
      <c r="U95" s="41">
        <v>695579.22452075686</v>
      </c>
      <c r="V95" s="22">
        <f t="shared" si="8"/>
        <v>1171549.8160283729</v>
      </c>
      <c r="W95" s="22">
        <v>443555.78617089614</v>
      </c>
      <c r="X95" s="21">
        <f t="shared" si="7"/>
        <v>1615105.602199269</v>
      </c>
      <c r="Y95" s="20">
        <f t="shared" si="9"/>
        <v>893.31062068543633</v>
      </c>
      <c r="Z95" s="264">
        <v>6</v>
      </c>
    </row>
    <row r="96" spans="1:26" s="127" customFormat="1" ht="16.5">
      <c r="A96" s="20">
        <v>256</v>
      </c>
      <c r="B96" s="18" t="s">
        <v>94</v>
      </c>
      <c r="C96" s="21">
        <v>1581</v>
      </c>
      <c r="D96" s="21">
        <v>2607968.69</v>
      </c>
      <c r="E96" s="21">
        <v>522827.95711943944</v>
      </c>
      <c r="F96" s="21">
        <v>3130796.6471194392</v>
      </c>
      <c r="G96" s="121">
        <v>1359.93</v>
      </c>
      <c r="H96" s="32">
        <v>2150049.33</v>
      </c>
      <c r="I96" s="32">
        <v>980747.31711943913</v>
      </c>
      <c r="J96" s="307">
        <f t="shared" si="5"/>
        <v>0.31325807060059235</v>
      </c>
      <c r="K96" s="123">
        <v>486575.96224200004</v>
      </c>
      <c r="L96" s="123">
        <v>0</v>
      </c>
      <c r="M96" s="123">
        <v>18010.100161663362</v>
      </c>
      <c r="N96" s="123">
        <v>21462.48684300977</v>
      </c>
      <c r="O96" s="123">
        <v>0</v>
      </c>
      <c r="P96" s="124">
        <v>-62824.995000000003</v>
      </c>
      <c r="Q96" s="124">
        <v>-267691.33868008648</v>
      </c>
      <c r="R96" s="124">
        <v>-388370.03901993233</v>
      </c>
      <c r="S96" s="125">
        <v>2292.4499999999998</v>
      </c>
      <c r="T96" s="22">
        <f t="shared" si="6"/>
        <v>790201.94366609352</v>
      </c>
      <c r="U96" s="41">
        <v>707006.82410394435</v>
      </c>
      <c r="V96" s="22">
        <f t="shared" si="8"/>
        <v>1497208.767770038</v>
      </c>
      <c r="W96" s="22">
        <v>342078.91533434653</v>
      </c>
      <c r="X96" s="21">
        <f t="shared" si="7"/>
        <v>1839287.6831043845</v>
      </c>
      <c r="Y96" s="20">
        <f t="shared" si="9"/>
        <v>1163.3698185353476</v>
      </c>
      <c r="Z96" s="264">
        <v>13</v>
      </c>
    </row>
    <row r="97" spans="1:26" s="127" customFormat="1" ht="16.5">
      <c r="A97" s="20">
        <v>257</v>
      </c>
      <c r="B97" s="18" t="s">
        <v>95</v>
      </c>
      <c r="C97" s="21">
        <v>40433</v>
      </c>
      <c r="D97" s="21">
        <v>71409254.700000003</v>
      </c>
      <c r="E97" s="21">
        <v>12963192.734294161</v>
      </c>
      <c r="F97" s="21">
        <v>84372447.434294164</v>
      </c>
      <c r="G97" s="121">
        <v>1359.93</v>
      </c>
      <c r="H97" s="32">
        <v>54986049.690000005</v>
      </c>
      <c r="I97" s="32">
        <v>29386397.744294159</v>
      </c>
      <c r="J97" s="307">
        <f t="shared" si="5"/>
        <v>0.34829376932770728</v>
      </c>
      <c r="K97" s="123">
        <v>0</v>
      </c>
      <c r="L97" s="123">
        <v>0</v>
      </c>
      <c r="M97" s="123">
        <v>299919.95674238837</v>
      </c>
      <c r="N97" s="123">
        <v>537087.37159529852</v>
      </c>
      <c r="O97" s="123">
        <v>398912.81791470811</v>
      </c>
      <c r="P97" s="124">
        <v>-3526668.1565</v>
      </c>
      <c r="Q97" s="124">
        <v>4717899.5307239471</v>
      </c>
      <c r="R97" s="124">
        <v>3486720.3034870639</v>
      </c>
      <c r="S97" s="125">
        <v>58627.85</v>
      </c>
      <c r="T97" s="22">
        <f t="shared" si="6"/>
        <v>35358897.418257564</v>
      </c>
      <c r="U97" s="41">
        <v>-661596.22778212826</v>
      </c>
      <c r="V97" s="22">
        <f t="shared" si="8"/>
        <v>34697301.190475434</v>
      </c>
      <c r="W97" s="22">
        <v>4555795.7102232007</v>
      </c>
      <c r="X97" s="21">
        <f t="shared" si="7"/>
        <v>39253096.900698632</v>
      </c>
      <c r="Y97" s="20">
        <f t="shared" si="9"/>
        <v>970.81831426554129</v>
      </c>
      <c r="Z97" s="264">
        <v>1</v>
      </c>
    </row>
    <row r="98" spans="1:26" s="127" customFormat="1" ht="16.5">
      <c r="A98" s="20">
        <v>260</v>
      </c>
      <c r="B98" s="18" t="s">
        <v>96</v>
      </c>
      <c r="C98" s="21">
        <v>9877</v>
      </c>
      <c r="D98" s="21">
        <v>10733101.32</v>
      </c>
      <c r="E98" s="21">
        <v>3175531.4907312728</v>
      </c>
      <c r="F98" s="21">
        <v>13908632.810731273</v>
      </c>
      <c r="G98" s="121">
        <v>1359.93</v>
      </c>
      <c r="H98" s="32">
        <v>13432028.610000001</v>
      </c>
      <c r="I98" s="32">
        <v>476604.20073127188</v>
      </c>
      <c r="J98" s="307">
        <f t="shared" si="5"/>
        <v>3.4266790073251889E-2</v>
      </c>
      <c r="K98" s="123">
        <v>1097471.555712</v>
      </c>
      <c r="L98" s="123">
        <v>0</v>
      </c>
      <c r="M98" s="123">
        <v>126480.12392720269</v>
      </c>
      <c r="N98" s="123">
        <v>197127.29531173923</v>
      </c>
      <c r="O98" s="123">
        <v>0</v>
      </c>
      <c r="P98" s="124">
        <v>-607358.42999999993</v>
      </c>
      <c r="Q98" s="124">
        <v>4309780.9450360192</v>
      </c>
      <c r="R98" s="124">
        <v>2830835.1857600482</v>
      </c>
      <c r="S98" s="125">
        <v>14321.65</v>
      </c>
      <c r="T98" s="22">
        <f t="shared" si="6"/>
        <v>8445262.5264782831</v>
      </c>
      <c r="U98" s="41">
        <v>5042143.8993841363</v>
      </c>
      <c r="V98" s="22">
        <f t="shared" si="8"/>
        <v>13487406.42586242</v>
      </c>
      <c r="W98" s="22">
        <v>2114261.2532293941</v>
      </c>
      <c r="X98" s="21">
        <f t="shared" si="7"/>
        <v>15601667.679091815</v>
      </c>
      <c r="Y98" s="20">
        <f t="shared" si="9"/>
        <v>1579.595796202472</v>
      </c>
      <c r="Z98" s="264">
        <v>12</v>
      </c>
    </row>
    <row r="99" spans="1:26" s="127" customFormat="1" ht="16.5">
      <c r="A99" s="20">
        <v>261</v>
      </c>
      <c r="B99" s="18" t="s">
        <v>97</v>
      </c>
      <c r="C99" s="21">
        <v>6523</v>
      </c>
      <c r="D99" s="21">
        <v>9076001.7300000004</v>
      </c>
      <c r="E99" s="21">
        <v>6395904.9810590884</v>
      </c>
      <c r="F99" s="21">
        <v>15471906.71105909</v>
      </c>
      <c r="G99" s="121">
        <v>1359.93</v>
      </c>
      <c r="H99" s="32">
        <v>8870823.3900000006</v>
      </c>
      <c r="I99" s="32">
        <v>6601083.3210590892</v>
      </c>
      <c r="J99" s="307">
        <f t="shared" si="5"/>
        <v>0.42664963306304921</v>
      </c>
      <c r="K99" s="123">
        <v>1946150.7091620001</v>
      </c>
      <c r="L99" s="123">
        <v>0</v>
      </c>
      <c r="M99" s="123">
        <v>95803.184712819202</v>
      </c>
      <c r="N99" s="123">
        <v>123576.07128815861</v>
      </c>
      <c r="O99" s="123">
        <v>29465.958216590556</v>
      </c>
      <c r="P99" s="124">
        <v>-304516.685</v>
      </c>
      <c r="Q99" s="124">
        <v>-476562.29855948989</v>
      </c>
      <c r="R99" s="124">
        <v>1246081.2834593584</v>
      </c>
      <c r="S99" s="125">
        <v>9458.35</v>
      </c>
      <c r="T99" s="22">
        <f t="shared" si="6"/>
        <v>9270539.8943385258</v>
      </c>
      <c r="U99" s="41">
        <v>-138958.28682980948</v>
      </c>
      <c r="V99" s="22">
        <f t="shared" si="8"/>
        <v>9131581.6075087171</v>
      </c>
      <c r="W99" s="22">
        <v>1227445.6298316219</v>
      </c>
      <c r="X99" s="21">
        <f t="shared" si="7"/>
        <v>10359027.237340339</v>
      </c>
      <c r="Y99" s="20">
        <f t="shared" si="9"/>
        <v>1588.0771481435443</v>
      </c>
      <c r="Z99" s="264">
        <v>19</v>
      </c>
    </row>
    <row r="100" spans="1:26" s="127" customFormat="1" ht="16.5">
      <c r="A100" s="20">
        <v>263</v>
      </c>
      <c r="B100" s="18" t="s">
        <v>98</v>
      </c>
      <c r="C100" s="21">
        <v>7759</v>
      </c>
      <c r="D100" s="21">
        <v>10592668.65</v>
      </c>
      <c r="E100" s="21">
        <v>1953979.3471460862</v>
      </c>
      <c r="F100" s="21">
        <v>12546647.997146087</v>
      </c>
      <c r="G100" s="121">
        <v>1359.93</v>
      </c>
      <c r="H100" s="32">
        <v>10551696.870000001</v>
      </c>
      <c r="I100" s="32">
        <v>1994951.1271460857</v>
      </c>
      <c r="J100" s="307">
        <f t="shared" si="5"/>
        <v>0.1590027175066891</v>
      </c>
      <c r="K100" s="123">
        <v>395856.76239600003</v>
      </c>
      <c r="L100" s="123">
        <v>0</v>
      </c>
      <c r="M100" s="123">
        <v>84650.533931560989</v>
      </c>
      <c r="N100" s="123">
        <v>127400.75868710758</v>
      </c>
      <c r="O100" s="123">
        <v>0</v>
      </c>
      <c r="P100" s="124">
        <v>-509758.95499999996</v>
      </c>
      <c r="Q100" s="124">
        <v>1224315.5131435227</v>
      </c>
      <c r="R100" s="124">
        <v>717512.01701661141</v>
      </c>
      <c r="S100" s="125">
        <v>11250.55</v>
      </c>
      <c r="T100" s="22">
        <f t="shared" si="6"/>
        <v>4046178.3073208882</v>
      </c>
      <c r="U100" s="41">
        <v>4276004.4865614763</v>
      </c>
      <c r="V100" s="22">
        <f t="shared" si="8"/>
        <v>8322182.7938823644</v>
      </c>
      <c r="W100" s="22">
        <v>1812826.8815624351</v>
      </c>
      <c r="X100" s="21">
        <f t="shared" si="7"/>
        <v>10135009.6754448</v>
      </c>
      <c r="Y100" s="20">
        <f t="shared" si="9"/>
        <v>1306.2262759949479</v>
      </c>
      <c r="Z100" s="264">
        <v>11</v>
      </c>
    </row>
    <row r="101" spans="1:26" s="127" customFormat="1" ht="16.5">
      <c r="A101" s="20">
        <v>265</v>
      </c>
      <c r="B101" s="18" t="s">
        <v>99</v>
      </c>
      <c r="C101" s="21">
        <v>1088</v>
      </c>
      <c r="D101" s="21">
        <v>1459474.7</v>
      </c>
      <c r="E101" s="21">
        <v>548467.47285842057</v>
      </c>
      <c r="F101" s="21">
        <v>2007942.1728584205</v>
      </c>
      <c r="G101" s="121">
        <v>1359.93</v>
      </c>
      <c r="H101" s="32">
        <v>1479603.84</v>
      </c>
      <c r="I101" s="32">
        <v>528338.33285842044</v>
      </c>
      <c r="J101" s="307">
        <f t="shared" si="5"/>
        <v>0.2631242771828935</v>
      </c>
      <c r="K101" s="123">
        <v>341727.43065600004</v>
      </c>
      <c r="L101" s="123">
        <v>0</v>
      </c>
      <c r="M101" s="123">
        <v>9620.9500544457915</v>
      </c>
      <c r="N101" s="123">
        <v>18119.265473036947</v>
      </c>
      <c r="O101" s="123">
        <v>0</v>
      </c>
      <c r="P101" s="124">
        <v>-65439.929999999993</v>
      </c>
      <c r="Q101" s="124">
        <v>422994.28370602295</v>
      </c>
      <c r="R101" s="124">
        <v>202031.86959103993</v>
      </c>
      <c r="S101" s="125">
        <v>1577.6</v>
      </c>
      <c r="T101" s="22">
        <f t="shared" si="6"/>
        <v>1458969.8023389662</v>
      </c>
      <c r="U101" s="41">
        <v>147742.29734063387</v>
      </c>
      <c r="V101" s="22">
        <f t="shared" si="8"/>
        <v>1606712.0996796</v>
      </c>
      <c r="W101" s="22">
        <v>246432.62327001276</v>
      </c>
      <c r="X101" s="21">
        <f t="shared" si="7"/>
        <v>1853144.7229496127</v>
      </c>
      <c r="Y101" s="20">
        <f t="shared" si="9"/>
        <v>1703.2580174169234</v>
      </c>
      <c r="Z101" s="264">
        <v>13</v>
      </c>
    </row>
    <row r="102" spans="1:26" s="127" customFormat="1" ht="16.5">
      <c r="A102" s="20">
        <v>271</v>
      </c>
      <c r="B102" s="18" t="s">
        <v>100</v>
      </c>
      <c r="C102" s="21">
        <v>6951</v>
      </c>
      <c r="D102" s="21">
        <v>8690931.3699999992</v>
      </c>
      <c r="E102" s="21">
        <v>1351846.612844303</v>
      </c>
      <c r="F102" s="21">
        <v>10042777.982844302</v>
      </c>
      <c r="G102" s="121">
        <v>1359.93</v>
      </c>
      <c r="H102" s="32">
        <v>9452873.4299999997</v>
      </c>
      <c r="I102" s="32">
        <v>589904.55284430273</v>
      </c>
      <c r="J102" s="307">
        <f t="shared" si="5"/>
        <v>5.8739180917074377E-2</v>
      </c>
      <c r="K102" s="123">
        <v>0</v>
      </c>
      <c r="L102" s="123">
        <v>0</v>
      </c>
      <c r="M102" s="123">
        <v>78814.733628093134</v>
      </c>
      <c r="N102" s="123">
        <v>121848.3908475269</v>
      </c>
      <c r="O102" s="123">
        <v>0</v>
      </c>
      <c r="P102" s="124">
        <v>-484592.05</v>
      </c>
      <c r="Q102" s="124">
        <v>-317440.41636771831</v>
      </c>
      <c r="R102" s="124">
        <v>-197938.67565481996</v>
      </c>
      <c r="S102" s="125">
        <v>10078.949999999999</v>
      </c>
      <c r="T102" s="22">
        <f t="shared" si="6"/>
        <v>-199324.51470261556</v>
      </c>
      <c r="U102" s="41">
        <v>3172285.4028940974</v>
      </c>
      <c r="V102" s="22">
        <f t="shared" si="8"/>
        <v>2972960.8881914821</v>
      </c>
      <c r="W102" s="22">
        <v>1428589.0970270738</v>
      </c>
      <c r="X102" s="21">
        <f t="shared" si="7"/>
        <v>4401549.9852185557</v>
      </c>
      <c r="Y102" s="20">
        <f t="shared" si="9"/>
        <v>633.22543306266084</v>
      </c>
      <c r="Z102" s="264">
        <v>4</v>
      </c>
    </row>
    <row r="103" spans="1:26" s="127" customFormat="1" ht="16.5">
      <c r="A103" s="20">
        <v>272</v>
      </c>
      <c r="B103" s="18" t="s">
        <v>101</v>
      </c>
      <c r="C103" s="21">
        <v>47909</v>
      </c>
      <c r="D103" s="21">
        <v>82400127.040000007</v>
      </c>
      <c r="E103" s="21">
        <v>10184190.872060351</v>
      </c>
      <c r="F103" s="21">
        <v>92584317.91206035</v>
      </c>
      <c r="G103" s="121">
        <v>1359.93</v>
      </c>
      <c r="H103" s="32">
        <v>65152886.370000005</v>
      </c>
      <c r="I103" s="32">
        <v>27431431.542060345</v>
      </c>
      <c r="J103" s="307">
        <f t="shared" si="5"/>
        <v>0.29628593870633285</v>
      </c>
      <c r="K103" s="123">
        <v>0</v>
      </c>
      <c r="L103" s="123">
        <v>0</v>
      </c>
      <c r="M103" s="123">
        <v>648243.97602986754</v>
      </c>
      <c r="N103" s="123">
        <v>976129.05716198205</v>
      </c>
      <c r="O103" s="123">
        <v>84486.948551339927</v>
      </c>
      <c r="P103" s="124">
        <v>-3102702.8385000001</v>
      </c>
      <c r="Q103" s="124">
        <v>-6039909.8979731565</v>
      </c>
      <c r="R103" s="124">
        <v>-2555937.9061475191</v>
      </c>
      <c r="S103" s="125">
        <v>69468.05</v>
      </c>
      <c r="T103" s="22">
        <f t="shared" si="6"/>
        <v>17511208.931182861</v>
      </c>
      <c r="U103" s="41">
        <v>8660489.1624515187</v>
      </c>
      <c r="V103" s="22">
        <f t="shared" si="8"/>
        <v>26171698.093634382</v>
      </c>
      <c r="W103" s="22">
        <v>7554623.8483991865</v>
      </c>
      <c r="X103" s="21">
        <f t="shared" si="7"/>
        <v>33726321.942033567</v>
      </c>
      <c r="Y103" s="20">
        <f t="shared" si="9"/>
        <v>703.96630992159237</v>
      </c>
      <c r="Z103" s="264">
        <v>16</v>
      </c>
    </row>
    <row r="104" spans="1:26" s="127" customFormat="1" ht="16.5">
      <c r="A104" s="20">
        <v>273</v>
      </c>
      <c r="B104" s="18" t="s">
        <v>102</v>
      </c>
      <c r="C104" s="21">
        <v>3989</v>
      </c>
      <c r="D104" s="21">
        <v>5882731.2200000007</v>
      </c>
      <c r="E104" s="21">
        <v>2445841.1131610526</v>
      </c>
      <c r="F104" s="21">
        <v>8328572.3331610532</v>
      </c>
      <c r="G104" s="121">
        <v>1359.93</v>
      </c>
      <c r="H104" s="32">
        <v>5424760.7700000005</v>
      </c>
      <c r="I104" s="32">
        <v>2903811.5631610528</v>
      </c>
      <c r="J104" s="307">
        <f t="shared" si="5"/>
        <v>0.34865658206499972</v>
      </c>
      <c r="K104" s="123">
        <v>1327366.5800140002</v>
      </c>
      <c r="L104" s="123">
        <v>0</v>
      </c>
      <c r="M104" s="123">
        <v>45630.925590217354</v>
      </c>
      <c r="N104" s="123">
        <v>58673.75916036655</v>
      </c>
      <c r="O104" s="123">
        <v>53261.656489203677</v>
      </c>
      <c r="P104" s="124">
        <v>-174092.51499999998</v>
      </c>
      <c r="Q104" s="124">
        <v>-814129.30658958305</v>
      </c>
      <c r="R104" s="124">
        <v>959754.55476083152</v>
      </c>
      <c r="S104" s="125">
        <v>5784.05</v>
      </c>
      <c r="T104" s="22">
        <f t="shared" si="6"/>
        <v>4366061.2675860897</v>
      </c>
      <c r="U104" s="41">
        <v>332890.22909781645</v>
      </c>
      <c r="V104" s="22">
        <f t="shared" si="8"/>
        <v>4698951.4966839058</v>
      </c>
      <c r="W104" s="22">
        <v>755593.04019599035</v>
      </c>
      <c r="X104" s="21">
        <f t="shared" si="7"/>
        <v>5454544.5368798962</v>
      </c>
      <c r="Y104" s="20">
        <f t="shared" si="9"/>
        <v>1367.3964745249175</v>
      </c>
      <c r="Z104" s="264">
        <v>19</v>
      </c>
    </row>
    <row r="105" spans="1:26" s="127" customFormat="1" ht="16.5">
      <c r="A105" s="20">
        <v>275</v>
      </c>
      <c r="B105" s="18" t="s">
        <v>103</v>
      </c>
      <c r="C105" s="21">
        <v>2586</v>
      </c>
      <c r="D105" s="21">
        <v>3206182.25</v>
      </c>
      <c r="E105" s="21">
        <v>664868.50631661585</v>
      </c>
      <c r="F105" s="21">
        <v>3871050.7563166157</v>
      </c>
      <c r="G105" s="121">
        <v>1359.93</v>
      </c>
      <c r="H105" s="32">
        <v>3516778.98</v>
      </c>
      <c r="I105" s="32">
        <v>354271.77631661575</v>
      </c>
      <c r="J105" s="307">
        <f t="shared" si="5"/>
        <v>9.151824623806086E-2</v>
      </c>
      <c r="K105" s="123">
        <v>155898.75986000002</v>
      </c>
      <c r="L105" s="123">
        <v>0</v>
      </c>
      <c r="M105" s="123">
        <v>28276.122867838589</v>
      </c>
      <c r="N105" s="123">
        <v>38929.455036657258</v>
      </c>
      <c r="O105" s="123">
        <v>0</v>
      </c>
      <c r="P105" s="124">
        <v>-154800.48000000001</v>
      </c>
      <c r="Q105" s="124">
        <v>448194.39721103443</v>
      </c>
      <c r="R105" s="124">
        <v>460879.0250652135</v>
      </c>
      <c r="S105" s="125">
        <v>3749.7</v>
      </c>
      <c r="T105" s="22">
        <f t="shared" si="6"/>
        <v>1335398.7563573595</v>
      </c>
      <c r="U105" s="41">
        <v>1068413.1051205937</v>
      </c>
      <c r="V105" s="22">
        <f t="shared" si="8"/>
        <v>2403811.8614779534</v>
      </c>
      <c r="W105" s="22">
        <v>533578.4024844853</v>
      </c>
      <c r="X105" s="21">
        <f t="shared" si="7"/>
        <v>2937390.2639624388</v>
      </c>
      <c r="Y105" s="20">
        <f t="shared" si="9"/>
        <v>1135.881772607285</v>
      </c>
      <c r="Z105" s="264">
        <v>13</v>
      </c>
    </row>
    <row r="106" spans="1:26" s="127" customFormat="1" ht="16.5">
      <c r="A106" s="20">
        <v>276</v>
      </c>
      <c r="B106" s="18" t="s">
        <v>104</v>
      </c>
      <c r="C106" s="21">
        <v>15035</v>
      </c>
      <c r="D106" s="21">
        <v>29152334.960000005</v>
      </c>
      <c r="E106" s="21">
        <v>2201574.7415822754</v>
      </c>
      <c r="F106" s="21">
        <v>31353909.701582279</v>
      </c>
      <c r="G106" s="121">
        <v>1359.93</v>
      </c>
      <c r="H106" s="32">
        <v>20446547.550000001</v>
      </c>
      <c r="I106" s="32">
        <v>10907362.151582278</v>
      </c>
      <c r="J106" s="307">
        <f t="shared" si="5"/>
        <v>0.34787885324016982</v>
      </c>
      <c r="K106" s="123">
        <v>0</v>
      </c>
      <c r="L106" s="123">
        <v>0</v>
      </c>
      <c r="M106" s="123">
        <v>110819.44471360753</v>
      </c>
      <c r="N106" s="123">
        <v>283358.32657668728</v>
      </c>
      <c r="O106" s="123">
        <v>62892.757687194797</v>
      </c>
      <c r="P106" s="124">
        <v>-948617.41500000004</v>
      </c>
      <c r="Q106" s="124">
        <v>1817430.1323513938</v>
      </c>
      <c r="R106" s="124">
        <v>476280.07485705195</v>
      </c>
      <c r="S106" s="125">
        <v>21800.75</v>
      </c>
      <c r="T106" s="22">
        <f t="shared" si="6"/>
        <v>12731326.222768214</v>
      </c>
      <c r="U106" s="41">
        <v>5929127.1671364466</v>
      </c>
      <c r="V106" s="22">
        <f t="shared" si="8"/>
        <v>18660453.389904659</v>
      </c>
      <c r="W106" s="22">
        <v>2027800.9120636734</v>
      </c>
      <c r="X106" s="21">
        <f t="shared" si="7"/>
        <v>20688254.301968332</v>
      </c>
      <c r="Y106" s="20">
        <f t="shared" si="9"/>
        <v>1376.0062721628422</v>
      </c>
      <c r="Z106" s="264">
        <v>12</v>
      </c>
    </row>
    <row r="107" spans="1:26" s="127" customFormat="1" ht="16.5">
      <c r="A107" s="20">
        <v>280</v>
      </c>
      <c r="B107" s="18" t="s">
        <v>105</v>
      </c>
      <c r="C107" s="21">
        <v>2050</v>
      </c>
      <c r="D107" s="21">
        <v>2762483.1300000004</v>
      </c>
      <c r="E107" s="21">
        <v>1225544.8544464579</v>
      </c>
      <c r="F107" s="21">
        <v>3988027.9844464585</v>
      </c>
      <c r="G107" s="121">
        <v>1359.93</v>
      </c>
      <c r="H107" s="32">
        <v>2787856.5</v>
      </c>
      <c r="I107" s="32">
        <v>1200171.4844464585</v>
      </c>
      <c r="J107" s="307">
        <f t="shared" si="5"/>
        <v>0.30094359646602209</v>
      </c>
      <c r="K107" s="123">
        <v>245139.58629999997</v>
      </c>
      <c r="L107" s="123">
        <v>0</v>
      </c>
      <c r="M107" s="123">
        <v>19466.185291477675</v>
      </c>
      <c r="N107" s="123">
        <v>22378.828589702938</v>
      </c>
      <c r="O107" s="123">
        <v>0</v>
      </c>
      <c r="P107" s="124">
        <v>-90115.18</v>
      </c>
      <c r="Q107" s="124">
        <v>-7852.4502045848512</v>
      </c>
      <c r="R107" s="124">
        <v>257036.93064005545</v>
      </c>
      <c r="S107" s="125">
        <v>2972.5</v>
      </c>
      <c r="T107" s="22">
        <f t="shared" si="6"/>
        <v>1649197.8850631097</v>
      </c>
      <c r="U107" s="41">
        <v>886576.51308586006</v>
      </c>
      <c r="V107" s="22">
        <f t="shared" si="8"/>
        <v>2535774.3981489697</v>
      </c>
      <c r="W107" s="22">
        <v>505168.02661108016</v>
      </c>
      <c r="X107" s="21">
        <f t="shared" si="7"/>
        <v>3040942.4247600501</v>
      </c>
      <c r="Y107" s="20">
        <f t="shared" si="9"/>
        <v>1483.386548663439</v>
      </c>
      <c r="Z107" s="264">
        <v>15</v>
      </c>
    </row>
    <row r="108" spans="1:26" s="127" customFormat="1" ht="16.5">
      <c r="A108" s="20">
        <v>284</v>
      </c>
      <c r="B108" s="18" t="s">
        <v>106</v>
      </c>
      <c r="C108" s="21">
        <v>2271</v>
      </c>
      <c r="D108" s="21">
        <v>2959921.9099999997</v>
      </c>
      <c r="E108" s="21">
        <v>489851.5161316513</v>
      </c>
      <c r="F108" s="21">
        <v>3449773.4261316508</v>
      </c>
      <c r="G108" s="121">
        <v>1359.93</v>
      </c>
      <c r="H108" s="32">
        <v>3088401.0300000003</v>
      </c>
      <c r="I108" s="32">
        <v>361372.39613165054</v>
      </c>
      <c r="J108" s="307">
        <f t="shared" si="5"/>
        <v>0.10475250153946192</v>
      </c>
      <c r="K108" s="123">
        <v>992.07575199999997</v>
      </c>
      <c r="L108" s="123">
        <v>0</v>
      </c>
      <c r="M108" s="123">
        <v>29390.670013970146</v>
      </c>
      <c r="N108" s="123">
        <v>34421.832752515853</v>
      </c>
      <c r="O108" s="123">
        <v>0</v>
      </c>
      <c r="P108" s="124">
        <v>-112098.15</v>
      </c>
      <c r="Q108" s="124">
        <v>1028817.6081680136</v>
      </c>
      <c r="R108" s="124">
        <v>835201.90222017828</v>
      </c>
      <c r="S108" s="125">
        <v>3292.95</v>
      </c>
      <c r="T108" s="22">
        <f t="shared" si="6"/>
        <v>2181391.2850383287</v>
      </c>
      <c r="U108" s="41">
        <v>965830.33085406851</v>
      </c>
      <c r="V108" s="22">
        <f t="shared" si="8"/>
        <v>3147221.6158923972</v>
      </c>
      <c r="W108" s="22">
        <v>510917.09850622597</v>
      </c>
      <c r="X108" s="21">
        <f t="shared" si="7"/>
        <v>3658138.7143986234</v>
      </c>
      <c r="Y108" s="20">
        <f t="shared" si="9"/>
        <v>1610.8052463225995</v>
      </c>
      <c r="Z108" s="264">
        <v>2</v>
      </c>
    </row>
    <row r="109" spans="1:26" s="127" customFormat="1" ht="16.5">
      <c r="A109" s="20">
        <v>285</v>
      </c>
      <c r="B109" s="18" t="s">
        <v>107</v>
      </c>
      <c r="C109" s="21">
        <v>51241</v>
      </c>
      <c r="D109" s="21">
        <v>62960675.700000003</v>
      </c>
      <c r="E109" s="21">
        <v>14541515.991824944</v>
      </c>
      <c r="F109" s="21">
        <v>77502191.691824943</v>
      </c>
      <c r="G109" s="121">
        <v>1359.93</v>
      </c>
      <c r="H109" s="32">
        <v>69684173.13000001</v>
      </c>
      <c r="I109" s="32">
        <v>7818018.5618249327</v>
      </c>
      <c r="J109" s="307">
        <f t="shared" si="5"/>
        <v>0.10087480613338048</v>
      </c>
      <c r="K109" s="123">
        <v>0</v>
      </c>
      <c r="L109" s="123">
        <v>0</v>
      </c>
      <c r="M109" s="123">
        <v>740361.66200145043</v>
      </c>
      <c r="N109" s="123">
        <v>961421.78623105714</v>
      </c>
      <c r="O109" s="123">
        <v>0</v>
      </c>
      <c r="P109" s="124">
        <v>-5865552.7798999995</v>
      </c>
      <c r="Q109" s="124">
        <v>-810784.20997074631</v>
      </c>
      <c r="R109" s="124">
        <v>2781525.1931927828</v>
      </c>
      <c r="S109" s="125">
        <v>74299.45</v>
      </c>
      <c r="T109" s="22">
        <f t="shared" si="6"/>
        <v>5699289.6633794773</v>
      </c>
      <c r="U109" s="41">
        <v>11015504.544880327</v>
      </c>
      <c r="V109" s="22">
        <f t="shared" si="8"/>
        <v>16714794.208259804</v>
      </c>
      <c r="W109" s="22">
        <v>7795134.9180065216</v>
      </c>
      <c r="X109" s="21">
        <f t="shared" si="7"/>
        <v>24509929.126266327</v>
      </c>
      <c r="Y109" s="20">
        <f t="shared" si="9"/>
        <v>478.32651834012466</v>
      </c>
      <c r="Z109" s="264">
        <v>8</v>
      </c>
    </row>
    <row r="110" spans="1:26" s="127" customFormat="1" ht="16.5">
      <c r="A110" s="20">
        <v>286</v>
      </c>
      <c r="B110" s="18" t="s">
        <v>108</v>
      </c>
      <c r="C110" s="21">
        <v>80454</v>
      </c>
      <c r="D110" s="21">
        <v>99793602.049999982</v>
      </c>
      <c r="E110" s="21">
        <v>15640076.92302623</v>
      </c>
      <c r="F110" s="21">
        <v>115433678.97302622</v>
      </c>
      <c r="G110" s="121">
        <v>1359.93</v>
      </c>
      <c r="H110" s="32">
        <v>109411808.22</v>
      </c>
      <c r="I110" s="32">
        <v>6021870.7530262172</v>
      </c>
      <c r="J110" s="307">
        <f t="shared" si="5"/>
        <v>5.2167364036221769E-2</v>
      </c>
      <c r="K110" s="123">
        <v>0</v>
      </c>
      <c r="L110" s="123">
        <v>0</v>
      </c>
      <c r="M110" s="123">
        <v>993717.46948072221</v>
      </c>
      <c r="N110" s="123">
        <v>1616316.2055287121</v>
      </c>
      <c r="O110" s="123">
        <v>0</v>
      </c>
      <c r="P110" s="124">
        <v>-6254733.5722999992</v>
      </c>
      <c r="Q110" s="124">
        <v>-4301015.2112129303</v>
      </c>
      <c r="R110" s="124">
        <v>-406993.69615939754</v>
      </c>
      <c r="S110" s="125">
        <v>116658.3</v>
      </c>
      <c r="T110" s="22">
        <f t="shared" si="6"/>
        <v>-2214179.7516366756</v>
      </c>
      <c r="U110" s="41">
        <v>13395157.235847188</v>
      </c>
      <c r="V110" s="22">
        <f t="shared" si="8"/>
        <v>11180977.484210514</v>
      </c>
      <c r="W110" s="22">
        <v>13075249.793361763</v>
      </c>
      <c r="X110" s="21">
        <f t="shared" si="7"/>
        <v>24256227.277572274</v>
      </c>
      <c r="Y110" s="20">
        <f t="shared" si="9"/>
        <v>301.49187458140398</v>
      </c>
      <c r="Z110" s="264">
        <v>8</v>
      </c>
    </row>
    <row r="111" spans="1:26" s="127" customFormat="1" ht="16.5">
      <c r="A111" s="20">
        <v>287</v>
      </c>
      <c r="B111" s="18" t="s">
        <v>109</v>
      </c>
      <c r="C111" s="21">
        <v>6380</v>
      </c>
      <c r="D111" s="21">
        <v>7286544.1400000006</v>
      </c>
      <c r="E111" s="21">
        <v>2463853.1604757118</v>
      </c>
      <c r="F111" s="21">
        <v>9750397.3004757129</v>
      </c>
      <c r="G111" s="121">
        <v>1359.93</v>
      </c>
      <c r="H111" s="32">
        <v>8676353.4000000004</v>
      </c>
      <c r="I111" s="32">
        <v>1074043.9004757125</v>
      </c>
      <c r="J111" s="307">
        <f t="shared" si="5"/>
        <v>0.1101538601327877</v>
      </c>
      <c r="K111" s="123">
        <v>368375.54306666675</v>
      </c>
      <c r="L111" s="123">
        <v>0</v>
      </c>
      <c r="M111" s="123">
        <v>76589.314320117599</v>
      </c>
      <c r="N111" s="123">
        <v>89800.955144554653</v>
      </c>
      <c r="O111" s="123">
        <v>0</v>
      </c>
      <c r="P111" s="124">
        <v>-269805.06000000006</v>
      </c>
      <c r="Q111" s="124">
        <v>1606930.1544386714</v>
      </c>
      <c r="R111" s="124">
        <v>1072595.0618642569</v>
      </c>
      <c r="S111" s="125">
        <v>9251</v>
      </c>
      <c r="T111" s="22">
        <f t="shared" si="6"/>
        <v>4027780.8693099795</v>
      </c>
      <c r="U111" s="41">
        <v>2192390.0959008886</v>
      </c>
      <c r="V111" s="22">
        <f t="shared" si="8"/>
        <v>6220170.965210868</v>
      </c>
      <c r="W111" s="22">
        <v>1442594.6279899105</v>
      </c>
      <c r="X111" s="21">
        <f t="shared" si="7"/>
        <v>7662765.5932007786</v>
      </c>
      <c r="Y111" s="20">
        <f t="shared" si="9"/>
        <v>1201.0604378057646</v>
      </c>
      <c r="Z111" s="264">
        <v>15</v>
      </c>
    </row>
    <row r="112" spans="1:26" s="127" customFormat="1" ht="16.5">
      <c r="A112" s="20">
        <v>288</v>
      </c>
      <c r="B112" s="18" t="s">
        <v>110</v>
      </c>
      <c r="C112" s="21">
        <v>6442</v>
      </c>
      <c r="D112" s="21">
        <v>10302058.140000001</v>
      </c>
      <c r="E112" s="21">
        <v>2754662.8077183389</v>
      </c>
      <c r="F112" s="21">
        <v>13056720.947718339</v>
      </c>
      <c r="G112" s="121">
        <v>1359.93</v>
      </c>
      <c r="H112" s="32">
        <v>8760669.0600000005</v>
      </c>
      <c r="I112" s="32">
        <v>4296051.8877183385</v>
      </c>
      <c r="J112" s="307">
        <f t="shared" si="5"/>
        <v>0.32902992297381323</v>
      </c>
      <c r="K112" s="123">
        <v>0</v>
      </c>
      <c r="L112" s="123">
        <v>0</v>
      </c>
      <c r="M112" s="123">
        <v>69372.938760960184</v>
      </c>
      <c r="N112" s="123">
        <v>104493.14682964254</v>
      </c>
      <c r="O112" s="123">
        <v>0</v>
      </c>
      <c r="P112" s="124">
        <v>-243838.98499999999</v>
      </c>
      <c r="Q112" s="124">
        <v>-483541.52055936662</v>
      </c>
      <c r="R112" s="124">
        <v>-621626.37596266565</v>
      </c>
      <c r="S112" s="125">
        <v>9340.9</v>
      </c>
      <c r="T112" s="22">
        <f t="shared" si="6"/>
        <v>3130251.9917869088</v>
      </c>
      <c r="U112" s="41">
        <v>1905995.9527615481</v>
      </c>
      <c r="V112" s="22">
        <f t="shared" si="8"/>
        <v>5036247.9445484569</v>
      </c>
      <c r="W112" s="22">
        <v>1335863.8451157999</v>
      </c>
      <c r="X112" s="21">
        <f t="shared" si="7"/>
        <v>6372111.7896642573</v>
      </c>
      <c r="Y112" s="20">
        <f t="shared" si="9"/>
        <v>989.15116263027903</v>
      </c>
      <c r="Z112" s="264">
        <v>15</v>
      </c>
    </row>
    <row r="113" spans="1:26" s="127" customFormat="1" ht="16.5">
      <c r="A113" s="20">
        <v>290</v>
      </c>
      <c r="B113" s="18" t="s">
        <v>111</v>
      </c>
      <c r="C113" s="21">
        <v>7928</v>
      </c>
      <c r="D113" s="21">
        <v>8408748.9900000002</v>
      </c>
      <c r="E113" s="21">
        <v>4651645.2549636867</v>
      </c>
      <c r="F113" s="21">
        <v>13060394.244963687</v>
      </c>
      <c r="G113" s="121">
        <v>1359.93</v>
      </c>
      <c r="H113" s="32">
        <v>10781525.040000001</v>
      </c>
      <c r="I113" s="32">
        <v>2278869.2049636859</v>
      </c>
      <c r="J113" s="307">
        <f t="shared" si="5"/>
        <v>0.17448701488030938</v>
      </c>
      <c r="K113" s="123">
        <v>1053206.267128</v>
      </c>
      <c r="L113" s="123">
        <v>0</v>
      </c>
      <c r="M113" s="123">
        <v>98112.773224334072</v>
      </c>
      <c r="N113" s="123">
        <v>162589.82053494433</v>
      </c>
      <c r="O113" s="123">
        <v>0</v>
      </c>
      <c r="P113" s="124">
        <v>-436080.05</v>
      </c>
      <c r="Q113" s="124">
        <v>-65082.62521018627</v>
      </c>
      <c r="R113" s="124">
        <v>552853.15065888315</v>
      </c>
      <c r="S113" s="125">
        <v>11495.6</v>
      </c>
      <c r="T113" s="22">
        <f t="shared" si="6"/>
        <v>3655964.1412996612</v>
      </c>
      <c r="U113" s="41">
        <v>2395832.6796926549</v>
      </c>
      <c r="V113" s="22">
        <f t="shared" si="8"/>
        <v>6051796.8209923161</v>
      </c>
      <c r="W113" s="22">
        <v>1696306.0079607312</v>
      </c>
      <c r="X113" s="21">
        <f t="shared" si="7"/>
        <v>7748102.8289530473</v>
      </c>
      <c r="Y113" s="20">
        <f t="shared" si="9"/>
        <v>977.30863130083844</v>
      </c>
      <c r="Z113" s="264">
        <v>18</v>
      </c>
    </row>
    <row r="114" spans="1:26" s="127" customFormat="1" ht="16.5">
      <c r="A114" s="20">
        <v>291</v>
      </c>
      <c r="B114" s="18" t="s">
        <v>112</v>
      </c>
      <c r="C114" s="21">
        <v>2158</v>
      </c>
      <c r="D114" s="21">
        <v>1831518.25</v>
      </c>
      <c r="E114" s="21">
        <v>792813.40207924799</v>
      </c>
      <c r="F114" s="21">
        <v>2624331.6520792479</v>
      </c>
      <c r="G114" s="121">
        <v>1359.93</v>
      </c>
      <c r="H114" s="32">
        <v>2934728.94</v>
      </c>
      <c r="I114" s="32">
        <v>-310397.28792075207</v>
      </c>
      <c r="J114" s="307">
        <f t="shared" si="5"/>
        <v>-0.11827670015519018</v>
      </c>
      <c r="K114" s="123">
        <v>273922.87928200001</v>
      </c>
      <c r="L114" s="123">
        <v>0</v>
      </c>
      <c r="M114" s="123">
        <v>23174.101111511514</v>
      </c>
      <c r="N114" s="123">
        <v>41182.511419931041</v>
      </c>
      <c r="O114" s="123">
        <v>0</v>
      </c>
      <c r="P114" s="124">
        <v>-118952.0425</v>
      </c>
      <c r="Q114" s="124">
        <v>962215.81022848887</v>
      </c>
      <c r="R114" s="124">
        <v>903744.98393354379</v>
      </c>
      <c r="S114" s="125">
        <v>3129.1</v>
      </c>
      <c r="T114" s="22">
        <f t="shared" si="6"/>
        <v>1778020.0555547234</v>
      </c>
      <c r="U114" s="41">
        <v>19145.753422128564</v>
      </c>
      <c r="V114" s="22">
        <f t="shared" si="8"/>
        <v>1797165.8089768519</v>
      </c>
      <c r="W114" s="22">
        <v>449064.00983901828</v>
      </c>
      <c r="X114" s="21">
        <f t="shared" si="7"/>
        <v>2246229.8188158702</v>
      </c>
      <c r="Y114" s="20">
        <f t="shared" si="9"/>
        <v>1040.8849948173633</v>
      </c>
      <c r="Z114" s="264">
        <v>6</v>
      </c>
    </row>
    <row r="115" spans="1:26" s="127" customFormat="1" ht="16.5">
      <c r="A115" s="20">
        <v>297</v>
      </c>
      <c r="B115" s="18" t="s">
        <v>113</v>
      </c>
      <c r="C115" s="21">
        <v>121543</v>
      </c>
      <c r="D115" s="21">
        <v>163844982.57999998</v>
      </c>
      <c r="E115" s="21">
        <v>22373048.483027115</v>
      </c>
      <c r="F115" s="21">
        <v>186218031.06302708</v>
      </c>
      <c r="G115" s="121">
        <v>1359.93</v>
      </c>
      <c r="H115" s="32">
        <v>165289971.99000001</v>
      </c>
      <c r="I115" s="32">
        <v>20928059.073027074</v>
      </c>
      <c r="J115" s="307">
        <f t="shared" si="5"/>
        <v>0.11238470814860992</v>
      </c>
      <c r="K115" s="123">
        <v>0</v>
      </c>
      <c r="L115" s="123">
        <v>0</v>
      </c>
      <c r="M115" s="123">
        <v>1622075.8122482179</v>
      </c>
      <c r="N115" s="123">
        <v>2477027.4075855273</v>
      </c>
      <c r="O115" s="123">
        <v>977406.1226856556</v>
      </c>
      <c r="P115" s="124">
        <v>-13490950.189900002</v>
      </c>
      <c r="Q115" s="124">
        <v>-11805262.822869556</v>
      </c>
      <c r="R115" s="124">
        <v>-4935372.5064624157</v>
      </c>
      <c r="S115" s="125">
        <v>176237.35</v>
      </c>
      <c r="T115" s="22">
        <f t="shared" si="6"/>
        <v>-4050779.7536854967</v>
      </c>
      <c r="U115" s="41">
        <v>25752760.723499291</v>
      </c>
      <c r="V115" s="22">
        <f t="shared" si="8"/>
        <v>21701980.969813794</v>
      </c>
      <c r="W115" s="22">
        <v>19198097.359689422</v>
      </c>
      <c r="X115" s="21">
        <f t="shared" si="7"/>
        <v>40900078.329503216</v>
      </c>
      <c r="Y115" s="20">
        <f t="shared" si="9"/>
        <v>336.50706605483833</v>
      </c>
      <c r="Z115" s="264">
        <v>11</v>
      </c>
    </row>
    <row r="116" spans="1:26" s="127" customFormat="1" ht="16.5">
      <c r="A116" s="20">
        <v>300</v>
      </c>
      <c r="B116" s="18" t="s">
        <v>114</v>
      </c>
      <c r="C116" s="21">
        <v>3528</v>
      </c>
      <c r="D116" s="21">
        <v>4798226.74</v>
      </c>
      <c r="E116" s="21">
        <v>647503.29565960134</v>
      </c>
      <c r="F116" s="21">
        <v>5445730.0356596019</v>
      </c>
      <c r="G116" s="121">
        <v>1359.93</v>
      </c>
      <c r="H116" s="32">
        <v>4797833.04</v>
      </c>
      <c r="I116" s="32">
        <v>647896.99565960187</v>
      </c>
      <c r="J116" s="307">
        <f t="shared" si="5"/>
        <v>0.11897339592984925</v>
      </c>
      <c r="K116" s="123">
        <v>87516.565247999999</v>
      </c>
      <c r="L116" s="123">
        <v>0</v>
      </c>
      <c r="M116" s="123">
        <v>45793.407756311586</v>
      </c>
      <c r="N116" s="123">
        <v>60155.52991130967</v>
      </c>
      <c r="O116" s="123">
        <v>0</v>
      </c>
      <c r="P116" s="124">
        <v>-162048.93</v>
      </c>
      <c r="Q116" s="124">
        <v>1325560.2991796143</v>
      </c>
      <c r="R116" s="124">
        <v>729078.90658615809</v>
      </c>
      <c r="S116" s="124">
        <v>5115.5999999999995</v>
      </c>
      <c r="T116" s="22">
        <f t="shared" si="6"/>
        <v>2739068.3743409957</v>
      </c>
      <c r="U116" s="41">
        <v>1819192.8651593679</v>
      </c>
      <c r="V116" s="22">
        <f t="shared" si="8"/>
        <v>4558261.2395003634</v>
      </c>
      <c r="W116" s="22">
        <v>777950.74050796952</v>
      </c>
      <c r="X116" s="21">
        <f t="shared" si="7"/>
        <v>5336211.980008333</v>
      </c>
      <c r="Y116" s="20">
        <f t="shared" si="9"/>
        <v>1512.5317403651738</v>
      </c>
      <c r="Z116" s="264">
        <v>14</v>
      </c>
    </row>
    <row r="117" spans="1:26" s="127" customFormat="1" ht="16.5">
      <c r="A117" s="20">
        <v>301</v>
      </c>
      <c r="B117" s="18" t="s">
        <v>115</v>
      </c>
      <c r="C117" s="21">
        <v>20197</v>
      </c>
      <c r="D117" s="21">
        <v>27812475.380000003</v>
      </c>
      <c r="E117" s="21">
        <v>3341009.2352786195</v>
      </c>
      <c r="F117" s="21">
        <v>31153484.615278624</v>
      </c>
      <c r="G117" s="121">
        <v>1359.93</v>
      </c>
      <c r="H117" s="32">
        <v>27466506.210000001</v>
      </c>
      <c r="I117" s="32">
        <v>3686978.4052786231</v>
      </c>
      <c r="J117" s="307">
        <f t="shared" si="5"/>
        <v>0.11834882841550302</v>
      </c>
      <c r="K117" s="123">
        <v>0</v>
      </c>
      <c r="L117" s="123">
        <v>0</v>
      </c>
      <c r="M117" s="123">
        <v>233540.02314767594</v>
      </c>
      <c r="N117" s="123">
        <v>377640.60057288973</v>
      </c>
      <c r="O117" s="123">
        <v>0</v>
      </c>
      <c r="P117" s="124">
        <v>-1173178.7399999998</v>
      </c>
      <c r="Q117" s="124">
        <v>463551.83119081572</v>
      </c>
      <c r="R117" s="124">
        <v>-803769.0156173053</v>
      </c>
      <c r="S117" s="125">
        <v>29285.649999999998</v>
      </c>
      <c r="T117" s="22">
        <f t="shared" si="6"/>
        <v>2814048.7545726993</v>
      </c>
      <c r="U117" s="41">
        <v>10993483.86192004</v>
      </c>
      <c r="V117" s="22">
        <f t="shared" si="8"/>
        <v>13807532.616492739</v>
      </c>
      <c r="W117" s="22">
        <v>4466289.7991133537</v>
      </c>
      <c r="X117" s="21">
        <f t="shared" si="7"/>
        <v>18273822.415606093</v>
      </c>
      <c r="Y117" s="20">
        <f t="shared" si="9"/>
        <v>904.77904716572232</v>
      </c>
      <c r="Z117" s="264">
        <v>14</v>
      </c>
    </row>
    <row r="118" spans="1:26" s="127" customFormat="1" ht="16.5">
      <c r="A118" s="20">
        <v>304</v>
      </c>
      <c r="B118" s="18" t="s">
        <v>116</v>
      </c>
      <c r="C118" s="21">
        <v>971</v>
      </c>
      <c r="D118" s="21">
        <v>803198.7300000001</v>
      </c>
      <c r="E118" s="21">
        <v>629896.69147933903</v>
      </c>
      <c r="F118" s="21">
        <v>1433095.4214793392</v>
      </c>
      <c r="G118" s="121">
        <v>1359.93</v>
      </c>
      <c r="H118" s="32">
        <v>1320492.03</v>
      </c>
      <c r="I118" s="32">
        <v>112603.39147933922</v>
      </c>
      <c r="J118" s="307">
        <f t="shared" si="5"/>
        <v>7.8573547714709938E-2</v>
      </c>
      <c r="K118" s="123">
        <v>116093.13189300001</v>
      </c>
      <c r="L118" s="123">
        <v>0</v>
      </c>
      <c r="M118" s="123">
        <v>9668.4107511964339</v>
      </c>
      <c r="N118" s="123">
        <v>11355.653867118101</v>
      </c>
      <c r="O118" s="123">
        <v>15532.095530142493</v>
      </c>
      <c r="P118" s="124">
        <v>-52051.27</v>
      </c>
      <c r="Q118" s="124">
        <v>-369578.77209693141</v>
      </c>
      <c r="R118" s="124">
        <v>-92303.743131439114</v>
      </c>
      <c r="S118" s="124">
        <v>1407.95</v>
      </c>
      <c r="T118" s="22">
        <f t="shared" si="6"/>
        <v>-247273.1517075742</v>
      </c>
      <c r="U118" s="41">
        <v>-68170.124106726551</v>
      </c>
      <c r="V118" s="22">
        <f t="shared" si="8"/>
        <v>-315443.27581430075</v>
      </c>
      <c r="W118" s="22">
        <v>180430.88589154335</v>
      </c>
      <c r="X118" s="21">
        <f t="shared" si="7"/>
        <v>-135012.3899227574</v>
      </c>
      <c r="Y118" s="20">
        <f t="shared" si="9"/>
        <v>-139.04468581128467</v>
      </c>
      <c r="Z118" s="264">
        <v>2</v>
      </c>
    </row>
    <row r="119" spans="1:26" s="127" customFormat="1" ht="16.5">
      <c r="A119" s="20">
        <v>305</v>
      </c>
      <c r="B119" s="18" t="s">
        <v>117</v>
      </c>
      <c r="C119" s="21">
        <v>15165</v>
      </c>
      <c r="D119" s="21">
        <v>21004815.5</v>
      </c>
      <c r="E119" s="21">
        <v>5694192.6330307629</v>
      </c>
      <c r="F119" s="21">
        <v>26699008.133030765</v>
      </c>
      <c r="G119" s="121">
        <v>1359.93</v>
      </c>
      <c r="H119" s="32">
        <v>20623338.449999999</v>
      </c>
      <c r="I119" s="32">
        <v>6075669.6830307655</v>
      </c>
      <c r="J119" s="307">
        <f t="shared" si="5"/>
        <v>0.22756162523933729</v>
      </c>
      <c r="K119" s="123">
        <v>837428.41623000009</v>
      </c>
      <c r="L119" s="123">
        <v>0</v>
      </c>
      <c r="M119" s="123">
        <v>201082.48159467397</v>
      </c>
      <c r="N119" s="123">
        <v>248267.03404910504</v>
      </c>
      <c r="O119" s="123">
        <v>0</v>
      </c>
      <c r="P119" s="124">
        <v>-877116.625</v>
      </c>
      <c r="Q119" s="124">
        <v>1936547.7977629702</v>
      </c>
      <c r="R119" s="124">
        <v>2384920.8865310634</v>
      </c>
      <c r="S119" s="125">
        <v>21989.25</v>
      </c>
      <c r="T119" s="22">
        <f t="shared" si="6"/>
        <v>10828788.924198579</v>
      </c>
      <c r="U119" s="41">
        <v>4277387.8581201322</v>
      </c>
      <c r="V119" s="22">
        <f t="shared" si="8"/>
        <v>15106176.782318711</v>
      </c>
      <c r="W119" s="22">
        <v>2761083.9066240275</v>
      </c>
      <c r="X119" s="21">
        <f t="shared" si="7"/>
        <v>17867260.688942738</v>
      </c>
      <c r="Y119" s="20">
        <f t="shared" si="9"/>
        <v>1178.1906158221391</v>
      </c>
      <c r="Z119" s="264">
        <v>17</v>
      </c>
    </row>
    <row r="120" spans="1:26" s="127" customFormat="1" ht="16.5">
      <c r="A120" s="20">
        <v>309</v>
      </c>
      <c r="B120" s="18" t="s">
        <v>118</v>
      </c>
      <c r="C120" s="21">
        <v>6506</v>
      </c>
      <c r="D120" s="21">
        <v>8297091.5099999998</v>
      </c>
      <c r="E120" s="21">
        <v>1637440.5547035031</v>
      </c>
      <c r="F120" s="21">
        <v>9934532.0647035036</v>
      </c>
      <c r="G120" s="121">
        <v>1359.93</v>
      </c>
      <c r="H120" s="32">
        <v>8847704.5800000001</v>
      </c>
      <c r="I120" s="32">
        <v>1086827.4847035035</v>
      </c>
      <c r="J120" s="307">
        <f t="shared" si="5"/>
        <v>0.10939896087958723</v>
      </c>
      <c r="K120" s="123">
        <v>150207.14488000001</v>
      </c>
      <c r="L120" s="123">
        <v>0</v>
      </c>
      <c r="M120" s="123">
        <v>91923.766834041569</v>
      </c>
      <c r="N120" s="123">
        <v>126697.46830865419</v>
      </c>
      <c r="O120" s="123">
        <v>0</v>
      </c>
      <c r="P120" s="124">
        <v>-638438.92499999993</v>
      </c>
      <c r="Q120" s="124">
        <v>-532927.13107197662</v>
      </c>
      <c r="R120" s="124">
        <v>-521292.66121300391</v>
      </c>
      <c r="S120" s="125">
        <v>9433.6999999999989</v>
      </c>
      <c r="T120" s="22">
        <f t="shared" si="6"/>
        <v>-227569.15255878121</v>
      </c>
      <c r="U120" s="41">
        <v>3787109.2199458862</v>
      </c>
      <c r="V120" s="22">
        <f t="shared" si="8"/>
        <v>3559540.067387105</v>
      </c>
      <c r="W120" s="22">
        <v>1250746.4678319863</v>
      </c>
      <c r="X120" s="21">
        <f t="shared" si="7"/>
        <v>4810286.535219091</v>
      </c>
      <c r="Y120" s="20">
        <f t="shared" si="9"/>
        <v>739.36159471550741</v>
      </c>
      <c r="Z120" s="264">
        <v>12</v>
      </c>
    </row>
    <row r="121" spans="1:26" s="127" customFormat="1" ht="16.5">
      <c r="A121" s="20">
        <v>312</v>
      </c>
      <c r="B121" s="18" t="s">
        <v>119</v>
      </c>
      <c r="C121" s="21">
        <v>1232</v>
      </c>
      <c r="D121" s="21">
        <v>1721390.13</v>
      </c>
      <c r="E121" s="21">
        <v>477428.1122143527</v>
      </c>
      <c r="F121" s="21">
        <v>2198818.2422143528</v>
      </c>
      <c r="G121" s="121">
        <v>1359.93</v>
      </c>
      <c r="H121" s="32">
        <v>1675433.76</v>
      </c>
      <c r="I121" s="32">
        <v>523384.48221435281</v>
      </c>
      <c r="J121" s="307">
        <f t="shared" si="5"/>
        <v>0.23802989813622369</v>
      </c>
      <c r="K121" s="123">
        <v>152772.12104</v>
      </c>
      <c r="L121" s="123">
        <v>0</v>
      </c>
      <c r="M121" s="123">
        <v>16172.864203043246</v>
      </c>
      <c r="N121" s="123">
        <v>22072.596562140268</v>
      </c>
      <c r="O121" s="123">
        <v>0</v>
      </c>
      <c r="P121" s="124">
        <v>-63725.404999999999</v>
      </c>
      <c r="Q121" s="124">
        <v>61286.43494559903</v>
      </c>
      <c r="R121" s="124">
        <v>-37461.443957193558</v>
      </c>
      <c r="S121" s="125">
        <v>1786.3999999999999</v>
      </c>
      <c r="T121" s="22">
        <f t="shared" si="6"/>
        <v>676288.05000794178</v>
      </c>
      <c r="U121" s="41">
        <v>63056.143660222842</v>
      </c>
      <c r="V121" s="22">
        <f t="shared" si="8"/>
        <v>739344.19366816466</v>
      </c>
      <c r="W121" s="22">
        <v>292553.94335623615</v>
      </c>
      <c r="X121" s="21">
        <f t="shared" si="7"/>
        <v>1031898.1370244008</v>
      </c>
      <c r="Y121" s="20">
        <f t="shared" si="9"/>
        <v>837.57965667564997</v>
      </c>
      <c r="Z121" s="264">
        <v>13</v>
      </c>
    </row>
    <row r="122" spans="1:26" s="127" customFormat="1" ht="16.5">
      <c r="A122" s="20">
        <v>316</v>
      </c>
      <c r="B122" s="18" t="s">
        <v>120</v>
      </c>
      <c r="C122" s="21">
        <v>4245</v>
      </c>
      <c r="D122" s="21">
        <v>5264448.9399999995</v>
      </c>
      <c r="E122" s="21">
        <v>914286.66758430377</v>
      </c>
      <c r="F122" s="21">
        <v>6178735.6075843032</v>
      </c>
      <c r="G122" s="121">
        <v>1359.93</v>
      </c>
      <c r="H122" s="32">
        <v>5772902.8500000006</v>
      </c>
      <c r="I122" s="32">
        <v>405832.75758430269</v>
      </c>
      <c r="J122" s="307">
        <f t="shared" si="5"/>
        <v>6.5682169194316908E-2</v>
      </c>
      <c r="K122" s="123">
        <v>0</v>
      </c>
      <c r="L122" s="123">
        <v>0</v>
      </c>
      <c r="M122" s="123">
        <v>45664.358954952586</v>
      </c>
      <c r="N122" s="123">
        <v>78601.853954837352</v>
      </c>
      <c r="O122" s="123">
        <v>0</v>
      </c>
      <c r="P122" s="124">
        <v>-426536.98249999998</v>
      </c>
      <c r="Q122" s="124">
        <v>-110788.76585552718</v>
      </c>
      <c r="R122" s="124">
        <v>-152930.17921883069</v>
      </c>
      <c r="S122" s="125">
        <v>6155.25</v>
      </c>
      <c r="T122" s="22">
        <f t="shared" si="6"/>
        <v>-154001.70708026527</v>
      </c>
      <c r="U122" s="41">
        <v>1836399.7063137365</v>
      </c>
      <c r="V122" s="22">
        <f t="shared" si="8"/>
        <v>1682397.9992334712</v>
      </c>
      <c r="W122" s="22">
        <v>826735.03650535177</v>
      </c>
      <c r="X122" s="21">
        <f t="shared" si="7"/>
        <v>2509133.035738823</v>
      </c>
      <c r="Y122" s="20">
        <f t="shared" si="9"/>
        <v>591.07963150502303</v>
      </c>
      <c r="Z122" s="264">
        <v>7</v>
      </c>
    </row>
    <row r="123" spans="1:26" s="127" customFormat="1" ht="16.5">
      <c r="A123" s="20">
        <v>317</v>
      </c>
      <c r="B123" s="18" t="s">
        <v>121</v>
      </c>
      <c r="C123" s="21">
        <v>2533</v>
      </c>
      <c r="D123" s="21">
        <v>4250173.95</v>
      </c>
      <c r="E123" s="21">
        <v>794057.5773652402</v>
      </c>
      <c r="F123" s="21">
        <v>5044231.5273652403</v>
      </c>
      <c r="G123" s="121">
        <v>1359.93</v>
      </c>
      <c r="H123" s="32">
        <v>3444702.69</v>
      </c>
      <c r="I123" s="32">
        <v>1599528.8373652403</v>
      </c>
      <c r="J123" s="307">
        <f t="shared" si="5"/>
        <v>0.3171005987111627</v>
      </c>
      <c r="K123" s="123">
        <v>283254.67794300005</v>
      </c>
      <c r="L123" s="123">
        <v>0</v>
      </c>
      <c r="M123" s="123">
        <v>35221.315942959627</v>
      </c>
      <c r="N123" s="123">
        <v>47663.747391869038</v>
      </c>
      <c r="O123" s="123">
        <v>0</v>
      </c>
      <c r="P123" s="124">
        <v>-140938.065</v>
      </c>
      <c r="Q123" s="124">
        <v>848028.36924636201</v>
      </c>
      <c r="R123" s="124">
        <v>436947.22475092119</v>
      </c>
      <c r="S123" s="125">
        <v>3672.85</v>
      </c>
      <c r="T123" s="22">
        <f t="shared" si="6"/>
        <v>3113378.9576403522</v>
      </c>
      <c r="U123" s="41">
        <v>1442924.3338188757</v>
      </c>
      <c r="V123" s="22">
        <f t="shared" si="8"/>
        <v>4556303.2914592279</v>
      </c>
      <c r="W123" s="22">
        <v>594698.73847422237</v>
      </c>
      <c r="X123" s="21">
        <f t="shared" si="7"/>
        <v>5151002.0299334507</v>
      </c>
      <c r="Y123" s="20">
        <f t="shared" si="9"/>
        <v>2033.5578483748325</v>
      </c>
      <c r="Z123" s="264">
        <v>17</v>
      </c>
    </row>
    <row r="124" spans="1:26" s="127" customFormat="1" ht="16.5">
      <c r="A124" s="20">
        <v>320</v>
      </c>
      <c r="B124" s="18" t="s">
        <v>122</v>
      </c>
      <c r="C124" s="21">
        <v>7105</v>
      </c>
      <c r="D124" s="21">
        <v>6715790.2800000003</v>
      </c>
      <c r="E124" s="21">
        <v>3632955.5595041439</v>
      </c>
      <c r="F124" s="21">
        <v>10348745.839504145</v>
      </c>
      <c r="G124" s="121">
        <v>1359.93</v>
      </c>
      <c r="H124" s="32">
        <v>9662302.6500000004</v>
      </c>
      <c r="I124" s="32">
        <v>686443.18950414471</v>
      </c>
      <c r="J124" s="307">
        <f t="shared" si="5"/>
        <v>6.6331051138949923E-2</v>
      </c>
      <c r="K124" s="123">
        <v>956502.75266</v>
      </c>
      <c r="L124" s="123">
        <v>0</v>
      </c>
      <c r="M124" s="123">
        <v>88568.875538394583</v>
      </c>
      <c r="N124" s="123">
        <v>111616.95901181227</v>
      </c>
      <c r="O124" s="123">
        <v>0</v>
      </c>
      <c r="P124" s="124">
        <v>-428551.44200000004</v>
      </c>
      <c r="Q124" s="124">
        <v>1216368.6201065173</v>
      </c>
      <c r="R124" s="124">
        <v>1385171.8279903987</v>
      </c>
      <c r="S124" s="125">
        <v>10302.25</v>
      </c>
      <c r="T124" s="22">
        <f t="shared" si="6"/>
        <v>4026423.0328112673</v>
      </c>
      <c r="U124" s="41">
        <v>2612167.221611321</v>
      </c>
      <c r="V124" s="22">
        <f t="shared" si="8"/>
        <v>6638590.2544225883</v>
      </c>
      <c r="W124" s="22">
        <v>1333239.8237081533</v>
      </c>
      <c r="X124" s="21">
        <f t="shared" si="7"/>
        <v>7971830.0781307416</v>
      </c>
      <c r="Y124" s="20">
        <f t="shared" si="9"/>
        <v>1122.0028259156568</v>
      </c>
      <c r="Z124" s="264">
        <v>19</v>
      </c>
    </row>
    <row r="125" spans="1:26" s="127" customFormat="1" ht="16.5">
      <c r="A125" s="20">
        <v>322</v>
      </c>
      <c r="B125" s="18" t="s">
        <v>123</v>
      </c>
      <c r="C125" s="21">
        <v>6614</v>
      </c>
      <c r="D125" s="21">
        <v>7683741.8099999996</v>
      </c>
      <c r="E125" s="21">
        <v>5425514.8521252768</v>
      </c>
      <c r="F125" s="21">
        <v>13109256.662125276</v>
      </c>
      <c r="G125" s="121">
        <v>1359.93</v>
      </c>
      <c r="H125" s="32">
        <v>8994577.0199999996</v>
      </c>
      <c r="I125" s="32">
        <v>4114679.6421252768</v>
      </c>
      <c r="J125" s="307">
        <f t="shared" si="5"/>
        <v>0.31387589305602959</v>
      </c>
      <c r="K125" s="123">
        <v>782691.79803000006</v>
      </c>
      <c r="L125" s="123">
        <v>0</v>
      </c>
      <c r="M125" s="123">
        <v>73046.726937049272</v>
      </c>
      <c r="N125" s="123">
        <v>104463.94856786456</v>
      </c>
      <c r="O125" s="123">
        <v>0</v>
      </c>
      <c r="P125" s="124">
        <v>-370988.4325</v>
      </c>
      <c r="Q125" s="124">
        <v>1247601.3822249568</v>
      </c>
      <c r="R125" s="124">
        <v>1232932.1242705504</v>
      </c>
      <c r="S125" s="125">
        <v>9590.2999999999993</v>
      </c>
      <c r="T125" s="22">
        <f t="shared" si="6"/>
        <v>7194017.4896556977</v>
      </c>
      <c r="U125" s="41">
        <v>1998389.8838614053</v>
      </c>
      <c r="V125" s="22">
        <f t="shared" si="8"/>
        <v>9192407.3735171035</v>
      </c>
      <c r="W125" s="22">
        <v>1276403.4791246401</v>
      </c>
      <c r="X125" s="21">
        <f t="shared" si="7"/>
        <v>10468810.852641743</v>
      </c>
      <c r="Y125" s="20">
        <f t="shared" si="9"/>
        <v>1582.8259529243639</v>
      </c>
      <c r="Z125" s="264">
        <v>2</v>
      </c>
    </row>
    <row r="126" spans="1:26" s="127" customFormat="1" ht="16.5">
      <c r="A126" s="20">
        <v>398</v>
      </c>
      <c r="B126" s="18" t="s">
        <v>124</v>
      </c>
      <c r="C126" s="21">
        <v>120027</v>
      </c>
      <c r="D126" s="21">
        <v>162510298.80000001</v>
      </c>
      <c r="E126" s="21">
        <v>31471456.311916772</v>
      </c>
      <c r="F126" s="21">
        <v>193981755.11191678</v>
      </c>
      <c r="G126" s="121">
        <v>1359.93</v>
      </c>
      <c r="H126" s="32">
        <v>163228318.11000001</v>
      </c>
      <c r="I126" s="32">
        <v>30753437.001916766</v>
      </c>
      <c r="J126" s="307">
        <f t="shared" si="5"/>
        <v>0.15853778095869753</v>
      </c>
      <c r="K126" s="123">
        <v>0</v>
      </c>
      <c r="L126" s="123">
        <v>0</v>
      </c>
      <c r="M126" s="123">
        <v>1638124.5154599557</v>
      </c>
      <c r="N126" s="123">
        <v>2486402.411282564</v>
      </c>
      <c r="O126" s="123">
        <v>25453.610579769556</v>
      </c>
      <c r="P126" s="124">
        <v>-15395800.741799999</v>
      </c>
      <c r="Q126" s="124">
        <v>12854456.673994904</v>
      </c>
      <c r="R126" s="124">
        <v>18766346.478953186</v>
      </c>
      <c r="S126" s="125">
        <v>174039.15</v>
      </c>
      <c r="T126" s="22">
        <f t="shared" si="6"/>
        <v>51302459.100387149</v>
      </c>
      <c r="U126" s="41">
        <v>24612317.101446379</v>
      </c>
      <c r="V126" s="22">
        <f t="shared" si="8"/>
        <v>75914776.201833531</v>
      </c>
      <c r="W126" s="22">
        <v>18168313.588099688</v>
      </c>
      <c r="X126" s="21">
        <f t="shared" si="7"/>
        <v>94083089.78993322</v>
      </c>
      <c r="Y126" s="20">
        <f t="shared" si="9"/>
        <v>783.84938213846237</v>
      </c>
      <c r="Z126" s="264">
        <v>7</v>
      </c>
    </row>
    <row r="127" spans="1:26" s="127" customFormat="1" ht="16.5">
      <c r="A127" s="20">
        <v>399</v>
      </c>
      <c r="B127" s="18" t="s">
        <v>125</v>
      </c>
      <c r="C127" s="21">
        <v>7916</v>
      </c>
      <c r="D127" s="21">
        <v>14102138.41</v>
      </c>
      <c r="E127" s="21">
        <v>1055158.7643491849</v>
      </c>
      <c r="F127" s="21">
        <v>15157297.174349185</v>
      </c>
      <c r="G127" s="121">
        <v>1359.93</v>
      </c>
      <c r="H127" s="32">
        <v>10765205.880000001</v>
      </c>
      <c r="I127" s="32">
        <v>4392091.2943491843</v>
      </c>
      <c r="J127" s="307">
        <f t="shared" si="5"/>
        <v>0.28976744625565271</v>
      </c>
      <c r="K127" s="123">
        <v>0</v>
      </c>
      <c r="L127" s="123">
        <v>0</v>
      </c>
      <c r="M127" s="123">
        <v>54368.906362607682</v>
      </c>
      <c r="N127" s="123">
        <v>137512.23668669688</v>
      </c>
      <c r="O127" s="123">
        <v>0</v>
      </c>
      <c r="P127" s="124">
        <v>-382545.72499999998</v>
      </c>
      <c r="Q127" s="124">
        <v>-1174178.2707272482</v>
      </c>
      <c r="R127" s="124">
        <v>-1533185.608695521</v>
      </c>
      <c r="S127" s="124">
        <v>11478.199999999999</v>
      </c>
      <c r="T127" s="22">
        <f t="shared" si="6"/>
        <v>1505541.0329757198</v>
      </c>
      <c r="U127" s="41">
        <v>3221667.3177838484</v>
      </c>
      <c r="V127" s="22">
        <f t="shared" si="8"/>
        <v>4727208.3507595677</v>
      </c>
      <c r="W127" s="22">
        <v>1304513.8354180634</v>
      </c>
      <c r="X127" s="21">
        <f t="shared" si="7"/>
        <v>6031722.1861776309</v>
      </c>
      <c r="Y127" s="20">
        <f t="shared" si="9"/>
        <v>761.96591538373309</v>
      </c>
      <c r="Z127" s="264">
        <v>15</v>
      </c>
    </row>
    <row r="128" spans="1:26" s="127" customFormat="1" ht="16.5">
      <c r="A128" s="20">
        <v>400</v>
      </c>
      <c r="B128" s="18" t="s">
        <v>126</v>
      </c>
      <c r="C128" s="21">
        <v>8456</v>
      </c>
      <c r="D128" s="21">
        <v>12720063.379999999</v>
      </c>
      <c r="E128" s="21">
        <v>2395797.8299237029</v>
      </c>
      <c r="F128" s="21">
        <v>15115861.209923701</v>
      </c>
      <c r="G128" s="121">
        <v>1359.93</v>
      </c>
      <c r="H128" s="32">
        <v>11499568.08</v>
      </c>
      <c r="I128" s="32">
        <v>3616293.1299237013</v>
      </c>
      <c r="J128" s="307">
        <f t="shared" si="5"/>
        <v>0.23923831263742829</v>
      </c>
      <c r="K128" s="123">
        <v>0</v>
      </c>
      <c r="L128" s="123">
        <v>0</v>
      </c>
      <c r="M128" s="123">
        <v>104599.66857427856</v>
      </c>
      <c r="N128" s="123">
        <v>92752.205941753855</v>
      </c>
      <c r="O128" s="123">
        <v>0</v>
      </c>
      <c r="P128" s="124">
        <v>-448365.34500000003</v>
      </c>
      <c r="Q128" s="124">
        <v>2097677.7349020829</v>
      </c>
      <c r="R128" s="124">
        <v>1623054.0213569414</v>
      </c>
      <c r="S128" s="125">
        <v>12261.199999999999</v>
      </c>
      <c r="T128" s="22">
        <f t="shared" si="6"/>
        <v>7098272.6156987585</v>
      </c>
      <c r="U128" s="41">
        <v>3028423.4455602984</v>
      </c>
      <c r="V128" s="22">
        <f t="shared" si="8"/>
        <v>10126696.061259057</v>
      </c>
      <c r="W128" s="22">
        <v>1719447.5177456571</v>
      </c>
      <c r="X128" s="21">
        <f t="shared" si="7"/>
        <v>11846143.579004714</v>
      </c>
      <c r="Y128" s="20">
        <f t="shared" si="9"/>
        <v>1400.9157496457799</v>
      </c>
      <c r="Z128" s="264">
        <v>2</v>
      </c>
    </row>
    <row r="129" spans="1:26" s="127" customFormat="1" ht="16.5">
      <c r="A129" s="20">
        <v>402</v>
      </c>
      <c r="B129" s="18" t="s">
        <v>127</v>
      </c>
      <c r="C129" s="21">
        <v>9247</v>
      </c>
      <c r="D129" s="21">
        <v>13025062.17</v>
      </c>
      <c r="E129" s="21">
        <v>2000790.265426565</v>
      </c>
      <c r="F129" s="21">
        <v>15025852.435426565</v>
      </c>
      <c r="G129" s="121">
        <v>1359.93</v>
      </c>
      <c r="H129" s="32">
        <v>12575272.710000001</v>
      </c>
      <c r="I129" s="32">
        <v>2450579.725426564</v>
      </c>
      <c r="J129" s="307">
        <f t="shared" si="5"/>
        <v>0.16309089523924872</v>
      </c>
      <c r="K129" s="123">
        <v>237981.80917000002</v>
      </c>
      <c r="L129" s="123">
        <v>0</v>
      </c>
      <c r="M129" s="123">
        <v>96163.320744237586</v>
      </c>
      <c r="N129" s="123">
        <v>172465.13955734993</v>
      </c>
      <c r="O129" s="123">
        <v>0</v>
      </c>
      <c r="P129" s="124">
        <v>-602302.10499999998</v>
      </c>
      <c r="Q129" s="124">
        <v>-783440.40137383319</v>
      </c>
      <c r="R129" s="124">
        <v>-955288.21100732288</v>
      </c>
      <c r="S129" s="125">
        <v>13408.15</v>
      </c>
      <c r="T129" s="22">
        <f t="shared" si="6"/>
        <v>629567.42751699546</v>
      </c>
      <c r="U129" s="41">
        <v>5014580.5228769807</v>
      </c>
      <c r="V129" s="22">
        <f t="shared" si="8"/>
        <v>5644147.9503939766</v>
      </c>
      <c r="W129" s="22">
        <v>1916903.2441040578</v>
      </c>
      <c r="X129" s="21">
        <f t="shared" si="7"/>
        <v>7561051.1944980342</v>
      </c>
      <c r="Y129" s="20">
        <f t="shared" si="9"/>
        <v>817.6761322048269</v>
      </c>
      <c r="Z129" s="264">
        <v>11</v>
      </c>
    </row>
    <row r="130" spans="1:26" s="127" customFormat="1" ht="16.5">
      <c r="A130" s="20">
        <v>403</v>
      </c>
      <c r="B130" s="18" t="s">
        <v>128</v>
      </c>
      <c r="C130" s="21">
        <v>2866</v>
      </c>
      <c r="D130" s="21">
        <v>3813255.7</v>
      </c>
      <c r="E130" s="21">
        <v>723459.00695208192</v>
      </c>
      <c r="F130" s="21">
        <v>4536714.706952082</v>
      </c>
      <c r="G130" s="121">
        <v>1359.93</v>
      </c>
      <c r="H130" s="32">
        <v>3897559.3800000004</v>
      </c>
      <c r="I130" s="32">
        <v>639155.32695208164</v>
      </c>
      <c r="J130" s="307">
        <f t="shared" si="5"/>
        <v>0.14088506071863791</v>
      </c>
      <c r="K130" s="123">
        <v>173322.84223066666</v>
      </c>
      <c r="L130" s="123">
        <v>0</v>
      </c>
      <c r="M130" s="123">
        <v>32916.949343422013</v>
      </c>
      <c r="N130" s="123">
        <v>56481.678773619176</v>
      </c>
      <c r="O130" s="123">
        <v>0</v>
      </c>
      <c r="P130" s="124">
        <v>-146429.01999999999</v>
      </c>
      <c r="Q130" s="124">
        <v>551375.07703542442</v>
      </c>
      <c r="R130" s="124">
        <v>148383.33414054918</v>
      </c>
      <c r="S130" s="125">
        <v>4155.7</v>
      </c>
      <c r="T130" s="22">
        <f t="shared" si="6"/>
        <v>1459361.8884757631</v>
      </c>
      <c r="U130" s="41">
        <v>1526724.9479809103</v>
      </c>
      <c r="V130" s="22">
        <f t="shared" si="8"/>
        <v>2986086.8364566732</v>
      </c>
      <c r="W130" s="22">
        <v>666115.83031535835</v>
      </c>
      <c r="X130" s="21">
        <f t="shared" si="7"/>
        <v>3652202.6667720317</v>
      </c>
      <c r="Y130" s="20">
        <f t="shared" si="9"/>
        <v>1274.32053969715</v>
      </c>
      <c r="Z130" s="264">
        <v>14</v>
      </c>
    </row>
    <row r="131" spans="1:26" s="127" customFormat="1" ht="16.5">
      <c r="A131" s="20">
        <v>405</v>
      </c>
      <c r="B131" s="18" t="s">
        <v>129</v>
      </c>
      <c r="C131" s="21">
        <v>72634</v>
      </c>
      <c r="D131" s="21">
        <v>93182299.980000004</v>
      </c>
      <c r="E131" s="21">
        <v>17743124.671444897</v>
      </c>
      <c r="F131" s="21">
        <v>110925424.6514449</v>
      </c>
      <c r="G131" s="121">
        <v>1359.93</v>
      </c>
      <c r="H131" s="32">
        <v>98777155.620000005</v>
      </c>
      <c r="I131" s="32">
        <v>12148269.031444892</v>
      </c>
      <c r="J131" s="307">
        <f t="shared" si="5"/>
        <v>0.10951744444177479</v>
      </c>
      <c r="K131" s="123">
        <v>0</v>
      </c>
      <c r="L131" s="123">
        <v>0</v>
      </c>
      <c r="M131" s="123">
        <v>1006422.571531013</v>
      </c>
      <c r="N131" s="123">
        <v>1598245.4686193974</v>
      </c>
      <c r="O131" s="123">
        <v>0</v>
      </c>
      <c r="P131" s="124">
        <v>-6690878.6707500005</v>
      </c>
      <c r="Q131" s="124">
        <v>-542373.96388745692</v>
      </c>
      <c r="R131" s="124">
        <v>4035847.1145140617</v>
      </c>
      <c r="S131" s="125">
        <v>105319.3</v>
      </c>
      <c r="T131" s="22">
        <f t="shared" si="6"/>
        <v>11660850.851471907</v>
      </c>
      <c r="U131" s="41">
        <v>9203076.5350897685</v>
      </c>
      <c r="V131" s="22">
        <f t="shared" si="8"/>
        <v>20863927.386561677</v>
      </c>
      <c r="W131" s="22">
        <v>11543595.091604726</v>
      </c>
      <c r="X131" s="21">
        <f t="shared" si="7"/>
        <v>32407522.478166401</v>
      </c>
      <c r="Y131" s="20">
        <f t="shared" si="9"/>
        <v>446.17565435149379</v>
      </c>
      <c r="Z131" s="264">
        <v>9</v>
      </c>
    </row>
    <row r="132" spans="1:26" s="127" customFormat="1" ht="16.5">
      <c r="A132" s="20">
        <v>407</v>
      </c>
      <c r="B132" s="18" t="s">
        <v>130</v>
      </c>
      <c r="C132" s="21">
        <v>2580</v>
      </c>
      <c r="D132" s="21">
        <v>3617796.8699999996</v>
      </c>
      <c r="E132" s="21">
        <v>1103958.8836603072</v>
      </c>
      <c r="F132" s="21">
        <v>4721755.7536603063</v>
      </c>
      <c r="G132" s="121">
        <v>1359.93</v>
      </c>
      <c r="H132" s="32">
        <v>3508619.4000000004</v>
      </c>
      <c r="I132" s="32">
        <v>1213136.353660306</v>
      </c>
      <c r="J132" s="307">
        <f t="shared" si="5"/>
        <v>0.2569248425693943</v>
      </c>
      <c r="K132" s="123">
        <v>31146.908960000001</v>
      </c>
      <c r="L132" s="123">
        <v>0</v>
      </c>
      <c r="M132" s="123">
        <v>25905.1101651188</v>
      </c>
      <c r="N132" s="123">
        <v>42624.185773624893</v>
      </c>
      <c r="O132" s="123">
        <v>0</v>
      </c>
      <c r="P132" s="124">
        <v>-179777.94499999998</v>
      </c>
      <c r="Q132" s="124">
        <v>231777.33373985888</v>
      </c>
      <c r="R132" s="124">
        <v>112132.57888705807</v>
      </c>
      <c r="S132" s="125">
        <v>3741</v>
      </c>
      <c r="T132" s="22">
        <f t="shared" si="6"/>
        <v>1480685.5261859666</v>
      </c>
      <c r="U132" s="41">
        <v>1207078.7616813211</v>
      </c>
      <c r="V132" s="22">
        <f t="shared" si="8"/>
        <v>2687764.2878672876</v>
      </c>
      <c r="W132" s="22">
        <v>646591.111226234</v>
      </c>
      <c r="X132" s="21">
        <f t="shared" si="7"/>
        <v>3334355.3990935218</v>
      </c>
      <c r="Y132" s="20">
        <f t="shared" si="9"/>
        <v>1292.3858136021402</v>
      </c>
      <c r="Z132" s="264">
        <v>1</v>
      </c>
    </row>
    <row r="133" spans="1:26" s="127" customFormat="1" ht="16.5">
      <c r="A133" s="20">
        <v>408</v>
      </c>
      <c r="B133" s="18" t="s">
        <v>131</v>
      </c>
      <c r="C133" s="21">
        <v>14203</v>
      </c>
      <c r="D133" s="21">
        <v>23472241.149999999</v>
      </c>
      <c r="E133" s="21">
        <v>2056852.5914293402</v>
      </c>
      <c r="F133" s="21">
        <v>25529093.74142934</v>
      </c>
      <c r="G133" s="121">
        <v>1359.93</v>
      </c>
      <c r="H133" s="32">
        <v>19315085.789999999</v>
      </c>
      <c r="I133" s="32">
        <v>6214007.951429341</v>
      </c>
      <c r="J133" s="307">
        <f t="shared" si="5"/>
        <v>0.24340887359213509</v>
      </c>
      <c r="K133" s="123">
        <v>0</v>
      </c>
      <c r="L133" s="123">
        <v>0</v>
      </c>
      <c r="M133" s="123">
        <v>143441.7125388172</v>
      </c>
      <c r="N133" s="123">
        <v>274523.66124010464</v>
      </c>
      <c r="O133" s="123">
        <v>0</v>
      </c>
      <c r="P133" s="124">
        <v>-937255.27</v>
      </c>
      <c r="Q133" s="124">
        <v>1127635.3236815659</v>
      </c>
      <c r="R133" s="124">
        <v>74004.681623711745</v>
      </c>
      <c r="S133" s="125">
        <v>20594.349999999999</v>
      </c>
      <c r="T133" s="22">
        <f t="shared" si="6"/>
        <v>6916952.4105135407</v>
      </c>
      <c r="U133" s="41">
        <v>6570033.8893095078</v>
      </c>
      <c r="V133" s="22">
        <f t="shared" si="8"/>
        <v>13486986.299823049</v>
      </c>
      <c r="W133" s="22">
        <v>2563558.6301105162</v>
      </c>
      <c r="X133" s="21">
        <f t="shared" si="7"/>
        <v>16050544.929933567</v>
      </c>
      <c r="Y133" s="20">
        <f t="shared" si="9"/>
        <v>1130.0813159144946</v>
      </c>
      <c r="Z133" s="264">
        <v>14</v>
      </c>
    </row>
    <row r="134" spans="1:26" s="127" customFormat="1" ht="16.5">
      <c r="A134" s="20">
        <v>410</v>
      </c>
      <c r="B134" s="18" t="s">
        <v>132</v>
      </c>
      <c r="C134" s="21">
        <v>18788</v>
      </c>
      <c r="D134" s="21">
        <v>38115044.390000008</v>
      </c>
      <c r="E134" s="21">
        <v>2397894.9709007512</v>
      </c>
      <c r="F134" s="21">
        <v>40512939.36090076</v>
      </c>
      <c r="G134" s="121">
        <v>1359.93</v>
      </c>
      <c r="H134" s="32">
        <v>25550364.84</v>
      </c>
      <c r="I134" s="32">
        <v>14962574.52090076</v>
      </c>
      <c r="J134" s="307">
        <f t="shared" si="5"/>
        <v>0.36932828762706899</v>
      </c>
      <c r="K134" s="123">
        <v>0</v>
      </c>
      <c r="L134" s="123">
        <v>0</v>
      </c>
      <c r="M134" s="123">
        <v>168290.46908652908</v>
      </c>
      <c r="N134" s="123">
        <v>314362.46595418325</v>
      </c>
      <c r="O134" s="123">
        <v>0</v>
      </c>
      <c r="P134" s="124">
        <v>-1227287.32</v>
      </c>
      <c r="Q134" s="124">
        <v>-1687202.4017858221</v>
      </c>
      <c r="R134" s="124">
        <v>-1675944.1151684648</v>
      </c>
      <c r="S134" s="125">
        <v>27242.6</v>
      </c>
      <c r="T134" s="22">
        <f t="shared" si="6"/>
        <v>10882036.218987186</v>
      </c>
      <c r="U134" s="41">
        <v>8090771.2807927532</v>
      </c>
      <c r="V134" s="22">
        <f t="shared" si="8"/>
        <v>18972807.49977994</v>
      </c>
      <c r="W134" s="22">
        <v>2687907.5440148944</v>
      </c>
      <c r="X134" s="21">
        <f t="shared" si="7"/>
        <v>21660715.043794833</v>
      </c>
      <c r="Y134" s="20">
        <f t="shared" si="9"/>
        <v>1152.9015884497994</v>
      </c>
      <c r="Z134" s="264">
        <v>13</v>
      </c>
    </row>
    <row r="135" spans="1:26" s="127" customFormat="1" ht="16.5">
      <c r="A135" s="20">
        <v>416</v>
      </c>
      <c r="B135" s="18" t="s">
        <v>133</v>
      </c>
      <c r="C135" s="21">
        <v>2917</v>
      </c>
      <c r="D135" s="21">
        <v>4578559.8600000003</v>
      </c>
      <c r="E135" s="21">
        <v>510659.93328146567</v>
      </c>
      <c r="F135" s="21">
        <v>5089219.7932814658</v>
      </c>
      <c r="G135" s="121">
        <v>1359.93</v>
      </c>
      <c r="H135" s="32">
        <v>3966915.81</v>
      </c>
      <c r="I135" s="32">
        <v>1122303.9832814657</v>
      </c>
      <c r="J135" s="307">
        <f t="shared" si="5"/>
        <v>0.22052574439073658</v>
      </c>
      <c r="K135" s="123">
        <v>0</v>
      </c>
      <c r="L135" s="123">
        <v>0</v>
      </c>
      <c r="M135" s="123">
        <v>15997.949333812252</v>
      </c>
      <c r="N135" s="123">
        <v>50634.657275091813</v>
      </c>
      <c r="O135" s="123">
        <v>0</v>
      </c>
      <c r="P135" s="124">
        <v>-187169.09499999997</v>
      </c>
      <c r="Q135" s="124">
        <v>-338058.75406148727</v>
      </c>
      <c r="R135" s="124">
        <v>-265219.12902032188</v>
      </c>
      <c r="S135" s="125">
        <v>4229.6499999999996</v>
      </c>
      <c r="T135" s="22">
        <f t="shared" si="6"/>
        <v>402719.2618085607</v>
      </c>
      <c r="U135" s="41">
        <v>1316051.1814470689</v>
      </c>
      <c r="V135" s="22">
        <f t="shared" si="8"/>
        <v>1718770.4432556296</v>
      </c>
      <c r="W135" s="22">
        <v>519339.96942344547</v>
      </c>
      <c r="X135" s="21">
        <f t="shared" si="7"/>
        <v>2238110.4126790753</v>
      </c>
      <c r="Y135" s="20">
        <f t="shared" si="9"/>
        <v>767.26445412378314</v>
      </c>
      <c r="Z135" s="264">
        <v>9</v>
      </c>
    </row>
    <row r="136" spans="1:26" s="127" customFormat="1" ht="16.5">
      <c r="A136" s="20">
        <v>418</v>
      </c>
      <c r="B136" s="18" t="s">
        <v>134</v>
      </c>
      <c r="C136" s="21">
        <v>24164</v>
      </c>
      <c r="D136" s="21">
        <v>49562200.620000005</v>
      </c>
      <c r="E136" s="21">
        <v>2725998.7103035925</v>
      </c>
      <c r="F136" s="21">
        <v>52288199.330303594</v>
      </c>
      <c r="G136" s="121">
        <v>1359.93</v>
      </c>
      <c r="H136" s="32">
        <v>32861348.520000003</v>
      </c>
      <c r="I136" s="32">
        <v>19426850.810303591</v>
      </c>
      <c r="J136" s="307">
        <f t="shared" si="5"/>
        <v>0.37153413311452038</v>
      </c>
      <c r="K136" s="123">
        <v>0</v>
      </c>
      <c r="L136" s="123">
        <v>0</v>
      </c>
      <c r="M136" s="123">
        <v>222779.40082966961</v>
      </c>
      <c r="N136" s="123">
        <v>526128.35549706093</v>
      </c>
      <c r="O136" s="123">
        <v>328701.32780865172</v>
      </c>
      <c r="P136" s="124">
        <v>-1660055.1850000001</v>
      </c>
      <c r="Q136" s="124">
        <v>-30706.780717447447</v>
      </c>
      <c r="R136" s="124">
        <v>182606.45881778075</v>
      </c>
      <c r="S136" s="125">
        <v>35037.799999999996</v>
      </c>
      <c r="T136" s="22">
        <f t="shared" si="6"/>
        <v>19031342.187539306</v>
      </c>
      <c r="U136" s="41">
        <v>2683886.628442321</v>
      </c>
      <c r="V136" s="22">
        <f t="shared" si="8"/>
        <v>21715228.815981627</v>
      </c>
      <c r="W136" s="22">
        <v>2849189.1177563276</v>
      </c>
      <c r="X136" s="21">
        <f t="shared" si="7"/>
        <v>24564417.933737956</v>
      </c>
      <c r="Y136" s="20">
        <f t="shared" si="9"/>
        <v>1016.5708464549725</v>
      </c>
      <c r="Z136" s="264">
        <v>6</v>
      </c>
    </row>
    <row r="137" spans="1:26" s="127" customFormat="1" ht="16.5">
      <c r="A137" s="20">
        <v>420</v>
      </c>
      <c r="B137" s="18" t="s">
        <v>135</v>
      </c>
      <c r="C137" s="21">
        <v>9280</v>
      </c>
      <c r="D137" s="21">
        <v>11793723.919999998</v>
      </c>
      <c r="E137" s="21">
        <v>1963030.6519336319</v>
      </c>
      <c r="F137" s="21">
        <v>13756754.571933631</v>
      </c>
      <c r="G137" s="121">
        <v>1359.93</v>
      </c>
      <c r="H137" s="32">
        <v>12620150.4</v>
      </c>
      <c r="I137" s="32">
        <v>1136604.1719336305</v>
      </c>
      <c r="J137" s="307">
        <f t="shared" si="5"/>
        <v>8.2621534460788959E-2</v>
      </c>
      <c r="K137" s="123">
        <v>0</v>
      </c>
      <c r="L137" s="123">
        <v>0</v>
      </c>
      <c r="M137" s="123">
        <v>91239.787346104233</v>
      </c>
      <c r="N137" s="123">
        <v>170364.26585285252</v>
      </c>
      <c r="O137" s="123">
        <v>0</v>
      </c>
      <c r="P137" s="124">
        <v>-637595.21250000002</v>
      </c>
      <c r="Q137" s="124">
        <v>-1101132.1184625868</v>
      </c>
      <c r="R137" s="124">
        <v>-820074.78656721918</v>
      </c>
      <c r="S137" s="125">
        <v>13456</v>
      </c>
      <c r="T137" s="22">
        <f t="shared" si="6"/>
        <v>-1147137.8923972188</v>
      </c>
      <c r="U137" s="41">
        <v>2306524.1420384161</v>
      </c>
      <c r="V137" s="22">
        <f t="shared" si="8"/>
        <v>1159386.2496411973</v>
      </c>
      <c r="W137" s="22">
        <v>1701813.5055073863</v>
      </c>
      <c r="X137" s="21">
        <f t="shared" si="7"/>
        <v>2861199.7551485836</v>
      </c>
      <c r="Y137" s="20">
        <f t="shared" si="9"/>
        <v>308.31893913239048</v>
      </c>
      <c r="Z137" s="264">
        <v>11</v>
      </c>
    </row>
    <row r="138" spans="1:26" s="127" customFormat="1" ht="16.5">
      <c r="A138" s="20">
        <v>421</v>
      </c>
      <c r="B138" s="18" t="s">
        <v>136</v>
      </c>
      <c r="C138" s="21">
        <v>719</v>
      </c>
      <c r="D138" s="21">
        <v>1019647.1699999999</v>
      </c>
      <c r="E138" s="21">
        <v>430173.21173585422</v>
      </c>
      <c r="F138" s="21">
        <v>1449820.3817358541</v>
      </c>
      <c r="G138" s="121">
        <v>1359.93</v>
      </c>
      <c r="H138" s="32">
        <v>977789.67</v>
      </c>
      <c r="I138" s="32">
        <v>472030.71173585404</v>
      </c>
      <c r="J138" s="307">
        <f t="shared" si="5"/>
        <v>0.32557875284571242</v>
      </c>
      <c r="K138" s="123">
        <v>208480.63028799999</v>
      </c>
      <c r="L138" s="123">
        <v>0</v>
      </c>
      <c r="M138" s="123">
        <v>9108.8576827143261</v>
      </c>
      <c r="N138" s="123">
        <v>9968.7088292168773</v>
      </c>
      <c r="O138" s="123">
        <v>0</v>
      </c>
      <c r="P138" s="124">
        <v>-37125.264999999999</v>
      </c>
      <c r="Q138" s="124">
        <v>59124.580471354551</v>
      </c>
      <c r="R138" s="124">
        <v>-51089.407034372649</v>
      </c>
      <c r="S138" s="125">
        <v>1042.55</v>
      </c>
      <c r="T138" s="22">
        <f t="shared" si="6"/>
        <v>671541.36697276705</v>
      </c>
      <c r="U138" s="41">
        <v>87700.161899301223</v>
      </c>
      <c r="V138" s="22">
        <f t="shared" si="8"/>
        <v>759241.52887206827</v>
      </c>
      <c r="W138" s="22">
        <v>172021.70515941572</v>
      </c>
      <c r="X138" s="21">
        <f t="shared" si="7"/>
        <v>931263.234031484</v>
      </c>
      <c r="Y138" s="20">
        <f t="shared" si="9"/>
        <v>1295.2200751481</v>
      </c>
      <c r="Z138" s="264">
        <v>16</v>
      </c>
    </row>
    <row r="139" spans="1:26" s="127" customFormat="1" ht="16.5">
      <c r="A139" s="20">
        <v>422</v>
      </c>
      <c r="B139" s="18" t="s">
        <v>137</v>
      </c>
      <c r="C139" s="21">
        <v>10543</v>
      </c>
      <c r="D139" s="21">
        <v>10069829.16</v>
      </c>
      <c r="E139" s="21">
        <v>4786085.0518481545</v>
      </c>
      <c r="F139" s="21">
        <v>14855914.211848155</v>
      </c>
      <c r="G139" s="121">
        <v>1359.93</v>
      </c>
      <c r="H139" s="32">
        <v>14337741.99</v>
      </c>
      <c r="I139" s="32">
        <v>518172.22184815444</v>
      </c>
      <c r="J139" s="307">
        <f t="shared" ref="J139:J202" si="10">I139/F139</f>
        <v>3.4879860940156243E-2</v>
      </c>
      <c r="K139" s="123">
        <v>1166776.255905</v>
      </c>
      <c r="L139" s="123">
        <v>0</v>
      </c>
      <c r="M139" s="123">
        <v>138019.31738303768</v>
      </c>
      <c r="N139" s="123">
        <v>172814.59168944572</v>
      </c>
      <c r="O139" s="123">
        <v>0</v>
      </c>
      <c r="P139" s="124">
        <v>-717893.90500000003</v>
      </c>
      <c r="Q139" s="124">
        <v>1734438.7487365038</v>
      </c>
      <c r="R139" s="124">
        <v>1484496.9798302788</v>
      </c>
      <c r="S139" s="125">
        <v>15287.35</v>
      </c>
      <c r="T139" s="22">
        <f t="shared" ref="T139:T202" si="11">SUM(K139:S139)+I139</f>
        <v>4512111.5603924207</v>
      </c>
      <c r="U139" s="41">
        <v>2662933.5855544345</v>
      </c>
      <c r="V139" s="22">
        <f t="shared" si="8"/>
        <v>7175045.1459468547</v>
      </c>
      <c r="W139" s="22">
        <v>2080063.5872202397</v>
      </c>
      <c r="X139" s="21">
        <f t="shared" ref="X139:X202" si="12">SUM(V139:W139)</f>
        <v>9255108.7331670951</v>
      </c>
      <c r="Y139" s="20">
        <f t="shared" si="9"/>
        <v>877.84394699488712</v>
      </c>
      <c r="Z139" s="264">
        <v>12</v>
      </c>
    </row>
    <row r="140" spans="1:26" s="127" customFormat="1" ht="16.5">
      <c r="A140" s="20">
        <v>423</v>
      </c>
      <c r="B140" s="18" t="s">
        <v>138</v>
      </c>
      <c r="C140" s="21">
        <v>20291</v>
      </c>
      <c r="D140" s="21">
        <v>36314085.82</v>
      </c>
      <c r="E140" s="21">
        <v>2591709.7615913707</v>
      </c>
      <c r="F140" s="21">
        <v>38905795.581591368</v>
      </c>
      <c r="G140" s="121">
        <v>1359.93</v>
      </c>
      <c r="H140" s="32">
        <v>27594339.630000003</v>
      </c>
      <c r="I140" s="32">
        <v>11311455.951591365</v>
      </c>
      <c r="J140" s="307">
        <f t="shared" si="10"/>
        <v>0.29073961301908152</v>
      </c>
      <c r="K140" s="123">
        <v>0</v>
      </c>
      <c r="L140" s="123">
        <v>0</v>
      </c>
      <c r="M140" s="123">
        <v>184045.13321705253</v>
      </c>
      <c r="N140" s="123">
        <v>376548.46776937105</v>
      </c>
      <c r="O140" s="123">
        <v>156005.54092943051</v>
      </c>
      <c r="P140" s="124">
        <v>-1056721.5149999999</v>
      </c>
      <c r="Q140" s="124">
        <v>1467114.1862799476</v>
      </c>
      <c r="R140" s="124">
        <v>236839.6764921734</v>
      </c>
      <c r="S140" s="125">
        <v>29421.95</v>
      </c>
      <c r="T140" s="22">
        <f t="shared" si="11"/>
        <v>12704709.39127934</v>
      </c>
      <c r="U140" s="41">
        <v>2980869.9015819458</v>
      </c>
      <c r="V140" s="22">
        <f t="shared" ref="V140:V203" si="13">SUM(T140:U140)</f>
        <v>15685579.292861287</v>
      </c>
      <c r="W140" s="22">
        <v>2556494.2962510777</v>
      </c>
      <c r="X140" s="21">
        <f t="shared" si="12"/>
        <v>18242073.589112364</v>
      </c>
      <c r="Y140" s="20">
        <f t="shared" ref="Y140:Y203" si="14">X140/C140</f>
        <v>899.02289631424594</v>
      </c>
      <c r="Z140" s="264">
        <v>2</v>
      </c>
    </row>
    <row r="141" spans="1:26" s="127" customFormat="1" ht="16.5">
      <c r="A141" s="20">
        <v>425</v>
      </c>
      <c r="B141" s="18" t="s">
        <v>139</v>
      </c>
      <c r="C141" s="21">
        <v>10218</v>
      </c>
      <c r="D141" s="21">
        <v>29191794.09</v>
      </c>
      <c r="E141" s="21">
        <v>1120123.5480673579</v>
      </c>
      <c r="F141" s="21">
        <v>30311917.638067357</v>
      </c>
      <c r="G141" s="121">
        <v>1359.93</v>
      </c>
      <c r="H141" s="32">
        <v>13895764.74</v>
      </c>
      <c r="I141" s="32">
        <v>16416152.898067357</v>
      </c>
      <c r="J141" s="307">
        <f t="shared" si="10"/>
        <v>0.54157421163783637</v>
      </c>
      <c r="K141" s="123">
        <v>0</v>
      </c>
      <c r="L141" s="123">
        <v>0</v>
      </c>
      <c r="M141" s="123">
        <v>84004.302053182357</v>
      </c>
      <c r="N141" s="123">
        <v>190609.41497063282</v>
      </c>
      <c r="O141" s="123">
        <v>19148.848684930301</v>
      </c>
      <c r="P141" s="124">
        <v>-465179.08999999997</v>
      </c>
      <c r="Q141" s="124">
        <v>-1316064.6412269443</v>
      </c>
      <c r="R141" s="124">
        <v>-2001363.5326534815</v>
      </c>
      <c r="S141" s="124">
        <v>14816.1</v>
      </c>
      <c r="T141" s="22">
        <f t="shared" si="11"/>
        <v>12942124.299895678</v>
      </c>
      <c r="U141" s="41">
        <v>5636773.0666944571</v>
      </c>
      <c r="V141" s="22">
        <f t="shared" si="13"/>
        <v>18578897.366590135</v>
      </c>
      <c r="W141" s="22">
        <v>1174532.8275285389</v>
      </c>
      <c r="X141" s="21">
        <f t="shared" si="12"/>
        <v>19753430.194118675</v>
      </c>
      <c r="Y141" s="20">
        <f t="shared" si="14"/>
        <v>1933.1992752122405</v>
      </c>
      <c r="Z141" s="264">
        <v>17</v>
      </c>
    </row>
    <row r="142" spans="1:26" s="127" customFormat="1" ht="16.5">
      <c r="A142" s="20">
        <v>426</v>
      </c>
      <c r="B142" s="18" t="s">
        <v>140</v>
      </c>
      <c r="C142" s="21">
        <v>11979</v>
      </c>
      <c r="D142" s="21">
        <v>20016256.120000001</v>
      </c>
      <c r="E142" s="21">
        <v>2060071.5583908674</v>
      </c>
      <c r="F142" s="21">
        <v>22076327.678390868</v>
      </c>
      <c r="G142" s="121">
        <v>1359.93</v>
      </c>
      <c r="H142" s="32">
        <v>16290601.470000001</v>
      </c>
      <c r="I142" s="32">
        <v>5785726.2083908673</v>
      </c>
      <c r="J142" s="307">
        <f t="shared" si="10"/>
        <v>0.26207829004341837</v>
      </c>
      <c r="K142" s="123">
        <v>0</v>
      </c>
      <c r="L142" s="123">
        <v>0</v>
      </c>
      <c r="M142" s="123">
        <v>103232.42705034102</v>
      </c>
      <c r="N142" s="123">
        <v>231906.91908831708</v>
      </c>
      <c r="O142" s="123">
        <v>0</v>
      </c>
      <c r="P142" s="124">
        <v>-812492.16999999993</v>
      </c>
      <c r="Q142" s="124">
        <v>-310907.9001552905</v>
      </c>
      <c r="R142" s="124">
        <v>-327093.58533511113</v>
      </c>
      <c r="S142" s="125">
        <v>17369.55</v>
      </c>
      <c r="T142" s="22">
        <f t="shared" si="11"/>
        <v>4687741.449039124</v>
      </c>
      <c r="U142" s="41">
        <v>6404506.7334322967</v>
      </c>
      <c r="V142" s="22">
        <f t="shared" si="13"/>
        <v>11092248.182471421</v>
      </c>
      <c r="W142" s="22">
        <v>2102356.0885772733</v>
      </c>
      <c r="X142" s="21">
        <f t="shared" si="12"/>
        <v>13194604.271048695</v>
      </c>
      <c r="Y142" s="20">
        <f t="shared" si="14"/>
        <v>1101.4779423197842</v>
      </c>
      <c r="Z142" s="264">
        <v>12</v>
      </c>
    </row>
    <row r="143" spans="1:26" s="127" customFormat="1" ht="16.5">
      <c r="A143" s="20">
        <v>430</v>
      </c>
      <c r="B143" s="18" t="s">
        <v>141</v>
      </c>
      <c r="C143" s="21">
        <v>15628</v>
      </c>
      <c r="D143" s="21">
        <v>20510074.050000001</v>
      </c>
      <c r="E143" s="21">
        <v>2995032.599501776</v>
      </c>
      <c r="F143" s="21">
        <v>23505106.649501778</v>
      </c>
      <c r="G143" s="121">
        <v>1359.93</v>
      </c>
      <c r="H143" s="32">
        <v>21252986.040000003</v>
      </c>
      <c r="I143" s="32">
        <v>2252120.6095017754</v>
      </c>
      <c r="J143" s="307">
        <f t="shared" si="10"/>
        <v>9.5814098743921758E-2</v>
      </c>
      <c r="K143" s="123">
        <v>0</v>
      </c>
      <c r="L143" s="123">
        <v>0</v>
      </c>
      <c r="M143" s="123">
        <v>203739.07980813566</v>
      </c>
      <c r="N143" s="123">
        <v>258503.11829146926</v>
      </c>
      <c r="O143" s="123">
        <v>0</v>
      </c>
      <c r="P143" s="124">
        <v>-983971.57499999995</v>
      </c>
      <c r="Q143" s="124">
        <v>526365.95899723028</v>
      </c>
      <c r="R143" s="124">
        <v>244673.06313513551</v>
      </c>
      <c r="S143" s="125">
        <v>22660.6</v>
      </c>
      <c r="T143" s="22">
        <f t="shared" si="11"/>
        <v>2524090.854733746</v>
      </c>
      <c r="U143" s="41">
        <v>6287059.1485245693</v>
      </c>
      <c r="V143" s="22">
        <f t="shared" si="13"/>
        <v>8811150.0032583158</v>
      </c>
      <c r="W143" s="22">
        <v>3269412.1650267853</v>
      </c>
      <c r="X143" s="21">
        <f t="shared" si="12"/>
        <v>12080562.168285102</v>
      </c>
      <c r="Y143" s="20">
        <f t="shared" si="14"/>
        <v>773.00756131847334</v>
      </c>
      <c r="Z143" s="264">
        <v>2</v>
      </c>
    </row>
    <row r="144" spans="1:26" s="127" customFormat="1" ht="16.5">
      <c r="A144" s="20">
        <v>433</v>
      </c>
      <c r="B144" s="18" t="s">
        <v>142</v>
      </c>
      <c r="C144" s="21">
        <v>7799</v>
      </c>
      <c r="D144" s="21">
        <v>11841867.049999999</v>
      </c>
      <c r="E144" s="21">
        <v>1347509.9202306094</v>
      </c>
      <c r="F144" s="21">
        <v>13189376.970230609</v>
      </c>
      <c r="G144" s="121">
        <v>1359.93</v>
      </c>
      <c r="H144" s="32">
        <v>10606094.07</v>
      </c>
      <c r="I144" s="32">
        <v>2583282.9002306089</v>
      </c>
      <c r="J144" s="307">
        <f t="shared" si="10"/>
        <v>0.19586087394888083</v>
      </c>
      <c r="K144" s="123">
        <v>0</v>
      </c>
      <c r="L144" s="123">
        <v>0</v>
      </c>
      <c r="M144" s="123">
        <v>59616.559545307158</v>
      </c>
      <c r="N144" s="123">
        <v>100186.18296643908</v>
      </c>
      <c r="O144" s="123">
        <v>0</v>
      </c>
      <c r="P144" s="124">
        <v>-470597.04250000004</v>
      </c>
      <c r="Q144" s="124">
        <v>575408.2609469922</v>
      </c>
      <c r="R144" s="124">
        <v>516347.5080941855</v>
      </c>
      <c r="S144" s="125">
        <v>11308.55</v>
      </c>
      <c r="T144" s="22">
        <f t="shared" si="11"/>
        <v>3375552.9192835325</v>
      </c>
      <c r="U144" s="41">
        <v>2334459.7724910122</v>
      </c>
      <c r="V144" s="22">
        <f t="shared" si="13"/>
        <v>5710012.6917745452</v>
      </c>
      <c r="W144" s="22">
        <v>1451098.1496431325</v>
      </c>
      <c r="X144" s="21">
        <f t="shared" si="12"/>
        <v>7161110.8414176777</v>
      </c>
      <c r="Y144" s="20">
        <f t="shared" si="14"/>
        <v>918.20885259875342</v>
      </c>
      <c r="Z144" s="264">
        <v>5</v>
      </c>
    </row>
    <row r="145" spans="1:26" s="127" customFormat="1" ht="16.5">
      <c r="A145" s="20">
        <v>434</v>
      </c>
      <c r="B145" s="18" t="s">
        <v>143</v>
      </c>
      <c r="C145" s="21">
        <v>14643</v>
      </c>
      <c r="D145" s="21">
        <v>18869401.93</v>
      </c>
      <c r="E145" s="21">
        <v>5476733.6348711289</v>
      </c>
      <c r="F145" s="21">
        <v>24346135.564871129</v>
      </c>
      <c r="G145" s="121">
        <v>1359.93</v>
      </c>
      <c r="H145" s="32">
        <v>19913454.990000002</v>
      </c>
      <c r="I145" s="32">
        <v>4432680.5748711266</v>
      </c>
      <c r="J145" s="307">
        <f t="shared" si="10"/>
        <v>0.18206916506564644</v>
      </c>
      <c r="K145" s="123">
        <v>0</v>
      </c>
      <c r="L145" s="123">
        <v>0</v>
      </c>
      <c r="M145" s="123">
        <v>154592.81396111281</v>
      </c>
      <c r="N145" s="123">
        <v>251028.67967916792</v>
      </c>
      <c r="O145" s="123">
        <v>0</v>
      </c>
      <c r="P145" s="124">
        <v>-997456</v>
      </c>
      <c r="Q145" s="124">
        <v>2242491.3071369282</v>
      </c>
      <c r="R145" s="124">
        <v>1430210.937575537</v>
      </c>
      <c r="S145" s="125">
        <v>21232.35</v>
      </c>
      <c r="T145" s="22">
        <f t="shared" si="11"/>
        <v>7534780.663223872</v>
      </c>
      <c r="U145" s="41">
        <v>1902749.2659568607</v>
      </c>
      <c r="V145" s="22">
        <f t="shared" si="13"/>
        <v>9437529.929180732</v>
      </c>
      <c r="W145" s="22">
        <v>2636959.544557672</v>
      </c>
      <c r="X145" s="21">
        <f t="shared" si="12"/>
        <v>12074489.473738404</v>
      </c>
      <c r="Y145" s="20">
        <f t="shared" si="14"/>
        <v>824.5912363408047</v>
      </c>
      <c r="Z145" s="264">
        <v>1</v>
      </c>
    </row>
    <row r="146" spans="1:26" s="127" customFormat="1" ht="16.5">
      <c r="A146" s="20">
        <v>435</v>
      </c>
      <c r="B146" s="18" t="s">
        <v>144</v>
      </c>
      <c r="C146" s="21">
        <v>703</v>
      </c>
      <c r="D146" s="21">
        <v>534809.81000000006</v>
      </c>
      <c r="E146" s="21">
        <v>332069.89285542798</v>
      </c>
      <c r="F146" s="21">
        <v>866879.70285542798</v>
      </c>
      <c r="G146" s="121">
        <v>1359.93</v>
      </c>
      <c r="H146" s="32">
        <v>956030.79</v>
      </c>
      <c r="I146" s="32">
        <v>-89151.087144572055</v>
      </c>
      <c r="J146" s="307">
        <f t="shared" si="10"/>
        <v>-0.102841359476887</v>
      </c>
      <c r="K146" s="123">
        <v>194867.15282200003</v>
      </c>
      <c r="L146" s="123">
        <v>0</v>
      </c>
      <c r="M146" s="123">
        <v>5647.2581809882668</v>
      </c>
      <c r="N146" s="123">
        <v>7687.2160111098883</v>
      </c>
      <c r="O146" s="123">
        <v>0</v>
      </c>
      <c r="P146" s="124">
        <v>-33022.135000000002</v>
      </c>
      <c r="Q146" s="124">
        <v>281995.3078204405</v>
      </c>
      <c r="R146" s="124">
        <v>342305.30156898953</v>
      </c>
      <c r="S146" s="125">
        <v>1019.35</v>
      </c>
      <c r="T146" s="22">
        <f t="shared" si="11"/>
        <v>711348.36425895605</v>
      </c>
      <c r="U146" s="41">
        <v>2067.0961573630098</v>
      </c>
      <c r="V146" s="22">
        <f t="shared" si="13"/>
        <v>713415.46041631908</v>
      </c>
      <c r="W146" s="22">
        <v>151925.542487278</v>
      </c>
      <c r="X146" s="21">
        <f t="shared" si="12"/>
        <v>865341.00290359708</v>
      </c>
      <c r="Y146" s="20">
        <f t="shared" si="14"/>
        <v>1230.9260354247469</v>
      </c>
      <c r="Z146" s="264">
        <v>13</v>
      </c>
    </row>
    <row r="147" spans="1:26" s="127" customFormat="1" ht="16.5">
      <c r="A147" s="20">
        <v>436</v>
      </c>
      <c r="B147" s="18" t="s">
        <v>145</v>
      </c>
      <c r="C147" s="21">
        <v>2018</v>
      </c>
      <c r="D147" s="21">
        <v>4904165.3699999992</v>
      </c>
      <c r="E147" s="21">
        <v>355014.18471514923</v>
      </c>
      <c r="F147" s="21">
        <v>5259179.5547151482</v>
      </c>
      <c r="G147" s="121">
        <v>1359.93</v>
      </c>
      <c r="H147" s="32">
        <v>2744338.74</v>
      </c>
      <c r="I147" s="32">
        <v>2514840.8147151479</v>
      </c>
      <c r="J147" s="307">
        <f t="shared" si="10"/>
        <v>0.47818120460642055</v>
      </c>
      <c r="K147" s="123">
        <v>7703.2979466666666</v>
      </c>
      <c r="L147" s="123">
        <v>0</v>
      </c>
      <c r="M147" s="123">
        <v>15573.81027182063</v>
      </c>
      <c r="N147" s="123">
        <v>26491.852731206163</v>
      </c>
      <c r="O147" s="123">
        <v>0</v>
      </c>
      <c r="P147" s="124">
        <v>-110145.38</v>
      </c>
      <c r="Q147" s="124">
        <v>348525.13529645506</v>
      </c>
      <c r="R147" s="124">
        <v>75530.87929921945</v>
      </c>
      <c r="S147" s="125">
        <v>2926.1</v>
      </c>
      <c r="T147" s="22">
        <f t="shared" si="11"/>
        <v>2881446.5102605158</v>
      </c>
      <c r="U147" s="41">
        <v>1491646.479281636</v>
      </c>
      <c r="V147" s="22">
        <f t="shared" si="13"/>
        <v>4373092.9895421518</v>
      </c>
      <c r="W147" s="22">
        <v>323531.59803770063</v>
      </c>
      <c r="X147" s="21">
        <f t="shared" si="12"/>
        <v>4696624.587579852</v>
      </c>
      <c r="Y147" s="20">
        <f t="shared" si="14"/>
        <v>2327.3659997917998</v>
      </c>
      <c r="Z147" s="264">
        <v>17</v>
      </c>
    </row>
    <row r="148" spans="1:26" s="127" customFormat="1" ht="16.5">
      <c r="A148" s="20">
        <v>440</v>
      </c>
      <c r="B148" s="18" t="s">
        <v>146</v>
      </c>
      <c r="C148" s="21">
        <v>5622</v>
      </c>
      <c r="D148" s="21">
        <v>14972828.210000001</v>
      </c>
      <c r="E148" s="21">
        <v>2637852.7783786086</v>
      </c>
      <c r="F148" s="21">
        <v>17610680.98837861</v>
      </c>
      <c r="G148" s="121">
        <v>1359.93</v>
      </c>
      <c r="H148" s="32">
        <v>7645526.46</v>
      </c>
      <c r="I148" s="32">
        <v>9965154.5283786096</v>
      </c>
      <c r="J148" s="307">
        <f t="shared" si="10"/>
        <v>0.56585855680167463</v>
      </c>
      <c r="K148" s="123">
        <v>0</v>
      </c>
      <c r="L148" s="123">
        <v>0</v>
      </c>
      <c r="M148" s="123">
        <v>34950.544896986023</v>
      </c>
      <c r="N148" s="123">
        <v>112379.49917121709</v>
      </c>
      <c r="O148" s="123">
        <v>97492.385291176499</v>
      </c>
      <c r="P148" s="124">
        <v>-207255.22499999998</v>
      </c>
      <c r="Q148" s="124">
        <v>-1326489.8967506385</v>
      </c>
      <c r="R148" s="124">
        <v>-1382275.9321918038</v>
      </c>
      <c r="S148" s="125">
        <v>8151.9</v>
      </c>
      <c r="T148" s="22">
        <f t="shared" si="11"/>
        <v>7302107.8037955463</v>
      </c>
      <c r="U148" s="41">
        <v>3227863.0019341353</v>
      </c>
      <c r="V148" s="22">
        <f t="shared" si="13"/>
        <v>10529970.805729682</v>
      </c>
      <c r="W148" s="22">
        <v>755028.91815889569</v>
      </c>
      <c r="X148" s="21">
        <f t="shared" si="12"/>
        <v>11284999.723888578</v>
      </c>
      <c r="Y148" s="20">
        <f t="shared" si="14"/>
        <v>2007.2927292580182</v>
      </c>
      <c r="Z148" s="264">
        <v>15</v>
      </c>
    </row>
    <row r="149" spans="1:26" s="127" customFormat="1" ht="16.5">
      <c r="A149" s="20">
        <v>441</v>
      </c>
      <c r="B149" s="18" t="s">
        <v>147</v>
      </c>
      <c r="C149" s="21">
        <v>4473</v>
      </c>
      <c r="D149" s="21">
        <v>5095076.9800000004</v>
      </c>
      <c r="E149" s="21">
        <v>1260231.6074260357</v>
      </c>
      <c r="F149" s="21">
        <v>6355308.5874260366</v>
      </c>
      <c r="G149" s="121">
        <v>1359.93</v>
      </c>
      <c r="H149" s="32">
        <v>6082966.8900000006</v>
      </c>
      <c r="I149" s="32">
        <v>272341.697426036</v>
      </c>
      <c r="J149" s="307">
        <f t="shared" si="10"/>
        <v>4.2852631572424887E-2</v>
      </c>
      <c r="K149" s="123">
        <v>178015.71446400002</v>
      </c>
      <c r="L149" s="123">
        <v>0</v>
      </c>
      <c r="M149" s="123">
        <v>43203.619754738167</v>
      </c>
      <c r="N149" s="123">
        <v>79776.76026941232</v>
      </c>
      <c r="O149" s="123">
        <v>0</v>
      </c>
      <c r="P149" s="124">
        <v>-297154.505</v>
      </c>
      <c r="Q149" s="124">
        <v>-678572.22119244223</v>
      </c>
      <c r="R149" s="124">
        <v>-193986.58508298401</v>
      </c>
      <c r="S149" s="125">
        <v>6485.8499999999995</v>
      </c>
      <c r="T149" s="22">
        <f t="shared" si="11"/>
        <v>-589889.66936123988</v>
      </c>
      <c r="U149" s="41">
        <v>823355.83890410641</v>
      </c>
      <c r="V149" s="22">
        <f t="shared" si="13"/>
        <v>233466.16954286653</v>
      </c>
      <c r="W149" s="22">
        <v>894431.67918291804</v>
      </c>
      <c r="X149" s="21">
        <f t="shared" si="12"/>
        <v>1127897.8487257846</v>
      </c>
      <c r="Y149" s="20">
        <f t="shared" si="14"/>
        <v>252.15690783049064</v>
      </c>
      <c r="Z149" s="264">
        <v>9</v>
      </c>
    </row>
    <row r="150" spans="1:26" s="127" customFormat="1" ht="16.5">
      <c r="A150" s="20">
        <v>444</v>
      </c>
      <c r="B150" s="18" t="s">
        <v>148</v>
      </c>
      <c r="C150" s="21">
        <v>45988</v>
      </c>
      <c r="D150" s="21">
        <v>68933175.219999999</v>
      </c>
      <c r="E150" s="21">
        <v>10330344.435270147</v>
      </c>
      <c r="F150" s="21">
        <v>79263519.655270144</v>
      </c>
      <c r="G150" s="121">
        <v>1359.93</v>
      </c>
      <c r="H150" s="32">
        <v>62540460.840000004</v>
      </c>
      <c r="I150" s="32">
        <v>16723058.815270141</v>
      </c>
      <c r="J150" s="307">
        <f t="shared" si="10"/>
        <v>0.21098052279284879</v>
      </c>
      <c r="K150" s="123">
        <v>0</v>
      </c>
      <c r="L150" s="123">
        <v>0</v>
      </c>
      <c r="M150" s="123">
        <v>477005.85007292574</v>
      </c>
      <c r="N150" s="123">
        <v>790058.14956412697</v>
      </c>
      <c r="O150" s="123">
        <v>0</v>
      </c>
      <c r="P150" s="124">
        <v>-4061858.74505</v>
      </c>
      <c r="Q150" s="124">
        <v>1741465.0762853224</v>
      </c>
      <c r="R150" s="124">
        <v>3958693.2397983586</v>
      </c>
      <c r="S150" s="125">
        <v>66682.599999999991</v>
      </c>
      <c r="T150" s="22">
        <f t="shared" si="11"/>
        <v>19695104.985940874</v>
      </c>
      <c r="U150" s="41">
        <v>6844568.8171345452</v>
      </c>
      <c r="V150" s="22">
        <f t="shared" si="13"/>
        <v>26539673.803075418</v>
      </c>
      <c r="W150" s="22">
        <v>7224175.9161620373</v>
      </c>
      <c r="X150" s="21">
        <f t="shared" si="12"/>
        <v>33763849.719237454</v>
      </c>
      <c r="Y150" s="20">
        <f t="shared" si="14"/>
        <v>734.18826039917917</v>
      </c>
      <c r="Z150" s="264">
        <v>1</v>
      </c>
    </row>
    <row r="151" spans="1:26" s="127" customFormat="1" ht="16.5">
      <c r="A151" s="20">
        <v>445</v>
      </c>
      <c r="B151" s="18" t="s">
        <v>149</v>
      </c>
      <c r="C151" s="21">
        <v>15086</v>
      </c>
      <c r="D151" s="21">
        <v>21307505.330000002</v>
      </c>
      <c r="E151" s="21">
        <v>10998964.924378218</v>
      </c>
      <c r="F151" s="21">
        <v>32306470.254378222</v>
      </c>
      <c r="G151" s="121">
        <v>1359.93</v>
      </c>
      <c r="H151" s="32">
        <v>20515903.98</v>
      </c>
      <c r="I151" s="32">
        <v>11790566.274378221</v>
      </c>
      <c r="J151" s="307">
        <f t="shared" si="10"/>
        <v>0.36495990374498888</v>
      </c>
      <c r="K151" s="123">
        <v>0</v>
      </c>
      <c r="L151" s="123">
        <v>0</v>
      </c>
      <c r="M151" s="123">
        <v>157160.62198678919</v>
      </c>
      <c r="N151" s="123">
        <v>250785.27428177217</v>
      </c>
      <c r="O151" s="123">
        <v>0</v>
      </c>
      <c r="P151" s="124">
        <v>-810450.60499999998</v>
      </c>
      <c r="Q151" s="124">
        <v>-3399389.9714153982</v>
      </c>
      <c r="R151" s="124">
        <v>-222476.07213752993</v>
      </c>
      <c r="S151" s="125">
        <v>21874.7</v>
      </c>
      <c r="T151" s="22">
        <f t="shared" si="11"/>
        <v>7788070.222093855</v>
      </c>
      <c r="U151" s="41">
        <v>871155.191180169</v>
      </c>
      <c r="V151" s="22">
        <f t="shared" si="13"/>
        <v>8659225.4132740237</v>
      </c>
      <c r="W151" s="22">
        <v>2386424.5004629069</v>
      </c>
      <c r="X151" s="21">
        <f t="shared" si="12"/>
        <v>11045649.91373693</v>
      </c>
      <c r="Y151" s="20">
        <f t="shared" si="14"/>
        <v>732.17883559173606</v>
      </c>
      <c r="Z151" s="264">
        <v>2</v>
      </c>
    </row>
    <row r="152" spans="1:26" s="127" customFormat="1" ht="16.5">
      <c r="A152" s="20">
        <v>475</v>
      </c>
      <c r="B152" s="18" t="s">
        <v>150</v>
      </c>
      <c r="C152" s="21">
        <v>5487</v>
      </c>
      <c r="D152" s="21">
        <v>7843965.3699999992</v>
      </c>
      <c r="E152" s="21">
        <v>4654956.1723899692</v>
      </c>
      <c r="F152" s="21">
        <v>12498921.542389968</v>
      </c>
      <c r="G152" s="121">
        <v>1359.93</v>
      </c>
      <c r="H152" s="32">
        <v>7461935.9100000001</v>
      </c>
      <c r="I152" s="32">
        <v>5036985.6323899683</v>
      </c>
      <c r="J152" s="307">
        <f t="shared" si="10"/>
        <v>0.40299361951405821</v>
      </c>
      <c r="K152" s="123">
        <v>27061.123135999998</v>
      </c>
      <c r="L152" s="123">
        <v>0</v>
      </c>
      <c r="M152" s="123">
        <v>55146.694538208518</v>
      </c>
      <c r="N152" s="123">
        <v>90868.195099396282</v>
      </c>
      <c r="O152" s="123">
        <v>3400.6210556507363</v>
      </c>
      <c r="P152" s="124">
        <v>-224158.32499999998</v>
      </c>
      <c r="Q152" s="124">
        <v>-1220835.1691205476</v>
      </c>
      <c r="R152" s="124">
        <v>-942752.72653293004</v>
      </c>
      <c r="S152" s="125">
        <v>7956.15</v>
      </c>
      <c r="T152" s="22">
        <f t="shared" si="11"/>
        <v>2833672.1955657462</v>
      </c>
      <c r="U152" s="41">
        <v>1865512.1229468239</v>
      </c>
      <c r="V152" s="22">
        <f t="shared" si="13"/>
        <v>4699184.3185125701</v>
      </c>
      <c r="W152" s="22">
        <v>1105585.6937992244</v>
      </c>
      <c r="X152" s="21">
        <f t="shared" si="12"/>
        <v>5804770.0123117948</v>
      </c>
      <c r="Y152" s="20">
        <f t="shared" si="14"/>
        <v>1057.9132517426272</v>
      </c>
      <c r="Z152" s="264">
        <v>15</v>
      </c>
    </row>
    <row r="153" spans="1:26" s="127" customFormat="1" ht="16.5">
      <c r="A153" s="20">
        <v>480</v>
      </c>
      <c r="B153" s="18" t="s">
        <v>151</v>
      </c>
      <c r="C153" s="21">
        <v>1990</v>
      </c>
      <c r="D153" s="21">
        <v>2870420.85</v>
      </c>
      <c r="E153" s="21">
        <v>388846.25971952977</v>
      </c>
      <c r="F153" s="21">
        <v>3259267.1097195297</v>
      </c>
      <c r="G153" s="121">
        <v>1359.93</v>
      </c>
      <c r="H153" s="32">
        <v>2706260.7</v>
      </c>
      <c r="I153" s="32">
        <v>553006.40971952956</v>
      </c>
      <c r="J153" s="307">
        <f t="shared" si="10"/>
        <v>0.16967201248108735</v>
      </c>
      <c r="K153" s="123">
        <v>0</v>
      </c>
      <c r="L153" s="123">
        <v>0</v>
      </c>
      <c r="M153" s="123">
        <v>15044.577670852821</v>
      </c>
      <c r="N153" s="123">
        <v>24911.059079069364</v>
      </c>
      <c r="O153" s="123">
        <v>0</v>
      </c>
      <c r="P153" s="124">
        <v>-103609.78499999999</v>
      </c>
      <c r="Q153" s="124">
        <v>261707.27360177401</v>
      </c>
      <c r="R153" s="124">
        <v>74941.251000869946</v>
      </c>
      <c r="S153" s="125">
        <v>2885.5</v>
      </c>
      <c r="T153" s="22">
        <f t="shared" si="11"/>
        <v>828886.28607209574</v>
      </c>
      <c r="U153" s="41">
        <v>966329.45761109353</v>
      </c>
      <c r="V153" s="22">
        <f t="shared" si="13"/>
        <v>1795215.7436831892</v>
      </c>
      <c r="W153" s="22">
        <v>434726.18160574726</v>
      </c>
      <c r="X153" s="21">
        <f t="shared" si="12"/>
        <v>2229941.9252889366</v>
      </c>
      <c r="Y153" s="20">
        <f t="shared" si="14"/>
        <v>1120.5738318034857</v>
      </c>
      <c r="Z153" s="264">
        <v>2</v>
      </c>
    </row>
    <row r="154" spans="1:26" s="127" customFormat="1" ht="16.5">
      <c r="A154" s="20">
        <v>481</v>
      </c>
      <c r="B154" s="18" t="s">
        <v>152</v>
      </c>
      <c r="C154" s="21">
        <v>9612</v>
      </c>
      <c r="D154" s="21">
        <v>17793750.710000001</v>
      </c>
      <c r="E154" s="21">
        <v>1029278.7368219591</v>
      </c>
      <c r="F154" s="21">
        <v>18823029.446821962</v>
      </c>
      <c r="G154" s="121">
        <v>1359.93</v>
      </c>
      <c r="H154" s="32">
        <v>13071647.16</v>
      </c>
      <c r="I154" s="32">
        <v>5751382.2868219614</v>
      </c>
      <c r="J154" s="307">
        <f t="shared" si="10"/>
        <v>0.3055502995981878</v>
      </c>
      <c r="K154" s="123">
        <v>0</v>
      </c>
      <c r="L154" s="123">
        <v>0</v>
      </c>
      <c r="M154" s="123">
        <v>66720.842923192191</v>
      </c>
      <c r="N154" s="123">
        <v>191947.62827503882</v>
      </c>
      <c r="O154" s="123">
        <v>19522.672683072276</v>
      </c>
      <c r="P154" s="124">
        <v>-390295.03999999998</v>
      </c>
      <c r="Q154" s="124">
        <v>180558.41929749332</v>
      </c>
      <c r="R154" s="124">
        <v>31496.55409443851</v>
      </c>
      <c r="S154" s="125">
        <v>13937.4</v>
      </c>
      <c r="T154" s="22">
        <f t="shared" si="11"/>
        <v>5865270.7640951965</v>
      </c>
      <c r="U154" s="41">
        <v>1142910.0492293406</v>
      </c>
      <c r="V154" s="22">
        <f t="shared" si="13"/>
        <v>7008180.8133245371</v>
      </c>
      <c r="W154" s="22">
        <v>1262495.7103223633</v>
      </c>
      <c r="X154" s="21">
        <f t="shared" si="12"/>
        <v>8270676.5236469004</v>
      </c>
      <c r="Y154" s="20">
        <f t="shared" si="14"/>
        <v>860.45323799905327</v>
      </c>
      <c r="Z154" s="264">
        <v>2</v>
      </c>
    </row>
    <row r="155" spans="1:26" s="127" customFormat="1" ht="16.5">
      <c r="A155" s="20">
        <v>483</v>
      </c>
      <c r="B155" s="18" t="s">
        <v>153</v>
      </c>
      <c r="C155" s="21">
        <v>1076</v>
      </c>
      <c r="D155" s="21">
        <v>2427785.21</v>
      </c>
      <c r="E155" s="21">
        <v>271779.47868146375</v>
      </c>
      <c r="F155" s="21">
        <v>2699564.6886814637</v>
      </c>
      <c r="G155" s="121">
        <v>1359.93</v>
      </c>
      <c r="H155" s="32">
        <v>1463284.6800000002</v>
      </c>
      <c r="I155" s="32">
        <v>1236280.0086814635</v>
      </c>
      <c r="J155" s="307">
        <f t="shared" si="10"/>
        <v>0.45795531919084859</v>
      </c>
      <c r="K155" s="123">
        <v>29359.178632000003</v>
      </c>
      <c r="L155" s="123">
        <v>0</v>
      </c>
      <c r="M155" s="123">
        <v>9527.1050487265693</v>
      </c>
      <c r="N155" s="123">
        <v>10576.567095711898</v>
      </c>
      <c r="O155" s="123">
        <v>0</v>
      </c>
      <c r="P155" s="124">
        <v>-60712.684999999998</v>
      </c>
      <c r="Q155" s="124">
        <v>-80834.448165230875</v>
      </c>
      <c r="R155" s="124">
        <v>-199561.12783781782</v>
      </c>
      <c r="S155" s="125">
        <v>1560.2</v>
      </c>
      <c r="T155" s="22">
        <f t="shared" si="11"/>
        <v>946194.79845485324</v>
      </c>
      <c r="U155" s="41">
        <v>956844.29911624372</v>
      </c>
      <c r="V155" s="22">
        <f t="shared" si="13"/>
        <v>1903039.0975710968</v>
      </c>
      <c r="W155" s="22">
        <v>241773.01546562792</v>
      </c>
      <c r="X155" s="21">
        <f t="shared" si="12"/>
        <v>2144812.1130367247</v>
      </c>
      <c r="Y155" s="20">
        <f t="shared" si="14"/>
        <v>1993.3198076549486</v>
      </c>
      <c r="Z155" s="264">
        <v>17</v>
      </c>
    </row>
    <row r="156" spans="1:26" s="127" customFormat="1" ht="16.5">
      <c r="A156" s="20">
        <v>484</v>
      </c>
      <c r="B156" s="18" t="s">
        <v>154</v>
      </c>
      <c r="C156" s="21">
        <v>3055</v>
      </c>
      <c r="D156" s="21">
        <v>4136165.9099999997</v>
      </c>
      <c r="E156" s="21">
        <v>733367.71541732736</v>
      </c>
      <c r="F156" s="21">
        <v>4869533.6254173275</v>
      </c>
      <c r="G156" s="121">
        <v>1359.93</v>
      </c>
      <c r="H156" s="32">
        <v>4154586.1500000004</v>
      </c>
      <c r="I156" s="32">
        <v>714947.47541732714</v>
      </c>
      <c r="J156" s="307">
        <f t="shared" si="10"/>
        <v>0.14682052336296475</v>
      </c>
      <c r="K156" s="123">
        <v>157207.09632333333</v>
      </c>
      <c r="L156" s="123">
        <v>0</v>
      </c>
      <c r="M156" s="123">
        <v>34279.614475488088</v>
      </c>
      <c r="N156" s="123">
        <v>48109.817720126863</v>
      </c>
      <c r="O156" s="123">
        <v>0</v>
      </c>
      <c r="P156" s="124">
        <v>-139590.91499999998</v>
      </c>
      <c r="Q156" s="124">
        <v>-353441.73405280849</v>
      </c>
      <c r="R156" s="124">
        <v>137353.20232779079</v>
      </c>
      <c r="S156" s="125">
        <v>4429.75</v>
      </c>
      <c r="T156" s="22">
        <f t="shared" si="11"/>
        <v>603294.30721125775</v>
      </c>
      <c r="U156" s="41">
        <v>-23653.424522994184</v>
      </c>
      <c r="V156" s="22">
        <f t="shared" si="13"/>
        <v>579640.88268826355</v>
      </c>
      <c r="W156" s="22">
        <v>607771.47088380624</v>
      </c>
      <c r="X156" s="21">
        <f t="shared" si="12"/>
        <v>1187412.3535720697</v>
      </c>
      <c r="Y156" s="20">
        <f t="shared" si="14"/>
        <v>388.67834814143032</v>
      </c>
      <c r="Z156" s="264">
        <v>4</v>
      </c>
    </row>
    <row r="157" spans="1:26" s="127" customFormat="1" ht="16.5">
      <c r="A157" s="20">
        <v>489</v>
      </c>
      <c r="B157" s="18" t="s">
        <v>155</v>
      </c>
      <c r="C157" s="21">
        <v>1835</v>
      </c>
      <c r="D157" s="21">
        <v>1768597.4200000002</v>
      </c>
      <c r="E157" s="21">
        <v>672452.73270049051</v>
      </c>
      <c r="F157" s="21">
        <v>2441050.1527004908</v>
      </c>
      <c r="G157" s="121">
        <v>1359.93</v>
      </c>
      <c r="H157" s="32">
        <v>2495471.5500000003</v>
      </c>
      <c r="I157" s="32">
        <v>-54421.397299509495</v>
      </c>
      <c r="J157" s="307">
        <f t="shared" si="10"/>
        <v>-2.2294256117312488E-2</v>
      </c>
      <c r="K157" s="123">
        <v>195100.55070999998</v>
      </c>
      <c r="L157" s="123">
        <v>0</v>
      </c>
      <c r="M157" s="123">
        <v>15721.936072019893</v>
      </c>
      <c r="N157" s="123">
        <v>26653.413367841575</v>
      </c>
      <c r="O157" s="123">
        <v>0</v>
      </c>
      <c r="P157" s="124">
        <v>-89229.544999999998</v>
      </c>
      <c r="Q157" s="124">
        <v>741397.29173486971</v>
      </c>
      <c r="R157" s="124">
        <v>436512.14291764138</v>
      </c>
      <c r="S157" s="125">
        <v>2660.75</v>
      </c>
      <c r="T157" s="22">
        <f t="shared" si="11"/>
        <v>1274395.142502863</v>
      </c>
      <c r="U157" s="41">
        <v>713914.41446735302</v>
      </c>
      <c r="V157" s="22">
        <f t="shared" si="13"/>
        <v>1988309.5569702159</v>
      </c>
      <c r="W157" s="22">
        <v>426527.30960735946</v>
      </c>
      <c r="X157" s="21">
        <f t="shared" si="12"/>
        <v>2414836.8665775754</v>
      </c>
      <c r="Y157" s="20">
        <f t="shared" si="14"/>
        <v>1315.9873932302864</v>
      </c>
      <c r="Z157" s="264">
        <v>8</v>
      </c>
    </row>
    <row r="158" spans="1:26" s="127" customFormat="1" ht="16.5">
      <c r="A158" s="20">
        <v>491</v>
      </c>
      <c r="B158" s="18" t="s">
        <v>156</v>
      </c>
      <c r="C158" s="21">
        <v>52122</v>
      </c>
      <c r="D158" s="21">
        <v>68416312.810000002</v>
      </c>
      <c r="E158" s="21">
        <v>10184376.934966136</v>
      </c>
      <c r="F158" s="21">
        <v>78600689.744966134</v>
      </c>
      <c r="G158" s="121">
        <v>1359.93</v>
      </c>
      <c r="H158" s="32">
        <v>70882271.460000008</v>
      </c>
      <c r="I158" s="32">
        <v>7718418.2849661261</v>
      </c>
      <c r="J158" s="307">
        <f t="shared" si="10"/>
        <v>9.8197844192078998E-2</v>
      </c>
      <c r="K158" s="123">
        <v>0</v>
      </c>
      <c r="L158" s="123">
        <v>0</v>
      </c>
      <c r="M158" s="123">
        <v>693519.72436951322</v>
      </c>
      <c r="N158" s="123">
        <v>1009530.6012951622</v>
      </c>
      <c r="O158" s="123">
        <v>0</v>
      </c>
      <c r="P158" s="124">
        <v>-4507066.5449999999</v>
      </c>
      <c r="Q158" s="124">
        <v>-9833567.5417955555</v>
      </c>
      <c r="R158" s="124">
        <v>-4067803.3941691201</v>
      </c>
      <c r="S158" s="125">
        <v>75576.899999999994</v>
      </c>
      <c r="T158" s="22">
        <f t="shared" si="11"/>
        <v>-8911391.9703338742</v>
      </c>
      <c r="U158" s="41">
        <v>9887140.185571</v>
      </c>
      <c r="V158" s="22">
        <f t="shared" si="13"/>
        <v>975748.21523712575</v>
      </c>
      <c r="W158" s="22">
        <v>8906554.4027713668</v>
      </c>
      <c r="X158" s="21">
        <f t="shared" si="12"/>
        <v>9882302.6180084925</v>
      </c>
      <c r="Y158" s="20">
        <f t="shared" si="14"/>
        <v>189.59945163287082</v>
      </c>
      <c r="Z158" s="264">
        <v>10</v>
      </c>
    </row>
    <row r="159" spans="1:26" s="127" customFormat="1" ht="16.5">
      <c r="A159" s="20">
        <v>494</v>
      </c>
      <c r="B159" s="18" t="s">
        <v>157</v>
      </c>
      <c r="C159" s="21">
        <v>8909</v>
      </c>
      <c r="D159" s="21">
        <v>19087206.920000002</v>
      </c>
      <c r="E159" s="21">
        <v>1531808.0587212413</v>
      </c>
      <c r="F159" s="21">
        <v>20619014.978721242</v>
      </c>
      <c r="G159" s="121">
        <v>1359.93</v>
      </c>
      <c r="H159" s="32">
        <v>12115616.370000001</v>
      </c>
      <c r="I159" s="32">
        <v>8503398.6087212414</v>
      </c>
      <c r="J159" s="307">
        <f t="shared" si="10"/>
        <v>0.41240566620164548</v>
      </c>
      <c r="K159" s="123">
        <v>103843.42278666668</v>
      </c>
      <c r="L159" s="123">
        <v>0</v>
      </c>
      <c r="M159" s="123">
        <v>85306.980502557402</v>
      </c>
      <c r="N159" s="123">
        <v>90716.2044168641</v>
      </c>
      <c r="O159" s="123">
        <v>0</v>
      </c>
      <c r="P159" s="124">
        <v>-547317.94000000006</v>
      </c>
      <c r="Q159" s="124">
        <v>-1553214.1069209697</v>
      </c>
      <c r="R159" s="124">
        <v>-1949838.7598365212</v>
      </c>
      <c r="S159" s="125">
        <v>12918.05</v>
      </c>
      <c r="T159" s="22">
        <f t="shared" si="11"/>
        <v>4745812.4596698387</v>
      </c>
      <c r="U159" s="41">
        <v>5382582.1021825271</v>
      </c>
      <c r="V159" s="22">
        <f t="shared" si="13"/>
        <v>10128394.561852366</v>
      </c>
      <c r="W159" s="22">
        <v>1357802.8644019193</v>
      </c>
      <c r="X159" s="21">
        <f t="shared" si="12"/>
        <v>11486197.426254285</v>
      </c>
      <c r="Y159" s="20">
        <f t="shared" si="14"/>
        <v>1289.2802139695011</v>
      </c>
      <c r="Z159" s="264">
        <v>17</v>
      </c>
    </row>
    <row r="160" spans="1:26" s="127" customFormat="1" ht="16.5">
      <c r="A160" s="20">
        <v>495</v>
      </c>
      <c r="B160" s="18" t="s">
        <v>158</v>
      </c>
      <c r="C160" s="21">
        <v>1488</v>
      </c>
      <c r="D160" s="21">
        <v>1825697.06</v>
      </c>
      <c r="E160" s="21">
        <v>735317.83507276734</v>
      </c>
      <c r="F160" s="21">
        <v>2561014.8950727675</v>
      </c>
      <c r="G160" s="121">
        <v>1359.93</v>
      </c>
      <c r="H160" s="32">
        <v>2023575.84</v>
      </c>
      <c r="I160" s="32">
        <v>537439.05507276743</v>
      </c>
      <c r="J160" s="307">
        <f t="shared" si="10"/>
        <v>0.20985393568259464</v>
      </c>
      <c r="K160" s="123">
        <v>77694.796063999995</v>
      </c>
      <c r="L160" s="123">
        <v>0</v>
      </c>
      <c r="M160" s="123">
        <v>20061.487943538439</v>
      </c>
      <c r="N160" s="123">
        <v>21820.369048478173</v>
      </c>
      <c r="O160" s="123">
        <v>0</v>
      </c>
      <c r="P160" s="124">
        <v>-105106.005</v>
      </c>
      <c r="Q160" s="124">
        <v>214609.38296891158</v>
      </c>
      <c r="R160" s="124">
        <v>178712.19771105226</v>
      </c>
      <c r="S160" s="125">
        <v>2157.6</v>
      </c>
      <c r="T160" s="22">
        <f t="shared" si="11"/>
        <v>947388.88380874787</v>
      </c>
      <c r="U160" s="41">
        <v>-703.58796887334699</v>
      </c>
      <c r="V160" s="22">
        <f t="shared" si="13"/>
        <v>946685.29583987454</v>
      </c>
      <c r="W160" s="22">
        <v>332971.06142243807</v>
      </c>
      <c r="X160" s="21">
        <f t="shared" si="12"/>
        <v>1279656.3572623127</v>
      </c>
      <c r="Y160" s="20">
        <f t="shared" si="14"/>
        <v>859.98411106338222</v>
      </c>
      <c r="Z160" s="264">
        <v>13</v>
      </c>
    </row>
    <row r="161" spans="1:26" s="127" customFormat="1" ht="16.5">
      <c r="A161" s="20">
        <v>498</v>
      </c>
      <c r="B161" s="18" t="s">
        <v>159</v>
      </c>
      <c r="C161" s="21">
        <v>2321</v>
      </c>
      <c r="D161" s="21">
        <v>3284526.3699999996</v>
      </c>
      <c r="E161" s="21">
        <v>1846217.1285907747</v>
      </c>
      <c r="F161" s="21">
        <v>5130743.4985907748</v>
      </c>
      <c r="G161" s="121">
        <v>1359.93</v>
      </c>
      <c r="H161" s="32">
        <v>3156397.5300000003</v>
      </c>
      <c r="I161" s="32">
        <v>1974345.9685907746</v>
      </c>
      <c r="J161" s="307">
        <f t="shared" si="10"/>
        <v>0.38480699125439699</v>
      </c>
      <c r="K161" s="123">
        <v>781844.50282400008</v>
      </c>
      <c r="L161" s="123">
        <v>0</v>
      </c>
      <c r="M161" s="123">
        <v>30994.388116099839</v>
      </c>
      <c r="N161" s="123">
        <v>48595.247092295365</v>
      </c>
      <c r="O161" s="123">
        <v>7439.8259051291825</v>
      </c>
      <c r="P161" s="124">
        <v>-87787.455000000002</v>
      </c>
      <c r="Q161" s="124">
        <v>-122686.07046232563</v>
      </c>
      <c r="R161" s="124">
        <v>494387.11180132453</v>
      </c>
      <c r="S161" s="125">
        <v>3365.45</v>
      </c>
      <c r="T161" s="22">
        <f t="shared" si="11"/>
        <v>3130498.9688672982</v>
      </c>
      <c r="U161" s="41">
        <v>46622.083899494311</v>
      </c>
      <c r="V161" s="22">
        <f t="shared" si="13"/>
        <v>3177121.0527667925</v>
      </c>
      <c r="W161" s="22">
        <v>444350.04603458964</v>
      </c>
      <c r="X161" s="21">
        <f t="shared" si="12"/>
        <v>3621471.0988013819</v>
      </c>
      <c r="Y161" s="20">
        <f t="shared" si="14"/>
        <v>1560.3063760454036</v>
      </c>
      <c r="Z161" s="264">
        <v>19</v>
      </c>
    </row>
    <row r="162" spans="1:26" s="127" customFormat="1" ht="16.5">
      <c r="A162" s="20">
        <v>499</v>
      </c>
      <c r="B162" s="18" t="s">
        <v>160</v>
      </c>
      <c r="C162" s="21">
        <v>19536</v>
      </c>
      <c r="D162" s="21">
        <v>35164344.829999998</v>
      </c>
      <c r="E162" s="21">
        <v>6980695.2175296852</v>
      </c>
      <c r="F162" s="21">
        <v>42145040.047529683</v>
      </c>
      <c r="G162" s="121">
        <v>1359.93</v>
      </c>
      <c r="H162" s="32">
        <v>26567592.48</v>
      </c>
      <c r="I162" s="32">
        <v>15577447.567529682</v>
      </c>
      <c r="J162" s="307">
        <f t="shared" si="10"/>
        <v>0.36961520382854041</v>
      </c>
      <c r="K162" s="123">
        <v>0</v>
      </c>
      <c r="L162" s="123">
        <v>0</v>
      </c>
      <c r="M162" s="123">
        <v>146611.96666869734</v>
      </c>
      <c r="N162" s="123">
        <v>394090.69987580052</v>
      </c>
      <c r="O162" s="123">
        <v>30860.15918751901</v>
      </c>
      <c r="P162" s="124">
        <v>-807974.45</v>
      </c>
      <c r="Q162" s="124">
        <v>2257095.6570163397</v>
      </c>
      <c r="R162" s="124">
        <v>767945.24610744999</v>
      </c>
      <c r="S162" s="125">
        <v>28327.200000000001</v>
      </c>
      <c r="T162" s="22">
        <f t="shared" si="11"/>
        <v>18394404.046385489</v>
      </c>
      <c r="U162" s="41">
        <v>4570585.4839331191</v>
      </c>
      <c r="V162" s="22">
        <f t="shared" si="13"/>
        <v>22964989.53031861</v>
      </c>
      <c r="W162" s="22">
        <v>2855979.3655998916</v>
      </c>
      <c r="X162" s="21">
        <f t="shared" si="12"/>
        <v>25820968.895918503</v>
      </c>
      <c r="Y162" s="20">
        <f t="shared" si="14"/>
        <v>1321.7121670719955</v>
      </c>
      <c r="Z162" s="264">
        <v>15</v>
      </c>
    </row>
    <row r="163" spans="1:26" s="127" customFormat="1" ht="16.5">
      <c r="A163" s="20">
        <v>500</v>
      </c>
      <c r="B163" s="18" t="s">
        <v>161</v>
      </c>
      <c r="C163" s="21">
        <v>10426</v>
      </c>
      <c r="D163" s="21">
        <v>20683175.140000001</v>
      </c>
      <c r="E163" s="21">
        <v>1093866.2157395228</v>
      </c>
      <c r="F163" s="21">
        <v>21777041.355739523</v>
      </c>
      <c r="G163" s="121">
        <v>1359.93</v>
      </c>
      <c r="H163" s="32">
        <v>14178630.180000002</v>
      </c>
      <c r="I163" s="32">
        <v>7598411.1757395212</v>
      </c>
      <c r="J163" s="307">
        <f t="shared" si="10"/>
        <v>0.34891843440141584</v>
      </c>
      <c r="K163" s="123">
        <v>0</v>
      </c>
      <c r="L163" s="123">
        <v>0</v>
      </c>
      <c r="M163" s="123">
        <v>82833.047420037547</v>
      </c>
      <c r="N163" s="123">
        <v>188650.8191113642</v>
      </c>
      <c r="O163" s="123">
        <v>87162.770831192844</v>
      </c>
      <c r="P163" s="124">
        <v>-562570.125</v>
      </c>
      <c r="Q163" s="124">
        <v>2384572.1870733406</v>
      </c>
      <c r="R163" s="124">
        <v>1272038.2486312264</v>
      </c>
      <c r="S163" s="125">
        <v>15117.699999999999</v>
      </c>
      <c r="T163" s="22">
        <f t="shared" si="11"/>
        <v>11066215.823806683</v>
      </c>
      <c r="U163" s="41">
        <v>1637247.3333260771</v>
      </c>
      <c r="V163" s="22">
        <f t="shared" si="13"/>
        <v>12703463.15713276</v>
      </c>
      <c r="W163" s="22">
        <v>1064618.4075359539</v>
      </c>
      <c r="X163" s="21">
        <f t="shared" si="12"/>
        <v>13768081.564668713</v>
      </c>
      <c r="Y163" s="20">
        <f t="shared" si="14"/>
        <v>1320.5526150650981</v>
      </c>
      <c r="Z163" s="264">
        <v>13</v>
      </c>
    </row>
    <row r="164" spans="1:26" s="127" customFormat="1" ht="16.5">
      <c r="A164" s="20">
        <v>503</v>
      </c>
      <c r="B164" s="18" t="s">
        <v>162</v>
      </c>
      <c r="C164" s="21">
        <v>7594</v>
      </c>
      <c r="D164" s="21">
        <v>10761823.660000002</v>
      </c>
      <c r="E164" s="21">
        <v>1293490.8928918559</v>
      </c>
      <c r="F164" s="21">
        <v>12055314.552891858</v>
      </c>
      <c r="G164" s="121">
        <v>1359.93</v>
      </c>
      <c r="H164" s="32">
        <v>10327308.42</v>
      </c>
      <c r="I164" s="32">
        <v>1728006.132891858</v>
      </c>
      <c r="J164" s="307">
        <f t="shared" si="10"/>
        <v>0.14333977975525655</v>
      </c>
      <c r="K164" s="123">
        <v>0</v>
      </c>
      <c r="L164" s="123">
        <v>0</v>
      </c>
      <c r="M164" s="123">
        <v>57204.820564311784</v>
      </c>
      <c r="N164" s="123">
        <v>120828.44128715816</v>
      </c>
      <c r="O164" s="123">
        <v>0</v>
      </c>
      <c r="P164" s="124">
        <v>-399248.47499999998</v>
      </c>
      <c r="Q164" s="124">
        <v>-873381.28137660876</v>
      </c>
      <c r="R164" s="124">
        <v>-1004338.0367727539</v>
      </c>
      <c r="S164" s="125">
        <v>11011.3</v>
      </c>
      <c r="T164" s="22">
        <f t="shared" si="11"/>
        <v>-359917.09840603475</v>
      </c>
      <c r="U164" s="41">
        <v>3242821.1737005454</v>
      </c>
      <c r="V164" s="22">
        <f t="shared" si="13"/>
        <v>2882904.0752945105</v>
      </c>
      <c r="W164" s="22">
        <v>1432956.3497235579</v>
      </c>
      <c r="X164" s="21">
        <f t="shared" si="12"/>
        <v>4315860.4250180684</v>
      </c>
      <c r="Y164" s="20">
        <f t="shared" si="14"/>
        <v>568.3250493834696</v>
      </c>
      <c r="Z164" s="264">
        <v>2</v>
      </c>
    </row>
    <row r="165" spans="1:26" s="127" customFormat="1" ht="16.5">
      <c r="A165" s="20">
        <v>504</v>
      </c>
      <c r="B165" s="18" t="s">
        <v>163</v>
      </c>
      <c r="C165" s="21">
        <v>1816</v>
      </c>
      <c r="D165" s="21">
        <v>2456763.2399999998</v>
      </c>
      <c r="E165" s="21">
        <v>541822.66326405085</v>
      </c>
      <c r="F165" s="21">
        <v>2998585.9032640504</v>
      </c>
      <c r="G165" s="121">
        <v>1359.93</v>
      </c>
      <c r="H165" s="32">
        <v>2469632.88</v>
      </c>
      <c r="I165" s="32">
        <v>528953.02326405048</v>
      </c>
      <c r="J165" s="307">
        <f t="shared" si="10"/>
        <v>0.17640082369768673</v>
      </c>
      <c r="K165" s="123">
        <v>0</v>
      </c>
      <c r="L165" s="123">
        <v>0</v>
      </c>
      <c r="M165" s="123">
        <v>15814.2745342707</v>
      </c>
      <c r="N165" s="123">
        <v>30796.930174607543</v>
      </c>
      <c r="O165" s="123">
        <v>0</v>
      </c>
      <c r="P165" s="124">
        <v>-112628.485</v>
      </c>
      <c r="Q165" s="124">
        <v>-152539.77561146973</v>
      </c>
      <c r="R165" s="124">
        <v>25175.170923812559</v>
      </c>
      <c r="S165" s="125">
        <v>2633.2</v>
      </c>
      <c r="T165" s="22">
        <f t="shared" si="11"/>
        <v>338204.33828527154</v>
      </c>
      <c r="U165" s="41">
        <v>770222.75565969967</v>
      </c>
      <c r="V165" s="22">
        <f t="shared" si="13"/>
        <v>1108427.0939449712</v>
      </c>
      <c r="W165" s="22">
        <v>394743.52792224655</v>
      </c>
      <c r="X165" s="21">
        <f t="shared" si="12"/>
        <v>1503170.6218672178</v>
      </c>
      <c r="Y165" s="20">
        <f t="shared" si="14"/>
        <v>827.73712657886449</v>
      </c>
      <c r="Z165" s="264">
        <v>1</v>
      </c>
    </row>
    <row r="166" spans="1:26" s="127" customFormat="1" ht="16.5">
      <c r="A166" s="20">
        <v>505</v>
      </c>
      <c r="B166" s="18" t="s">
        <v>164</v>
      </c>
      <c r="C166" s="21">
        <v>20837</v>
      </c>
      <c r="D166" s="21">
        <v>37461173.68</v>
      </c>
      <c r="E166" s="21">
        <v>3415891.8343010945</v>
      </c>
      <c r="F166" s="21">
        <v>40877065.514301091</v>
      </c>
      <c r="G166" s="121">
        <v>1359.93</v>
      </c>
      <c r="H166" s="32">
        <v>28336861.41</v>
      </c>
      <c r="I166" s="32">
        <v>12540204.104301091</v>
      </c>
      <c r="J166" s="307">
        <f t="shared" si="10"/>
        <v>0.3067784819317283</v>
      </c>
      <c r="K166" s="123">
        <v>0</v>
      </c>
      <c r="L166" s="123">
        <v>0</v>
      </c>
      <c r="M166" s="123">
        <v>176789.43024968985</v>
      </c>
      <c r="N166" s="123">
        <v>352352.54319873074</v>
      </c>
      <c r="O166" s="123">
        <v>50682.122347556644</v>
      </c>
      <c r="P166" s="124">
        <v>-1387533.6874999998</v>
      </c>
      <c r="Q166" s="124">
        <v>-1067723.4109920911</v>
      </c>
      <c r="R166" s="124">
        <v>-487463.23182353366</v>
      </c>
      <c r="S166" s="125">
        <v>30213.649999999998</v>
      </c>
      <c r="T166" s="22">
        <f t="shared" si="11"/>
        <v>10207521.519781444</v>
      </c>
      <c r="U166" s="41">
        <v>3817903.3733377233</v>
      </c>
      <c r="V166" s="22">
        <f t="shared" si="13"/>
        <v>14025424.893119168</v>
      </c>
      <c r="W166" s="22">
        <v>3199902.0564645682</v>
      </c>
      <c r="X166" s="21">
        <f t="shared" si="12"/>
        <v>17225326.949583735</v>
      </c>
      <c r="Y166" s="20">
        <f t="shared" si="14"/>
        <v>826.6701996248853</v>
      </c>
      <c r="Z166" s="264">
        <v>1</v>
      </c>
    </row>
    <row r="167" spans="1:26" s="127" customFormat="1" ht="16.5">
      <c r="A167" s="20">
        <v>507</v>
      </c>
      <c r="B167" s="18" t="s">
        <v>165</v>
      </c>
      <c r="C167" s="21">
        <v>5635</v>
      </c>
      <c r="D167" s="21">
        <v>5945093.3199999994</v>
      </c>
      <c r="E167" s="21">
        <v>1507690.6091283192</v>
      </c>
      <c r="F167" s="21">
        <v>7452783.929128319</v>
      </c>
      <c r="G167" s="121">
        <v>1359.93</v>
      </c>
      <c r="H167" s="32">
        <v>7663205.5500000007</v>
      </c>
      <c r="I167" s="32">
        <v>-210421.62087168172</v>
      </c>
      <c r="J167" s="307">
        <f t="shared" si="10"/>
        <v>-2.8233962351876842E-2</v>
      </c>
      <c r="K167" s="123">
        <v>236505.64959000002</v>
      </c>
      <c r="L167" s="123">
        <v>0</v>
      </c>
      <c r="M167" s="123">
        <v>69255.723538781182</v>
      </c>
      <c r="N167" s="123">
        <v>118383.3427387554</v>
      </c>
      <c r="O167" s="123">
        <v>0</v>
      </c>
      <c r="P167" s="124">
        <v>-364608.42</v>
      </c>
      <c r="Q167" s="124">
        <v>126007.61324428333</v>
      </c>
      <c r="R167" s="124">
        <v>466797.64630402316</v>
      </c>
      <c r="S167" s="125">
        <v>8170.75</v>
      </c>
      <c r="T167" s="22">
        <f t="shared" si="11"/>
        <v>450090.68454416143</v>
      </c>
      <c r="U167" s="41">
        <v>414201.56204448477</v>
      </c>
      <c r="V167" s="22">
        <f t="shared" si="13"/>
        <v>864292.2465886462</v>
      </c>
      <c r="W167" s="22">
        <v>1114235.8704170489</v>
      </c>
      <c r="X167" s="21">
        <f t="shared" si="12"/>
        <v>1978528.1170056951</v>
      </c>
      <c r="Y167" s="20">
        <f t="shared" si="14"/>
        <v>351.11412901609498</v>
      </c>
      <c r="Z167" s="264">
        <v>10</v>
      </c>
    </row>
    <row r="168" spans="1:26" s="127" customFormat="1" ht="16.5">
      <c r="A168" s="20">
        <v>508</v>
      </c>
      <c r="B168" s="18" t="s">
        <v>166</v>
      </c>
      <c r="C168" s="21">
        <v>9563</v>
      </c>
      <c r="D168" s="21">
        <v>10827312.77</v>
      </c>
      <c r="E168" s="21">
        <v>1658898.5590586909</v>
      </c>
      <c r="F168" s="21">
        <v>12486211.32905869</v>
      </c>
      <c r="G168" s="121">
        <v>1359.93</v>
      </c>
      <c r="H168" s="32">
        <v>13005010.59</v>
      </c>
      <c r="I168" s="32">
        <v>-518799.26094130985</v>
      </c>
      <c r="J168" s="307">
        <f t="shared" si="10"/>
        <v>-4.1549774168400291E-2</v>
      </c>
      <c r="K168" s="123">
        <v>331929.92578066664</v>
      </c>
      <c r="L168" s="123">
        <v>0</v>
      </c>
      <c r="M168" s="123">
        <v>132009.57369459129</v>
      </c>
      <c r="N168" s="123">
        <v>158395.04701378121</v>
      </c>
      <c r="O168" s="123">
        <v>0</v>
      </c>
      <c r="P168" s="124">
        <v>-783437.20884999994</v>
      </c>
      <c r="Q168" s="124">
        <v>-202194.99052737484</v>
      </c>
      <c r="R168" s="124">
        <v>-169346.17177379702</v>
      </c>
      <c r="S168" s="125">
        <v>13866.35</v>
      </c>
      <c r="T168" s="22">
        <f t="shared" si="11"/>
        <v>-1037576.7356034425</v>
      </c>
      <c r="U168" s="41">
        <v>922745.95571549924</v>
      </c>
      <c r="V168" s="22">
        <f t="shared" si="13"/>
        <v>-114830.7798879433</v>
      </c>
      <c r="W168" s="22">
        <v>1678386.8842173759</v>
      </c>
      <c r="X168" s="21">
        <f t="shared" si="12"/>
        <v>1563556.1043294326</v>
      </c>
      <c r="Y168" s="20">
        <f t="shared" si="14"/>
        <v>163.50058604302339</v>
      </c>
      <c r="Z168" s="264">
        <v>6</v>
      </c>
    </row>
    <row r="169" spans="1:26" s="127" customFormat="1" ht="16.5">
      <c r="A169" s="20">
        <v>529</v>
      </c>
      <c r="B169" s="18" t="s">
        <v>167</v>
      </c>
      <c r="C169" s="21">
        <v>19579</v>
      </c>
      <c r="D169" s="21">
        <v>27730906.949999999</v>
      </c>
      <c r="E169" s="21">
        <v>3837528.9892032733</v>
      </c>
      <c r="F169" s="21">
        <v>31568435.939203274</v>
      </c>
      <c r="G169" s="121">
        <v>1359.93</v>
      </c>
      <c r="H169" s="32">
        <v>26626069.470000003</v>
      </c>
      <c r="I169" s="32">
        <v>4942366.469203271</v>
      </c>
      <c r="J169" s="307">
        <f t="shared" si="10"/>
        <v>0.15656038451577486</v>
      </c>
      <c r="K169" s="123">
        <v>0</v>
      </c>
      <c r="L169" s="123">
        <v>0</v>
      </c>
      <c r="M169" s="123">
        <v>171460.53184328382</v>
      </c>
      <c r="N169" s="123">
        <v>412633.48130602413</v>
      </c>
      <c r="O169" s="123">
        <v>112871.02755467209</v>
      </c>
      <c r="P169" s="124">
        <v>-1190748.595</v>
      </c>
      <c r="Q169" s="124">
        <v>3249168.9988771346</v>
      </c>
      <c r="R169" s="124">
        <v>612896.30576468771</v>
      </c>
      <c r="S169" s="125">
        <v>28389.55</v>
      </c>
      <c r="T169" s="22">
        <f t="shared" si="11"/>
        <v>8339037.7695490737</v>
      </c>
      <c r="U169" s="41">
        <v>-738195.64275284228</v>
      </c>
      <c r="V169" s="22">
        <f t="shared" si="13"/>
        <v>7600842.1267962316</v>
      </c>
      <c r="W169" s="22">
        <v>2330134.0337805543</v>
      </c>
      <c r="X169" s="21">
        <f t="shared" si="12"/>
        <v>9930976.1605767868</v>
      </c>
      <c r="Y169" s="20">
        <f t="shared" si="14"/>
        <v>507.22591350818669</v>
      </c>
      <c r="Z169" s="264">
        <v>2</v>
      </c>
    </row>
    <row r="170" spans="1:26" s="127" customFormat="1" ht="16.5">
      <c r="A170" s="20">
        <v>531</v>
      </c>
      <c r="B170" s="18" t="s">
        <v>168</v>
      </c>
      <c r="C170" s="21">
        <v>5169</v>
      </c>
      <c r="D170" s="21">
        <v>7314883.5</v>
      </c>
      <c r="E170" s="21">
        <v>662676.39390154032</v>
      </c>
      <c r="F170" s="21">
        <v>7977559.89390154</v>
      </c>
      <c r="G170" s="121">
        <v>1359.93</v>
      </c>
      <c r="H170" s="32">
        <v>7029478.1699999999</v>
      </c>
      <c r="I170" s="32">
        <v>948081.72390154004</v>
      </c>
      <c r="J170" s="307">
        <f t="shared" si="10"/>
        <v>0.11884357328690227</v>
      </c>
      <c r="K170" s="123">
        <v>0</v>
      </c>
      <c r="L170" s="123">
        <v>0</v>
      </c>
      <c r="M170" s="123">
        <v>49535.837218870751</v>
      </c>
      <c r="N170" s="123">
        <v>84001.312107326143</v>
      </c>
      <c r="O170" s="123">
        <v>0</v>
      </c>
      <c r="P170" s="124">
        <v>-290280.34999999998</v>
      </c>
      <c r="Q170" s="124">
        <v>-901192.83959212282</v>
      </c>
      <c r="R170" s="124">
        <v>-906487.4611111877</v>
      </c>
      <c r="S170" s="125">
        <v>7495.05</v>
      </c>
      <c r="T170" s="22">
        <f t="shared" si="11"/>
        <v>-1008846.7274755735</v>
      </c>
      <c r="U170" s="41">
        <v>2428372.4088536832</v>
      </c>
      <c r="V170" s="22">
        <f t="shared" si="13"/>
        <v>1419525.6813781096</v>
      </c>
      <c r="W170" s="22">
        <v>894507.61685186601</v>
      </c>
      <c r="X170" s="21">
        <f t="shared" si="12"/>
        <v>2314033.2982299756</v>
      </c>
      <c r="Y170" s="20">
        <f t="shared" si="14"/>
        <v>447.67523664731584</v>
      </c>
      <c r="Z170" s="264">
        <v>4</v>
      </c>
    </row>
    <row r="171" spans="1:26" s="127" customFormat="1" ht="16.5">
      <c r="A171" s="20">
        <v>535</v>
      </c>
      <c r="B171" s="18" t="s">
        <v>169</v>
      </c>
      <c r="C171" s="21">
        <v>10396</v>
      </c>
      <c r="D171" s="21">
        <v>21274334.16</v>
      </c>
      <c r="E171" s="21">
        <v>1293320.2973204327</v>
      </c>
      <c r="F171" s="21">
        <v>22567654.457320433</v>
      </c>
      <c r="G171" s="121">
        <v>1359.93</v>
      </c>
      <c r="H171" s="32">
        <v>14137832.280000001</v>
      </c>
      <c r="I171" s="32">
        <v>8429822.1773204319</v>
      </c>
      <c r="J171" s="307">
        <f t="shared" si="10"/>
        <v>0.37353559242334061</v>
      </c>
      <c r="K171" s="123">
        <v>55919.183013333335</v>
      </c>
      <c r="L171" s="123">
        <v>0</v>
      </c>
      <c r="M171" s="123">
        <v>125583.3567960956</v>
      </c>
      <c r="N171" s="123">
        <v>201576.39065831862</v>
      </c>
      <c r="O171" s="123">
        <v>0</v>
      </c>
      <c r="P171" s="124">
        <v>-560967.57499999995</v>
      </c>
      <c r="Q171" s="124">
        <v>648349.79844050645</v>
      </c>
      <c r="R171" s="124">
        <v>-328873.14778039505</v>
      </c>
      <c r="S171" s="125">
        <v>15074.199999999999</v>
      </c>
      <c r="T171" s="22">
        <f t="shared" si="11"/>
        <v>8586484.3834482916</v>
      </c>
      <c r="U171" s="41">
        <v>6766675.6418027291</v>
      </c>
      <c r="V171" s="22">
        <f t="shared" si="13"/>
        <v>15353160.02525102</v>
      </c>
      <c r="W171" s="22">
        <v>1996875.6162195161</v>
      </c>
      <c r="X171" s="21">
        <f t="shared" si="12"/>
        <v>17350035.641470537</v>
      </c>
      <c r="Y171" s="20">
        <f t="shared" si="14"/>
        <v>1668.9145480444918</v>
      </c>
      <c r="Z171" s="264">
        <v>17</v>
      </c>
    </row>
    <row r="172" spans="1:26" s="127" customFormat="1" ht="16.5">
      <c r="A172" s="20">
        <v>536</v>
      </c>
      <c r="B172" s="18" t="s">
        <v>170</v>
      </c>
      <c r="C172" s="21">
        <v>34884</v>
      </c>
      <c r="D172" s="21">
        <v>59260213.109999999</v>
      </c>
      <c r="E172" s="21">
        <v>4475167.3588596238</v>
      </c>
      <c r="F172" s="21">
        <v>63735380.46885962</v>
      </c>
      <c r="G172" s="121">
        <v>1359.93</v>
      </c>
      <c r="H172" s="32">
        <v>47439798.120000005</v>
      </c>
      <c r="I172" s="32">
        <v>16295582.348859616</v>
      </c>
      <c r="J172" s="307">
        <f t="shared" si="10"/>
        <v>0.25567561108106118</v>
      </c>
      <c r="K172" s="123">
        <v>0</v>
      </c>
      <c r="L172" s="123">
        <v>0</v>
      </c>
      <c r="M172" s="123">
        <v>332705.71326438087</v>
      </c>
      <c r="N172" s="123">
        <v>698443.13257448468</v>
      </c>
      <c r="O172" s="123">
        <v>465427.56532424188</v>
      </c>
      <c r="P172" s="124">
        <v>-2722428.59</v>
      </c>
      <c r="Q172" s="124">
        <v>-1873068.0773626922</v>
      </c>
      <c r="R172" s="124">
        <v>-1518807.5567046653</v>
      </c>
      <c r="S172" s="125">
        <v>50581.799999999996</v>
      </c>
      <c r="T172" s="22">
        <f t="shared" si="11"/>
        <v>11728436.335955366</v>
      </c>
      <c r="U172" s="41">
        <v>5110445.8717758786</v>
      </c>
      <c r="V172" s="22">
        <f t="shared" si="13"/>
        <v>16838882.207731247</v>
      </c>
      <c r="W172" s="22">
        <v>4319910.8290714007</v>
      </c>
      <c r="X172" s="21">
        <f t="shared" si="12"/>
        <v>21158793.036802649</v>
      </c>
      <c r="Y172" s="20">
        <f t="shared" si="14"/>
        <v>606.54721467729189</v>
      </c>
      <c r="Z172" s="264">
        <v>6</v>
      </c>
    </row>
    <row r="173" spans="1:26" s="127" customFormat="1" ht="16.5">
      <c r="A173" s="20">
        <v>538</v>
      </c>
      <c r="B173" s="18" t="s">
        <v>171</v>
      </c>
      <c r="C173" s="21">
        <v>4689</v>
      </c>
      <c r="D173" s="21">
        <v>8465544.040000001</v>
      </c>
      <c r="E173" s="21">
        <v>575535.98720333737</v>
      </c>
      <c r="F173" s="21">
        <v>9041080.0272033382</v>
      </c>
      <c r="G173" s="121">
        <v>1359.93</v>
      </c>
      <c r="H173" s="32">
        <v>6376711.7700000005</v>
      </c>
      <c r="I173" s="32">
        <v>2664368.2572033377</v>
      </c>
      <c r="J173" s="307">
        <f t="shared" si="10"/>
        <v>0.29469579399658319</v>
      </c>
      <c r="K173" s="123">
        <v>0</v>
      </c>
      <c r="L173" s="123">
        <v>0</v>
      </c>
      <c r="M173" s="123">
        <v>27588.696721312557</v>
      </c>
      <c r="N173" s="123">
        <v>90095.054559475248</v>
      </c>
      <c r="O173" s="123">
        <v>0</v>
      </c>
      <c r="P173" s="124">
        <v>-184631.42</v>
      </c>
      <c r="Q173" s="124">
        <v>-127316.54536926148</v>
      </c>
      <c r="R173" s="124">
        <v>-344269.17096816306</v>
      </c>
      <c r="S173" s="125">
        <v>6799.05</v>
      </c>
      <c r="T173" s="22">
        <f t="shared" si="11"/>
        <v>2132633.9221467013</v>
      </c>
      <c r="U173" s="41">
        <v>2064131.1609362371</v>
      </c>
      <c r="V173" s="22">
        <f t="shared" si="13"/>
        <v>4196765.0830829386</v>
      </c>
      <c r="W173" s="22">
        <v>803528.66794922063</v>
      </c>
      <c r="X173" s="21">
        <f t="shared" si="12"/>
        <v>5000293.7510321587</v>
      </c>
      <c r="Y173" s="20">
        <f t="shared" si="14"/>
        <v>1066.3880893649305</v>
      </c>
      <c r="Z173" s="264">
        <v>2</v>
      </c>
    </row>
    <row r="174" spans="1:26" s="127" customFormat="1" ht="16.5">
      <c r="A174" s="20">
        <v>541</v>
      </c>
      <c r="B174" s="18" t="s">
        <v>172</v>
      </c>
      <c r="C174" s="21">
        <v>9423</v>
      </c>
      <c r="D174" s="21">
        <v>10555361.85</v>
      </c>
      <c r="E174" s="21">
        <v>3166633.2700283173</v>
      </c>
      <c r="F174" s="21">
        <v>13721995.120028317</v>
      </c>
      <c r="G174" s="121">
        <v>1359.93</v>
      </c>
      <c r="H174" s="32">
        <v>12814620.390000001</v>
      </c>
      <c r="I174" s="32">
        <v>907374.73002831638</v>
      </c>
      <c r="J174" s="307">
        <f t="shared" si="10"/>
        <v>6.6125568628422879E-2</v>
      </c>
      <c r="K174" s="123">
        <v>1022269.7971800001</v>
      </c>
      <c r="L174" s="123">
        <v>0</v>
      </c>
      <c r="M174" s="123">
        <v>120181.59990245773</v>
      </c>
      <c r="N174" s="123">
        <v>159756.2456461913</v>
      </c>
      <c r="O174" s="123">
        <v>0</v>
      </c>
      <c r="P174" s="124">
        <v>-596157.6050000001</v>
      </c>
      <c r="Q174" s="124">
        <v>3866652.0284846225</v>
      </c>
      <c r="R174" s="124">
        <v>2786109.4491543616</v>
      </c>
      <c r="S174" s="125">
        <v>13663.35</v>
      </c>
      <c r="T174" s="22">
        <f t="shared" si="11"/>
        <v>8279849.5953959487</v>
      </c>
      <c r="U174" s="41">
        <v>4095853.9230455807</v>
      </c>
      <c r="V174" s="22">
        <f t="shared" si="13"/>
        <v>12375703.51844153</v>
      </c>
      <c r="W174" s="22">
        <v>2019208.9214752342</v>
      </c>
      <c r="X174" s="21">
        <f t="shared" si="12"/>
        <v>14394912.439916763</v>
      </c>
      <c r="Y174" s="20">
        <f t="shared" si="14"/>
        <v>1527.6358314673421</v>
      </c>
      <c r="Z174" s="264">
        <v>12</v>
      </c>
    </row>
    <row r="175" spans="1:26" s="127" customFormat="1" ht="16.5">
      <c r="A175" s="20">
        <v>543</v>
      </c>
      <c r="B175" s="18" t="s">
        <v>173</v>
      </c>
      <c r="C175" s="21">
        <v>44127</v>
      </c>
      <c r="D175" s="21">
        <v>81044655.929999992</v>
      </c>
      <c r="E175" s="21">
        <v>8773775.9424687345</v>
      </c>
      <c r="F175" s="21">
        <v>89818431.872468725</v>
      </c>
      <c r="G175" s="121">
        <v>1359.93</v>
      </c>
      <c r="H175" s="32">
        <v>60009631.109999999</v>
      </c>
      <c r="I175" s="32">
        <v>29808800.762468725</v>
      </c>
      <c r="J175" s="307">
        <f t="shared" si="10"/>
        <v>0.33187843676444501</v>
      </c>
      <c r="K175" s="123">
        <v>0</v>
      </c>
      <c r="L175" s="123">
        <v>0</v>
      </c>
      <c r="M175" s="123">
        <v>334066.30040869419</v>
      </c>
      <c r="N175" s="123">
        <v>801622.20444122085</v>
      </c>
      <c r="O175" s="123">
        <v>499611.42840899585</v>
      </c>
      <c r="P175" s="124">
        <v>-3222280.68065</v>
      </c>
      <c r="Q175" s="124">
        <v>2860711.8872551038</v>
      </c>
      <c r="R175" s="124">
        <v>2260063.0878100507</v>
      </c>
      <c r="S175" s="125">
        <v>63984.15</v>
      </c>
      <c r="T175" s="22">
        <f t="shared" si="11"/>
        <v>33406579.140142791</v>
      </c>
      <c r="U175" s="41">
        <v>168355.97803644519</v>
      </c>
      <c r="V175" s="22">
        <f t="shared" si="13"/>
        <v>33574935.118179239</v>
      </c>
      <c r="W175" s="22">
        <v>5312251.0396160046</v>
      </c>
      <c r="X175" s="21">
        <f t="shared" si="12"/>
        <v>38887186.157795243</v>
      </c>
      <c r="Y175" s="20">
        <f t="shared" si="14"/>
        <v>881.2560599586476</v>
      </c>
      <c r="Z175" s="264">
        <v>1</v>
      </c>
    </row>
    <row r="176" spans="1:26" s="127" customFormat="1" ht="16.5">
      <c r="A176" s="20">
        <v>545</v>
      </c>
      <c r="B176" s="18" t="s">
        <v>174</v>
      </c>
      <c r="C176" s="21">
        <v>9562</v>
      </c>
      <c r="D176" s="21">
        <v>14215987.16</v>
      </c>
      <c r="E176" s="21">
        <v>6494052.4922967628</v>
      </c>
      <c r="F176" s="21">
        <v>20710039.652296763</v>
      </c>
      <c r="G176" s="121">
        <v>1359.93</v>
      </c>
      <c r="H176" s="32">
        <v>13003650.66</v>
      </c>
      <c r="I176" s="32">
        <v>7706388.9922967628</v>
      </c>
      <c r="J176" s="307">
        <f t="shared" si="10"/>
        <v>0.37210884777046366</v>
      </c>
      <c r="K176" s="123">
        <v>442178.86170266668</v>
      </c>
      <c r="L176" s="123">
        <v>0</v>
      </c>
      <c r="M176" s="123">
        <v>130527.25026378076</v>
      </c>
      <c r="N176" s="123">
        <v>139802.91305043103</v>
      </c>
      <c r="O176" s="123">
        <v>30651.273469420099</v>
      </c>
      <c r="P176" s="124">
        <v>-355695.815</v>
      </c>
      <c r="Q176" s="124">
        <v>1099149.4054686362</v>
      </c>
      <c r="R176" s="124">
        <v>1112102.0238476603</v>
      </c>
      <c r="S176" s="125">
        <v>13864.9</v>
      </c>
      <c r="T176" s="22">
        <f t="shared" si="11"/>
        <v>10318969.805099357</v>
      </c>
      <c r="U176" s="41">
        <v>3150064.7031345791</v>
      </c>
      <c r="V176" s="22">
        <f t="shared" si="13"/>
        <v>13469034.508233937</v>
      </c>
      <c r="W176" s="22">
        <v>2169459.5671574911</v>
      </c>
      <c r="X176" s="21">
        <f t="shared" si="12"/>
        <v>15638494.075391427</v>
      </c>
      <c r="Y176" s="20">
        <f t="shared" si="14"/>
        <v>1635.4835887253114</v>
      </c>
      <c r="Z176" s="264">
        <v>15</v>
      </c>
    </row>
    <row r="177" spans="1:26" s="127" customFormat="1" ht="16.5">
      <c r="A177" s="20">
        <v>560</v>
      </c>
      <c r="B177" s="18" t="s">
        <v>175</v>
      </c>
      <c r="C177" s="21">
        <v>15808</v>
      </c>
      <c r="D177" s="21">
        <v>24510062.109999999</v>
      </c>
      <c r="E177" s="21">
        <v>3000995.0710022622</v>
      </c>
      <c r="F177" s="21">
        <v>27511057.181002263</v>
      </c>
      <c r="G177" s="121">
        <v>1359.93</v>
      </c>
      <c r="H177" s="32">
        <v>21497773.440000001</v>
      </c>
      <c r="I177" s="32">
        <v>6013283.7410022616</v>
      </c>
      <c r="J177" s="307">
        <f t="shared" si="10"/>
        <v>0.21857697802884615</v>
      </c>
      <c r="K177" s="123">
        <v>0</v>
      </c>
      <c r="L177" s="123">
        <v>0</v>
      </c>
      <c r="M177" s="123">
        <v>144022.23426273628</v>
      </c>
      <c r="N177" s="123">
        <v>253684.59662892754</v>
      </c>
      <c r="O177" s="123">
        <v>0</v>
      </c>
      <c r="P177" s="124">
        <v>-1215811.9754999999</v>
      </c>
      <c r="Q177" s="124">
        <v>938323.15703580657</v>
      </c>
      <c r="R177" s="124">
        <v>574224.05840517965</v>
      </c>
      <c r="S177" s="125">
        <v>22921.599999999999</v>
      </c>
      <c r="T177" s="22">
        <f t="shared" si="11"/>
        <v>6730647.4118349114</v>
      </c>
      <c r="U177" s="41">
        <v>6305918.2658128617</v>
      </c>
      <c r="V177" s="22">
        <f t="shared" si="13"/>
        <v>13036565.677647773</v>
      </c>
      <c r="W177" s="22">
        <v>2807763.6069482877</v>
      </c>
      <c r="X177" s="21">
        <f t="shared" si="12"/>
        <v>15844329.284596061</v>
      </c>
      <c r="Y177" s="20">
        <f t="shared" si="14"/>
        <v>1002.2981581854796</v>
      </c>
      <c r="Z177" s="264">
        <v>7</v>
      </c>
    </row>
    <row r="178" spans="1:26" s="127" customFormat="1" ht="16.5">
      <c r="A178" s="20">
        <v>561</v>
      </c>
      <c r="B178" s="18" t="s">
        <v>176</v>
      </c>
      <c r="C178" s="21">
        <v>1337</v>
      </c>
      <c r="D178" s="21">
        <v>2071085.6600000001</v>
      </c>
      <c r="E178" s="21">
        <v>379973.70901401178</v>
      </c>
      <c r="F178" s="21">
        <v>2451059.3690140117</v>
      </c>
      <c r="G178" s="121">
        <v>1359.93</v>
      </c>
      <c r="H178" s="32">
        <v>1818226.4100000001</v>
      </c>
      <c r="I178" s="32">
        <v>632832.95901401155</v>
      </c>
      <c r="J178" s="307">
        <f t="shared" si="10"/>
        <v>0.25818752781519994</v>
      </c>
      <c r="K178" s="123">
        <v>0</v>
      </c>
      <c r="L178" s="123">
        <v>0</v>
      </c>
      <c r="M178" s="123">
        <v>14478.506287859644</v>
      </c>
      <c r="N178" s="123">
        <v>18770.413911237985</v>
      </c>
      <c r="O178" s="123">
        <v>0</v>
      </c>
      <c r="P178" s="124">
        <v>-52072.04</v>
      </c>
      <c r="Q178" s="124">
        <v>379710.31877004961</v>
      </c>
      <c r="R178" s="124">
        <v>329196.81005025771</v>
      </c>
      <c r="S178" s="125">
        <v>1938.6499999999999</v>
      </c>
      <c r="T178" s="22">
        <f t="shared" si="11"/>
        <v>1324855.6180334166</v>
      </c>
      <c r="U178" s="41">
        <v>447214.55662307655</v>
      </c>
      <c r="V178" s="22">
        <f t="shared" si="13"/>
        <v>1772070.1746564931</v>
      </c>
      <c r="W178" s="22">
        <v>342227.01655398041</v>
      </c>
      <c r="X178" s="21">
        <f t="shared" si="12"/>
        <v>2114297.1912104734</v>
      </c>
      <c r="Y178" s="20">
        <f t="shared" si="14"/>
        <v>1581.3741145927252</v>
      </c>
      <c r="Z178" s="264">
        <v>2</v>
      </c>
    </row>
    <row r="179" spans="1:26" s="127" customFormat="1" ht="16.5">
      <c r="A179" s="20">
        <v>562</v>
      </c>
      <c r="B179" s="18" t="s">
        <v>177</v>
      </c>
      <c r="C179" s="21">
        <v>8978</v>
      </c>
      <c r="D179" s="21">
        <v>12266547.119999999</v>
      </c>
      <c r="E179" s="21">
        <v>1583851.6366701506</v>
      </c>
      <c r="F179" s="21">
        <v>13850398.756670149</v>
      </c>
      <c r="G179" s="121">
        <v>1359.93</v>
      </c>
      <c r="H179" s="32">
        <v>12209451.540000001</v>
      </c>
      <c r="I179" s="32">
        <v>1640947.2166701481</v>
      </c>
      <c r="J179" s="307">
        <f t="shared" si="10"/>
        <v>0.11847653237275151</v>
      </c>
      <c r="K179" s="123">
        <v>159115.80116800001</v>
      </c>
      <c r="L179" s="123">
        <v>0</v>
      </c>
      <c r="M179" s="123">
        <v>83103.686901653404</v>
      </c>
      <c r="N179" s="123">
        <v>179667.42347962331</v>
      </c>
      <c r="O179" s="123">
        <v>0</v>
      </c>
      <c r="P179" s="124">
        <v>-598391.99500000011</v>
      </c>
      <c r="Q179" s="124">
        <v>-301344.2472770341</v>
      </c>
      <c r="R179" s="124">
        <v>-292090.75667489751</v>
      </c>
      <c r="S179" s="125">
        <v>13018.1</v>
      </c>
      <c r="T179" s="22">
        <f t="shared" si="11"/>
        <v>884025.22926749301</v>
      </c>
      <c r="U179" s="41">
        <v>3260396.7537959917</v>
      </c>
      <c r="V179" s="22">
        <f t="shared" si="13"/>
        <v>4144421.9830634845</v>
      </c>
      <c r="W179" s="22">
        <v>1707001.9478384412</v>
      </c>
      <c r="X179" s="21">
        <f t="shared" si="12"/>
        <v>5851423.930901926</v>
      </c>
      <c r="Y179" s="20">
        <f t="shared" si="14"/>
        <v>651.75138459589289</v>
      </c>
      <c r="Z179" s="264">
        <v>6</v>
      </c>
    </row>
    <row r="180" spans="1:26" s="127" customFormat="1" ht="16.5">
      <c r="A180" s="20">
        <v>563</v>
      </c>
      <c r="B180" s="18" t="s">
        <v>178</v>
      </c>
      <c r="C180" s="21">
        <v>7102</v>
      </c>
      <c r="D180" s="21">
        <v>11637040.689999999</v>
      </c>
      <c r="E180" s="21">
        <v>1175586.6177353009</v>
      </c>
      <c r="F180" s="21">
        <v>12812627.3077353</v>
      </c>
      <c r="G180" s="121">
        <v>1359.93</v>
      </c>
      <c r="H180" s="32">
        <v>9658222.8600000013</v>
      </c>
      <c r="I180" s="32">
        <v>3154404.4477352984</v>
      </c>
      <c r="J180" s="307">
        <f t="shared" si="10"/>
        <v>0.246194974065226</v>
      </c>
      <c r="K180" s="123">
        <v>208764.71040000001</v>
      </c>
      <c r="L180" s="123">
        <v>0</v>
      </c>
      <c r="M180" s="123">
        <v>99198.371526994393</v>
      </c>
      <c r="N180" s="123">
        <v>121296.18292874248</v>
      </c>
      <c r="O180" s="123">
        <v>0</v>
      </c>
      <c r="P180" s="124">
        <v>-403812.9</v>
      </c>
      <c r="Q180" s="124">
        <v>359417.74274852534</v>
      </c>
      <c r="R180" s="124">
        <v>-393833.94316008739</v>
      </c>
      <c r="S180" s="125">
        <v>10297.9</v>
      </c>
      <c r="T180" s="22">
        <f t="shared" si="11"/>
        <v>3155732.5121794734</v>
      </c>
      <c r="U180" s="41">
        <v>3430218.9507546695</v>
      </c>
      <c r="V180" s="22">
        <f t="shared" si="13"/>
        <v>6585951.4629341429</v>
      </c>
      <c r="W180" s="22">
        <v>1307424.8951470982</v>
      </c>
      <c r="X180" s="21">
        <f t="shared" si="12"/>
        <v>7893376.3580812411</v>
      </c>
      <c r="Y180" s="20">
        <f t="shared" si="14"/>
        <v>1111.4300701325319</v>
      </c>
      <c r="Z180" s="264">
        <v>17</v>
      </c>
    </row>
    <row r="181" spans="1:26" s="127" customFormat="1" ht="16.5">
      <c r="A181" s="20">
        <v>564</v>
      </c>
      <c r="B181" s="18" t="s">
        <v>179</v>
      </c>
      <c r="C181" s="21">
        <v>209551</v>
      </c>
      <c r="D181" s="21">
        <v>337586355.72999996</v>
      </c>
      <c r="E181" s="21">
        <v>38923636.275226973</v>
      </c>
      <c r="F181" s="21">
        <v>376509992.00522691</v>
      </c>
      <c r="G181" s="121">
        <v>1359.93</v>
      </c>
      <c r="H181" s="32">
        <v>284974691.43000001</v>
      </c>
      <c r="I181" s="32">
        <v>91535300.575226903</v>
      </c>
      <c r="J181" s="307">
        <f t="shared" si="10"/>
        <v>0.24311519619366745</v>
      </c>
      <c r="K181" s="123">
        <v>0</v>
      </c>
      <c r="L181" s="123">
        <v>0</v>
      </c>
      <c r="M181" s="123">
        <v>2815360.221774579</v>
      </c>
      <c r="N181" s="123">
        <v>4092584.6512759752</v>
      </c>
      <c r="O181" s="123">
        <v>2037629.8259745922</v>
      </c>
      <c r="P181" s="124">
        <v>-17277338.436700001</v>
      </c>
      <c r="Q181" s="124">
        <v>-23160296.368695986</v>
      </c>
      <c r="R181" s="124">
        <v>-13025805.125520186</v>
      </c>
      <c r="S181" s="125">
        <v>303848.95</v>
      </c>
      <c r="T181" s="22">
        <f t="shared" si="11"/>
        <v>47321284.293335877</v>
      </c>
      <c r="U181" s="41">
        <v>40781491.942394681</v>
      </c>
      <c r="V181" s="22">
        <f t="shared" si="13"/>
        <v>88102776.235730559</v>
      </c>
      <c r="W181" s="22">
        <v>29128493.76605672</v>
      </c>
      <c r="X181" s="21">
        <f t="shared" si="12"/>
        <v>117231270.00178728</v>
      </c>
      <c r="Y181" s="20">
        <f t="shared" si="14"/>
        <v>559.4402794631726</v>
      </c>
      <c r="Z181" s="264">
        <v>17</v>
      </c>
    </row>
    <row r="182" spans="1:26" s="127" customFormat="1" ht="16.5">
      <c r="A182" s="20">
        <v>576</v>
      </c>
      <c r="B182" s="18" t="s">
        <v>180</v>
      </c>
      <c r="C182" s="21">
        <v>2813</v>
      </c>
      <c r="D182" s="21">
        <v>2751551.76</v>
      </c>
      <c r="E182" s="21">
        <v>766248.6297972959</v>
      </c>
      <c r="F182" s="21">
        <v>3517800.3897972954</v>
      </c>
      <c r="G182" s="121">
        <v>1359.93</v>
      </c>
      <c r="H182" s="32">
        <v>3825483.0900000003</v>
      </c>
      <c r="I182" s="32">
        <v>-307682.70020270487</v>
      </c>
      <c r="J182" s="307">
        <f t="shared" si="10"/>
        <v>-8.7464513647527997E-2</v>
      </c>
      <c r="K182" s="123">
        <v>286705.83211600001</v>
      </c>
      <c r="L182" s="123">
        <v>0</v>
      </c>
      <c r="M182" s="123">
        <v>27661.474715396766</v>
      </c>
      <c r="N182" s="123">
        <v>43857.798521116267</v>
      </c>
      <c r="O182" s="123">
        <v>0</v>
      </c>
      <c r="P182" s="124">
        <v>-159398.21</v>
      </c>
      <c r="Q182" s="124">
        <v>631105.49353377777</v>
      </c>
      <c r="R182" s="124">
        <v>599096.74529655254</v>
      </c>
      <c r="S182" s="125">
        <v>4078.85</v>
      </c>
      <c r="T182" s="22">
        <f t="shared" si="11"/>
        <v>1125425.2839801386</v>
      </c>
      <c r="U182" s="41">
        <v>498891.39631383511</v>
      </c>
      <c r="V182" s="22">
        <f t="shared" si="13"/>
        <v>1624316.6802939738</v>
      </c>
      <c r="W182" s="22">
        <v>626308.25840280915</v>
      </c>
      <c r="X182" s="21">
        <f t="shared" si="12"/>
        <v>2250624.938696783</v>
      </c>
      <c r="Y182" s="20">
        <f t="shared" si="14"/>
        <v>800.0799639874806</v>
      </c>
      <c r="Z182" s="264">
        <v>7</v>
      </c>
    </row>
    <row r="183" spans="1:26" s="127" customFormat="1" ht="16.5">
      <c r="A183" s="20">
        <v>577</v>
      </c>
      <c r="B183" s="18" t="s">
        <v>181</v>
      </c>
      <c r="C183" s="21">
        <v>11041</v>
      </c>
      <c r="D183" s="21">
        <v>19147907.899999999</v>
      </c>
      <c r="E183" s="21">
        <v>1374198.6454718129</v>
      </c>
      <c r="F183" s="21">
        <v>20522106.54547181</v>
      </c>
      <c r="G183" s="121">
        <v>1359.93</v>
      </c>
      <c r="H183" s="32">
        <v>15014987.130000001</v>
      </c>
      <c r="I183" s="32">
        <v>5507119.415471809</v>
      </c>
      <c r="J183" s="307">
        <f t="shared" si="10"/>
        <v>0.26835059077728801</v>
      </c>
      <c r="K183" s="123">
        <v>0</v>
      </c>
      <c r="L183" s="123">
        <v>0</v>
      </c>
      <c r="M183" s="123">
        <v>95253.379945613066</v>
      </c>
      <c r="N183" s="123">
        <v>219336.38868733216</v>
      </c>
      <c r="O183" s="123">
        <v>70778.383260905699</v>
      </c>
      <c r="P183" s="124">
        <v>-738634.505</v>
      </c>
      <c r="Q183" s="124">
        <v>152044.8658024623</v>
      </c>
      <c r="R183" s="124">
        <v>-307206.87218089239</v>
      </c>
      <c r="S183" s="125">
        <v>16009.449999999999</v>
      </c>
      <c r="T183" s="22">
        <f t="shared" si="11"/>
        <v>5014700.5059872298</v>
      </c>
      <c r="U183" s="41">
        <v>3462562.8116754275</v>
      </c>
      <c r="V183" s="22">
        <f t="shared" si="13"/>
        <v>8477263.3176626563</v>
      </c>
      <c r="W183" s="22">
        <v>1619753.7953696444</v>
      </c>
      <c r="X183" s="21">
        <f t="shared" si="12"/>
        <v>10097017.1130323</v>
      </c>
      <c r="Y183" s="20">
        <f t="shared" si="14"/>
        <v>914.50204809639524</v>
      </c>
      <c r="Z183" s="264">
        <v>2</v>
      </c>
    </row>
    <row r="184" spans="1:26" s="127" customFormat="1" ht="16.5">
      <c r="A184" s="20">
        <v>578</v>
      </c>
      <c r="B184" s="18" t="s">
        <v>182</v>
      </c>
      <c r="C184" s="21">
        <v>3183</v>
      </c>
      <c r="D184" s="21">
        <v>3772464.27</v>
      </c>
      <c r="E184" s="21">
        <v>1057234.095203944</v>
      </c>
      <c r="F184" s="21">
        <v>4829698.365203944</v>
      </c>
      <c r="G184" s="121">
        <v>1359.93</v>
      </c>
      <c r="H184" s="32">
        <v>4328657.1900000004</v>
      </c>
      <c r="I184" s="32">
        <v>501041.17520394363</v>
      </c>
      <c r="J184" s="307">
        <f t="shared" si="10"/>
        <v>0.10374171165920962</v>
      </c>
      <c r="K184" s="123">
        <v>188608.03901000001</v>
      </c>
      <c r="L184" s="123">
        <v>0</v>
      </c>
      <c r="M184" s="123">
        <v>35410.886924110571</v>
      </c>
      <c r="N184" s="123">
        <v>53195.744214828555</v>
      </c>
      <c r="O184" s="123">
        <v>0</v>
      </c>
      <c r="P184" s="124">
        <v>-217064.38</v>
      </c>
      <c r="Q184" s="124">
        <v>-441089.73889290687</v>
      </c>
      <c r="R184" s="124">
        <v>-353908.97566453047</v>
      </c>
      <c r="S184" s="125">
        <v>4615.3499999999995</v>
      </c>
      <c r="T184" s="22">
        <f t="shared" si="11"/>
        <v>-229191.89920455462</v>
      </c>
      <c r="U184" s="41">
        <v>1616384.0324232667</v>
      </c>
      <c r="V184" s="22">
        <f t="shared" si="13"/>
        <v>1387192.1332187122</v>
      </c>
      <c r="W184" s="22">
        <v>676025.78812674677</v>
      </c>
      <c r="X184" s="21">
        <f t="shared" si="12"/>
        <v>2063217.9213454588</v>
      </c>
      <c r="Y184" s="20">
        <f t="shared" si="14"/>
        <v>648.19915844972002</v>
      </c>
      <c r="Z184" s="264">
        <v>18</v>
      </c>
    </row>
    <row r="185" spans="1:26" s="127" customFormat="1" ht="16.5">
      <c r="A185" s="20">
        <v>580</v>
      </c>
      <c r="B185" s="18" t="s">
        <v>183</v>
      </c>
      <c r="C185" s="21">
        <v>4567</v>
      </c>
      <c r="D185" s="21">
        <v>4459061.5999999996</v>
      </c>
      <c r="E185" s="21">
        <v>1088742.7282382536</v>
      </c>
      <c r="F185" s="21">
        <v>5547804.3282382535</v>
      </c>
      <c r="G185" s="121">
        <v>1359.93</v>
      </c>
      <c r="H185" s="32">
        <v>6210800.3100000005</v>
      </c>
      <c r="I185" s="32">
        <v>-662995.98176174704</v>
      </c>
      <c r="J185" s="307">
        <f t="shared" si="10"/>
        <v>-0.11950601400757881</v>
      </c>
      <c r="K185" s="123">
        <v>567330.13570300001</v>
      </c>
      <c r="L185" s="123">
        <v>0</v>
      </c>
      <c r="M185" s="123">
        <v>49256.026760169094</v>
      </c>
      <c r="N185" s="123">
        <v>54227.830914137136</v>
      </c>
      <c r="O185" s="123">
        <v>0</v>
      </c>
      <c r="P185" s="124">
        <v>-263292.14999999997</v>
      </c>
      <c r="Q185" s="124">
        <v>-69168.421515403068</v>
      </c>
      <c r="R185" s="124">
        <v>196915.62206380701</v>
      </c>
      <c r="S185" s="125">
        <v>6622.15</v>
      </c>
      <c r="T185" s="22">
        <f t="shared" si="11"/>
        <v>-121104.78783603676</v>
      </c>
      <c r="U185" s="41">
        <v>1765940.7130330375</v>
      </c>
      <c r="V185" s="22">
        <f t="shared" si="13"/>
        <v>1644835.9251970006</v>
      </c>
      <c r="W185" s="22">
        <v>1033549.7310828343</v>
      </c>
      <c r="X185" s="21">
        <f t="shared" si="12"/>
        <v>2678385.6562798349</v>
      </c>
      <c r="Y185" s="20">
        <f t="shared" si="14"/>
        <v>586.46500028023536</v>
      </c>
      <c r="Z185" s="264">
        <v>9</v>
      </c>
    </row>
    <row r="186" spans="1:26" s="127" customFormat="1" ht="16.5">
      <c r="A186" s="20">
        <v>581</v>
      </c>
      <c r="B186" s="18" t="s">
        <v>184</v>
      </c>
      <c r="C186" s="21">
        <v>6286</v>
      </c>
      <c r="D186" s="21">
        <v>8233858.4199999999</v>
      </c>
      <c r="E186" s="21">
        <v>1447535.4838325228</v>
      </c>
      <c r="F186" s="21">
        <v>9681393.9038325232</v>
      </c>
      <c r="G186" s="121">
        <v>1359.93</v>
      </c>
      <c r="H186" s="32">
        <v>8548519.9800000004</v>
      </c>
      <c r="I186" s="32">
        <v>1132873.9238325227</v>
      </c>
      <c r="J186" s="307">
        <f t="shared" si="10"/>
        <v>0.1170155800998922</v>
      </c>
      <c r="K186" s="123">
        <v>313782.94297466666</v>
      </c>
      <c r="L186" s="123">
        <v>0</v>
      </c>
      <c r="M186" s="123">
        <v>86275.341537069384</v>
      </c>
      <c r="N186" s="123">
        <v>96231.49922065383</v>
      </c>
      <c r="O186" s="123">
        <v>0</v>
      </c>
      <c r="P186" s="124">
        <v>-396988.51500000001</v>
      </c>
      <c r="Q186" s="124">
        <v>790103.50519285083</v>
      </c>
      <c r="R186" s="124">
        <v>445593.05768416007</v>
      </c>
      <c r="S186" s="125">
        <v>9114.6999999999989</v>
      </c>
      <c r="T186" s="22">
        <f t="shared" si="11"/>
        <v>2476986.4554419233</v>
      </c>
      <c r="U186" s="41">
        <v>2059718.6920841334</v>
      </c>
      <c r="V186" s="22">
        <f t="shared" si="13"/>
        <v>4536705.1475260565</v>
      </c>
      <c r="W186" s="22">
        <v>1238202.831596771</v>
      </c>
      <c r="X186" s="21">
        <f t="shared" si="12"/>
        <v>5774907.9791228278</v>
      </c>
      <c r="Y186" s="20">
        <f t="shared" si="14"/>
        <v>918.69360151492651</v>
      </c>
      <c r="Z186" s="264">
        <v>6</v>
      </c>
    </row>
    <row r="187" spans="1:26" s="127" customFormat="1" ht="16.5">
      <c r="A187" s="20">
        <v>583</v>
      </c>
      <c r="B187" s="18" t="s">
        <v>185</v>
      </c>
      <c r="C187" s="21">
        <v>924</v>
      </c>
      <c r="D187" s="21">
        <v>877392.39999999991</v>
      </c>
      <c r="E187" s="21">
        <v>870171.71821434214</v>
      </c>
      <c r="F187" s="21">
        <v>1747564.118214342</v>
      </c>
      <c r="G187" s="121">
        <v>1359.93</v>
      </c>
      <c r="H187" s="32">
        <v>1256575.32</v>
      </c>
      <c r="I187" s="32">
        <v>490988.79821434198</v>
      </c>
      <c r="J187" s="307">
        <f t="shared" si="10"/>
        <v>0.28095609946262429</v>
      </c>
      <c r="K187" s="123">
        <v>316761.425904</v>
      </c>
      <c r="L187" s="123">
        <v>0</v>
      </c>
      <c r="M187" s="123">
        <v>13816.191656348125</v>
      </c>
      <c r="N187" s="123">
        <v>10835.551764197631</v>
      </c>
      <c r="O187" s="123">
        <v>0</v>
      </c>
      <c r="P187" s="124">
        <v>-43169.904999999999</v>
      </c>
      <c r="Q187" s="124">
        <v>-767234.31895424612</v>
      </c>
      <c r="R187" s="124">
        <v>175471.4983443516</v>
      </c>
      <c r="S187" s="125">
        <v>1339.8</v>
      </c>
      <c r="T187" s="22">
        <f t="shared" si="11"/>
        <v>198809.04192899319</v>
      </c>
      <c r="U187" s="41">
        <v>-3780.285616746567</v>
      </c>
      <c r="V187" s="22">
        <f t="shared" si="13"/>
        <v>195028.75631224661</v>
      </c>
      <c r="W187" s="22">
        <v>191959.12275273216</v>
      </c>
      <c r="X187" s="21">
        <f t="shared" si="12"/>
        <v>386987.8790649788</v>
      </c>
      <c r="Y187" s="20">
        <f t="shared" si="14"/>
        <v>418.81805093612422</v>
      </c>
      <c r="Z187" s="264">
        <v>19</v>
      </c>
    </row>
    <row r="188" spans="1:26" s="127" customFormat="1" ht="16.5">
      <c r="A188" s="20">
        <v>584</v>
      </c>
      <c r="B188" s="18" t="s">
        <v>186</v>
      </c>
      <c r="C188" s="21">
        <v>2676</v>
      </c>
      <c r="D188" s="21">
        <v>6330015.4500000002</v>
      </c>
      <c r="E188" s="21">
        <v>827710.98990461812</v>
      </c>
      <c r="F188" s="21">
        <v>7157726.4399046181</v>
      </c>
      <c r="G188" s="121">
        <v>1359.93</v>
      </c>
      <c r="H188" s="32">
        <v>3639172.68</v>
      </c>
      <c r="I188" s="32">
        <v>3518553.7599046179</v>
      </c>
      <c r="J188" s="307">
        <f t="shared" si="10"/>
        <v>0.49157421556215625</v>
      </c>
      <c r="K188" s="123">
        <v>337015.60055999999</v>
      </c>
      <c r="L188" s="123">
        <v>0</v>
      </c>
      <c r="M188" s="123">
        <v>33694.239520922034</v>
      </c>
      <c r="N188" s="123">
        <v>37258.276364050842</v>
      </c>
      <c r="O188" s="123">
        <v>0</v>
      </c>
      <c r="P188" s="124">
        <v>-110032.065</v>
      </c>
      <c r="Q188" s="124">
        <v>-333224.47355662909</v>
      </c>
      <c r="R188" s="124">
        <v>-384348.16877712862</v>
      </c>
      <c r="S188" s="125">
        <v>3880.2</v>
      </c>
      <c r="T188" s="22">
        <f t="shared" si="11"/>
        <v>3102797.3690158329</v>
      </c>
      <c r="U188" s="41">
        <v>1786916.3925448239</v>
      </c>
      <c r="V188" s="22">
        <f t="shared" si="13"/>
        <v>4889713.7615606571</v>
      </c>
      <c r="W188" s="22">
        <v>544264.87358014286</v>
      </c>
      <c r="X188" s="21">
        <f t="shared" si="12"/>
        <v>5433978.6351407999</v>
      </c>
      <c r="Y188" s="20">
        <f t="shared" si="14"/>
        <v>2030.6347664950672</v>
      </c>
      <c r="Z188" s="264">
        <v>16</v>
      </c>
    </row>
    <row r="189" spans="1:26" s="127" customFormat="1" ht="16.5">
      <c r="A189" s="20">
        <v>588</v>
      </c>
      <c r="B189" s="18" t="s">
        <v>187</v>
      </c>
      <c r="C189" s="21">
        <v>1644</v>
      </c>
      <c r="D189" s="21">
        <v>1715152.3099999998</v>
      </c>
      <c r="E189" s="21">
        <v>490239.344517764</v>
      </c>
      <c r="F189" s="21">
        <v>2205391.6545177638</v>
      </c>
      <c r="G189" s="121">
        <v>1359.93</v>
      </c>
      <c r="H189" s="32">
        <v>2235724.92</v>
      </c>
      <c r="I189" s="32">
        <v>-30333.265482236166</v>
      </c>
      <c r="J189" s="307">
        <f t="shared" si="10"/>
        <v>-1.3754139959720175E-2</v>
      </c>
      <c r="K189" s="123">
        <v>183038.65600799999</v>
      </c>
      <c r="L189" s="123">
        <v>0</v>
      </c>
      <c r="M189" s="123">
        <v>20138.384807947928</v>
      </c>
      <c r="N189" s="123">
        <v>26794.926030350049</v>
      </c>
      <c r="O189" s="123">
        <v>0</v>
      </c>
      <c r="P189" s="124">
        <v>-108378.95999999999</v>
      </c>
      <c r="Q189" s="124">
        <v>-451611.41258085769</v>
      </c>
      <c r="R189" s="124">
        <v>-245880.71461617234</v>
      </c>
      <c r="S189" s="125">
        <v>2383.7999999999997</v>
      </c>
      <c r="T189" s="22">
        <f t="shared" si="11"/>
        <v>-603848.58583296824</v>
      </c>
      <c r="U189" s="41">
        <v>219119.16196443941</v>
      </c>
      <c r="V189" s="22">
        <f t="shared" si="13"/>
        <v>-384729.4238685288</v>
      </c>
      <c r="W189" s="22">
        <v>384234.18517887971</v>
      </c>
      <c r="X189" s="21">
        <f t="shared" si="12"/>
        <v>-495.23868964909343</v>
      </c>
      <c r="Y189" s="20">
        <f t="shared" si="14"/>
        <v>-0.30124007886197895</v>
      </c>
      <c r="Z189" s="264">
        <v>10</v>
      </c>
    </row>
    <row r="190" spans="1:26" s="127" customFormat="1" ht="16.5">
      <c r="A190" s="20">
        <v>592</v>
      </c>
      <c r="B190" s="18" t="s">
        <v>188</v>
      </c>
      <c r="C190" s="21">
        <v>3678</v>
      </c>
      <c r="D190" s="21">
        <v>6345735.6500000004</v>
      </c>
      <c r="E190" s="21">
        <v>763760.85580267082</v>
      </c>
      <c r="F190" s="21">
        <v>7109496.5058026714</v>
      </c>
      <c r="G190" s="121">
        <v>1359.93</v>
      </c>
      <c r="H190" s="32">
        <v>5001822.54</v>
      </c>
      <c r="I190" s="32">
        <v>2107673.9658026714</v>
      </c>
      <c r="J190" s="307">
        <f t="shared" si="10"/>
        <v>0.29645896359642593</v>
      </c>
      <c r="K190" s="123">
        <v>110563.16142400001</v>
      </c>
      <c r="L190" s="123">
        <v>0</v>
      </c>
      <c r="M190" s="123">
        <v>27336.937730188431</v>
      </c>
      <c r="N190" s="123">
        <v>55028.650433186973</v>
      </c>
      <c r="O190" s="123">
        <v>0</v>
      </c>
      <c r="P190" s="124">
        <v>-236590.36000000002</v>
      </c>
      <c r="Q190" s="124">
        <v>245058.35564861374</v>
      </c>
      <c r="R190" s="124">
        <v>100816.51728093039</v>
      </c>
      <c r="S190" s="125">
        <v>5333.0999999999995</v>
      </c>
      <c r="T190" s="22">
        <f t="shared" si="11"/>
        <v>2415220.328319591</v>
      </c>
      <c r="U190" s="41">
        <v>1287517.652805781</v>
      </c>
      <c r="V190" s="22">
        <f t="shared" si="13"/>
        <v>3702737.981125372</v>
      </c>
      <c r="W190" s="22">
        <v>694864.69179638952</v>
      </c>
      <c r="X190" s="21">
        <f t="shared" si="12"/>
        <v>4397602.6729217619</v>
      </c>
      <c r="Y190" s="20">
        <f t="shared" si="14"/>
        <v>1195.6505364115719</v>
      </c>
      <c r="Z190" s="264">
        <v>13</v>
      </c>
    </row>
    <row r="191" spans="1:26" s="127" customFormat="1" ht="16.5">
      <c r="A191" s="20">
        <v>593</v>
      </c>
      <c r="B191" s="18" t="s">
        <v>189</v>
      </c>
      <c r="C191" s="21">
        <v>17253</v>
      </c>
      <c r="D191" s="21">
        <v>19458774.41</v>
      </c>
      <c r="E191" s="21">
        <v>3387796.5538123073</v>
      </c>
      <c r="F191" s="21">
        <v>22846570.963812307</v>
      </c>
      <c r="G191" s="121">
        <v>1359.93</v>
      </c>
      <c r="H191" s="32">
        <v>23462872.290000003</v>
      </c>
      <c r="I191" s="32">
        <v>-616301.32618769631</v>
      </c>
      <c r="J191" s="307">
        <f t="shared" si="10"/>
        <v>-2.6975659811876506E-2</v>
      </c>
      <c r="K191" s="123">
        <v>0</v>
      </c>
      <c r="L191" s="123">
        <v>0</v>
      </c>
      <c r="M191" s="123">
        <v>225592.9052857912</v>
      </c>
      <c r="N191" s="123">
        <v>338245.93757985398</v>
      </c>
      <c r="O191" s="123">
        <v>0</v>
      </c>
      <c r="P191" s="124">
        <v>-1374749.0915999999</v>
      </c>
      <c r="Q191" s="124">
        <v>165735.03372375845</v>
      </c>
      <c r="R191" s="124">
        <v>-499370.01295573113</v>
      </c>
      <c r="S191" s="125">
        <v>25016.85</v>
      </c>
      <c r="T191" s="22">
        <f t="shared" si="11"/>
        <v>-1735829.7041540237</v>
      </c>
      <c r="U191" s="41">
        <v>5639448.7629510975</v>
      </c>
      <c r="V191" s="22">
        <f t="shared" si="13"/>
        <v>3903619.0587970736</v>
      </c>
      <c r="W191" s="22">
        <v>3330180.2490723021</v>
      </c>
      <c r="X191" s="21">
        <f t="shared" si="12"/>
        <v>7233799.3078693757</v>
      </c>
      <c r="Y191" s="20">
        <f t="shared" si="14"/>
        <v>419.27776664170727</v>
      </c>
      <c r="Z191" s="264">
        <v>10</v>
      </c>
    </row>
    <row r="192" spans="1:26" s="127" customFormat="1" ht="16.5">
      <c r="A192" s="20">
        <v>595</v>
      </c>
      <c r="B192" s="18" t="s">
        <v>190</v>
      </c>
      <c r="C192" s="21">
        <v>4269</v>
      </c>
      <c r="D192" s="21">
        <v>5424114.5099999998</v>
      </c>
      <c r="E192" s="21">
        <v>1350742.5595709439</v>
      </c>
      <c r="F192" s="21">
        <v>6774857.0695709437</v>
      </c>
      <c r="G192" s="121">
        <v>1359.93</v>
      </c>
      <c r="H192" s="32">
        <v>5805541.1699999999</v>
      </c>
      <c r="I192" s="32">
        <v>969315.89957094379</v>
      </c>
      <c r="J192" s="307">
        <f t="shared" si="10"/>
        <v>0.14307547592769085</v>
      </c>
      <c r="K192" s="123">
        <v>513207.14995799999</v>
      </c>
      <c r="L192" s="123">
        <v>0</v>
      </c>
      <c r="M192" s="123">
        <v>46603.313306978227</v>
      </c>
      <c r="N192" s="123">
        <v>74767.198964065377</v>
      </c>
      <c r="O192" s="123">
        <v>0</v>
      </c>
      <c r="P192" s="124">
        <v>-278415.36499999999</v>
      </c>
      <c r="Q192" s="124">
        <v>914864.01242104999</v>
      </c>
      <c r="R192" s="124">
        <v>330125.10693155747</v>
      </c>
      <c r="S192" s="125">
        <v>6190.05</v>
      </c>
      <c r="T192" s="22">
        <f t="shared" si="11"/>
        <v>2576657.3661525948</v>
      </c>
      <c r="U192" s="41">
        <v>1873859.849253223</v>
      </c>
      <c r="V192" s="22">
        <f t="shared" si="13"/>
        <v>4450517.2154058181</v>
      </c>
      <c r="W192" s="22">
        <v>972282.43669580948</v>
      </c>
      <c r="X192" s="21">
        <f t="shared" si="12"/>
        <v>5422799.6521016276</v>
      </c>
      <c r="Y192" s="20">
        <f t="shared" si="14"/>
        <v>1270.2739873744736</v>
      </c>
      <c r="Z192" s="264">
        <v>11</v>
      </c>
    </row>
    <row r="193" spans="1:26" s="127" customFormat="1" ht="16.5">
      <c r="A193" s="20">
        <v>598</v>
      </c>
      <c r="B193" s="18" t="s">
        <v>191</v>
      </c>
      <c r="C193" s="21">
        <v>19097</v>
      </c>
      <c r="D193" s="21">
        <v>27913061.250000004</v>
      </c>
      <c r="E193" s="21">
        <v>8291359.9300697045</v>
      </c>
      <c r="F193" s="21">
        <v>36204421.180069707</v>
      </c>
      <c r="G193" s="121">
        <v>1359.93</v>
      </c>
      <c r="H193" s="32">
        <v>25970583.210000001</v>
      </c>
      <c r="I193" s="32">
        <v>10233837.970069706</v>
      </c>
      <c r="J193" s="307">
        <f t="shared" si="10"/>
        <v>0.28266818351189016</v>
      </c>
      <c r="K193" s="123">
        <v>0</v>
      </c>
      <c r="L193" s="123">
        <v>0</v>
      </c>
      <c r="M193" s="123">
        <v>333226.70445209218</v>
      </c>
      <c r="N193" s="123">
        <v>243200.01808449169</v>
      </c>
      <c r="O193" s="123">
        <v>0</v>
      </c>
      <c r="P193" s="124">
        <v>-1498442.0699999998</v>
      </c>
      <c r="Q193" s="124">
        <v>-4824456.9681539834</v>
      </c>
      <c r="R193" s="124">
        <v>-2342879.3679168504</v>
      </c>
      <c r="S193" s="125">
        <v>27690.649999999998</v>
      </c>
      <c r="T193" s="22">
        <f t="shared" si="11"/>
        <v>2172176.9365354571</v>
      </c>
      <c r="U193" s="41">
        <v>793397.84845776111</v>
      </c>
      <c r="V193" s="22">
        <f t="shared" si="13"/>
        <v>2965574.7849932183</v>
      </c>
      <c r="W193" s="22">
        <v>3057466.6288290229</v>
      </c>
      <c r="X193" s="21">
        <f t="shared" si="12"/>
        <v>6023041.4138222411</v>
      </c>
      <c r="Y193" s="20">
        <f t="shared" si="14"/>
        <v>315.39202041274763</v>
      </c>
      <c r="Z193" s="264">
        <v>15</v>
      </c>
    </row>
    <row r="194" spans="1:26" s="127" customFormat="1" ht="16.5">
      <c r="A194" s="20">
        <v>599</v>
      </c>
      <c r="B194" s="18" t="s">
        <v>192</v>
      </c>
      <c r="C194" s="21">
        <v>11172</v>
      </c>
      <c r="D194" s="21">
        <v>24196569.440000001</v>
      </c>
      <c r="E194" s="21">
        <v>4416795.2120929183</v>
      </c>
      <c r="F194" s="21">
        <v>28613364.652092919</v>
      </c>
      <c r="G194" s="121">
        <v>1359.93</v>
      </c>
      <c r="H194" s="32">
        <v>15193137.960000001</v>
      </c>
      <c r="I194" s="32">
        <v>13420226.692092918</v>
      </c>
      <c r="J194" s="307">
        <f t="shared" si="10"/>
        <v>0.46901952480136927</v>
      </c>
      <c r="K194" s="123">
        <v>0</v>
      </c>
      <c r="L194" s="123">
        <v>0</v>
      </c>
      <c r="M194" s="123">
        <v>120308.29001939096</v>
      </c>
      <c r="N194" s="123">
        <v>191210.8770557004</v>
      </c>
      <c r="O194" s="123">
        <v>52666.648721801066</v>
      </c>
      <c r="P194" s="124">
        <v>-433741.68</v>
      </c>
      <c r="Q194" s="124">
        <v>-2312518.0982698658</v>
      </c>
      <c r="R194" s="124">
        <v>-2124095.3556408966</v>
      </c>
      <c r="S194" s="125">
        <v>16199.4</v>
      </c>
      <c r="T194" s="22">
        <f t="shared" si="11"/>
        <v>8930256.7739790492</v>
      </c>
      <c r="U194" s="41">
        <v>5139984.3420412242</v>
      </c>
      <c r="V194" s="22">
        <f t="shared" si="13"/>
        <v>14070241.116020273</v>
      </c>
      <c r="W194" s="22">
        <v>2039832.4276491948</v>
      </c>
      <c r="X194" s="21">
        <f t="shared" si="12"/>
        <v>16110073.543669468</v>
      </c>
      <c r="Y194" s="20">
        <f t="shared" si="14"/>
        <v>1442.0044346284881</v>
      </c>
      <c r="Z194" s="264">
        <v>15</v>
      </c>
    </row>
    <row r="195" spans="1:26" s="127" customFormat="1" ht="16.5">
      <c r="A195" s="20">
        <v>601</v>
      </c>
      <c r="B195" s="18" t="s">
        <v>193</v>
      </c>
      <c r="C195" s="21">
        <v>3873</v>
      </c>
      <c r="D195" s="21">
        <v>5272534.16</v>
      </c>
      <c r="E195" s="21">
        <v>1221203.2562475319</v>
      </c>
      <c r="F195" s="21">
        <v>6493737.4162475318</v>
      </c>
      <c r="G195" s="121">
        <v>1359.93</v>
      </c>
      <c r="H195" s="32">
        <v>5267008.8900000006</v>
      </c>
      <c r="I195" s="32">
        <v>1226728.5262475312</v>
      </c>
      <c r="J195" s="307">
        <f t="shared" si="10"/>
        <v>0.18890947502407757</v>
      </c>
      <c r="K195" s="123">
        <v>527357.54453100008</v>
      </c>
      <c r="L195" s="123">
        <v>0</v>
      </c>
      <c r="M195" s="123">
        <v>47827.03065439545</v>
      </c>
      <c r="N195" s="123">
        <v>65693.70121586851</v>
      </c>
      <c r="O195" s="123">
        <v>0</v>
      </c>
      <c r="P195" s="124">
        <v>-212028</v>
      </c>
      <c r="Q195" s="124">
        <v>1213531.6001117597</v>
      </c>
      <c r="R195" s="124">
        <v>750790.6790730455</v>
      </c>
      <c r="S195" s="125">
        <v>5615.8499999999995</v>
      </c>
      <c r="T195" s="22">
        <f t="shared" si="11"/>
        <v>3625516.9318336006</v>
      </c>
      <c r="U195" s="41">
        <v>1367236.6260995921</v>
      </c>
      <c r="V195" s="22">
        <f t="shared" si="13"/>
        <v>4992753.5579331927</v>
      </c>
      <c r="W195" s="22">
        <v>858001.98963607987</v>
      </c>
      <c r="X195" s="21">
        <f t="shared" si="12"/>
        <v>5850755.547569273</v>
      </c>
      <c r="Y195" s="20">
        <f t="shared" si="14"/>
        <v>1510.6520907744057</v>
      </c>
      <c r="Z195" s="264">
        <v>13</v>
      </c>
    </row>
    <row r="196" spans="1:26" s="127" customFormat="1" ht="16.5">
      <c r="A196" s="20">
        <v>604</v>
      </c>
      <c r="B196" s="18" t="s">
        <v>194</v>
      </c>
      <c r="C196" s="21">
        <v>20206</v>
      </c>
      <c r="D196" s="21">
        <v>36913027.000000007</v>
      </c>
      <c r="E196" s="21">
        <v>2604358.2159679867</v>
      </c>
      <c r="F196" s="21">
        <v>39517385.215967998</v>
      </c>
      <c r="G196" s="121">
        <v>1359.93</v>
      </c>
      <c r="H196" s="32">
        <v>27478745.580000002</v>
      </c>
      <c r="I196" s="32">
        <v>12038639.635967996</v>
      </c>
      <c r="J196" s="307">
        <f t="shared" si="10"/>
        <v>0.3046416044527025</v>
      </c>
      <c r="K196" s="123">
        <v>0</v>
      </c>
      <c r="L196" s="123">
        <v>0</v>
      </c>
      <c r="M196" s="123">
        <v>256879.61650471401</v>
      </c>
      <c r="N196" s="123">
        <v>421937.30915339204</v>
      </c>
      <c r="O196" s="123">
        <v>288102.45003786898</v>
      </c>
      <c r="P196" s="124">
        <v>-1294592.95</v>
      </c>
      <c r="Q196" s="124">
        <v>3224678.1876852023</v>
      </c>
      <c r="R196" s="124">
        <v>1726773.8405102009</v>
      </c>
      <c r="S196" s="125">
        <v>29298.7</v>
      </c>
      <c r="T196" s="22">
        <f t="shared" si="11"/>
        <v>16691716.789859373</v>
      </c>
      <c r="U196" s="41">
        <v>-225089.59206355282</v>
      </c>
      <c r="V196" s="22">
        <f t="shared" si="13"/>
        <v>16466627.197795819</v>
      </c>
      <c r="W196" s="22">
        <v>2135859.3612966971</v>
      </c>
      <c r="X196" s="21">
        <f t="shared" si="12"/>
        <v>18602486.559092518</v>
      </c>
      <c r="Y196" s="20">
        <f t="shared" si="14"/>
        <v>920.64171825658309</v>
      </c>
      <c r="Z196" s="264">
        <v>6</v>
      </c>
    </row>
    <row r="197" spans="1:26" s="127" customFormat="1" ht="16.5">
      <c r="A197" s="20">
        <v>607</v>
      </c>
      <c r="B197" s="18" t="s">
        <v>195</v>
      </c>
      <c r="C197" s="21">
        <v>4161</v>
      </c>
      <c r="D197" s="21">
        <v>5117630.5200000005</v>
      </c>
      <c r="E197" s="21">
        <v>1171591.5797334947</v>
      </c>
      <c r="F197" s="21">
        <v>6289222.0997334952</v>
      </c>
      <c r="G197" s="121">
        <v>1359.93</v>
      </c>
      <c r="H197" s="32">
        <v>5658668.7300000004</v>
      </c>
      <c r="I197" s="32">
        <v>630553.36973349471</v>
      </c>
      <c r="J197" s="307">
        <f t="shared" si="10"/>
        <v>0.10025935795147294</v>
      </c>
      <c r="K197" s="123">
        <v>157444.561568</v>
      </c>
      <c r="L197" s="123">
        <v>0</v>
      </c>
      <c r="M197" s="123">
        <v>43068.613139439134</v>
      </c>
      <c r="N197" s="123">
        <v>69896.426008896902</v>
      </c>
      <c r="O197" s="123">
        <v>0</v>
      </c>
      <c r="P197" s="124">
        <v>-268956.78499999997</v>
      </c>
      <c r="Q197" s="124">
        <v>5553.6146347195299</v>
      </c>
      <c r="R197" s="124">
        <v>200178.43217665635</v>
      </c>
      <c r="S197" s="125">
        <v>6033.45</v>
      </c>
      <c r="T197" s="22">
        <f t="shared" si="11"/>
        <v>843771.68226120668</v>
      </c>
      <c r="U197" s="41">
        <v>2474426.6791838934</v>
      </c>
      <c r="V197" s="22">
        <f t="shared" si="13"/>
        <v>3318198.3614451</v>
      </c>
      <c r="W197" s="22">
        <v>938647.58690160897</v>
      </c>
      <c r="X197" s="21">
        <f t="shared" si="12"/>
        <v>4256845.9483467089</v>
      </c>
      <c r="Y197" s="20">
        <f t="shared" si="14"/>
        <v>1023.0343543250923</v>
      </c>
      <c r="Z197" s="264">
        <v>12</v>
      </c>
    </row>
    <row r="198" spans="1:26" s="127" customFormat="1" ht="16.5">
      <c r="A198" s="20">
        <v>608</v>
      </c>
      <c r="B198" s="18" t="s">
        <v>196</v>
      </c>
      <c r="C198" s="21">
        <v>2013</v>
      </c>
      <c r="D198" s="21">
        <v>2711715.02</v>
      </c>
      <c r="E198" s="21">
        <v>446299.62308225309</v>
      </c>
      <c r="F198" s="21">
        <v>3158014.6430822532</v>
      </c>
      <c r="G198" s="121">
        <v>1359.93</v>
      </c>
      <c r="H198" s="32">
        <v>2737539.0900000003</v>
      </c>
      <c r="I198" s="32">
        <v>420475.55308225285</v>
      </c>
      <c r="J198" s="307">
        <f t="shared" si="10"/>
        <v>0.13314553623217676</v>
      </c>
      <c r="K198" s="123">
        <v>13338.476184000001</v>
      </c>
      <c r="L198" s="123">
        <v>0</v>
      </c>
      <c r="M198" s="123">
        <v>18488.560679419123</v>
      </c>
      <c r="N198" s="123">
        <v>27824.243000073591</v>
      </c>
      <c r="O198" s="123">
        <v>0</v>
      </c>
      <c r="P198" s="124">
        <v>-104250.91</v>
      </c>
      <c r="Q198" s="124">
        <v>43624.965495833691</v>
      </c>
      <c r="R198" s="124">
        <v>665.98425733721444</v>
      </c>
      <c r="S198" s="125">
        <v>2918.85</v>
      </c>
      <c r="T198" s="22">
        <f t="shared" si="11"/>
        <v>423085.72269891645</v>
      </c>
      <c r="U198" s="41">
        <v>910821.21345676505</v>
      </c>
      <c r="V198" s="22">
        <f t="shared" si="13"/>
        <v>1333906.9361556815</v>
      </c>
      <c r="W198" s="22">
        <v>418388.12446064886</v>
      </c>
      <c r="X198" s="21">
        <f t="shared" si="12"/>
        <v>1752295.0606163302</v>
      </c>
      <c r="Y198" s="20">
        <f t="shared" si="14"/>
        <v>870.48934953617993</v>
      </c>
      <c r="Z198" s="264">
        <v>4</v>
      </c>
    </row>
    <row r="199" spans="1:26" s="127" customFormat="1" ht="16.5">
      <c r="A199" s="20">
        <v>609</v>
      </c>
      <c r="B199" s="18" t="s">
        <v>197</v>
      </c>
      <c r="C199" s="21">
        <v>83482</v>
      </c>
      <c r="D199" s="21">
        <v>110308808.66</v>
      </c>
      <c r="E199" s="21">
        <v>15065366.020987015</v>
      </c>
      <c r="F199" s="21">
        <v>125374174.68098702</v>
      </c>
      <c r="G199" s="121">
        <v>1359.93</v>
      </c>
      <c r="H199" s="32">
        <v>113529676.26000001</v>
      </c>
      <c r="I199" s="32">
        <v>11844498.42098701</v>
      </c>
      <c r="J199" s="307">
        <f t="shared" si="10"/>
        <v>9.4473191557393574E-2</v>
      </c>
      <c r="K199" s="123">
        <v>0</v>
      </c>
      <c r="L199" s="123">
        <v>0</v>
      </c>
      <c r="M199" s="123">
        <v>1106010.5937117904</v>
      </c>
      <c r="N199" s="123">
        <v>1646437.7481174301</v>
      </c>
      <c r="O199" s="123">
        <v>0</v>
      </c>
      <c r="P199" s="124">
        <v>-7046338.340499999</v>
      </c>
      <c r="Q199" s="124">
        <v>-13124890.693792341</v>
      </c>
      <c r="R199" s="124">
        <v>-3347817.7502436833</v>
      </c>
      <c r="S199" s="125">
        <v>121048.9</v>
      </c>
      <c r="T199" s="22">
        <f t="shared" si="11"/>
        <v>-8801051.1217197925</v>
      </c>
      <c r="U199" s="41">
        <v>25221432.871527642</v>
      </c>
      <c r="V199" s="22">
        <f t="shared" si="13"/>
        <v>16420381.74980785</v>
      </c>
      <c r="W199" s="22">
        <v>13537031.482079027</v>
      </c>
      <c r="X199" s="21">
        <f t="shared" si="12"/>
        <v>29957413.231886879</v>
      </c>
      <c r="Y199" s="20">
        <f t="shared" si="14"/>
        <v>358.84877257237343</v>
      </c>
      <c r="Z199" s="264">
        <v>4</v>
      </c>
    </row>
    <row r="200" spans="1:26" s="127" customFormat="1" ht="16.5">
      <c r="A200" s="20">
        <v>611</v>
      </c>
      <c r="B200" s="18" t="s">
        <v>198</v>
      </c>
      <c r="C200" s="21">
        <v>5066</v>
      </c>
      <c r="D200" s="21">
        <v>9300179.2200000007</v>
      </c>
      <c r="E200" s="21">
        <v>784044.57962828828</v>
      </c>
      <c r="F200" s="21">
        <v>10084223.799628289</v>
      </c>
      <c r="G200" s="121">
        <v>1359.93</v>
      </c>
      <c r="H200" s="32">
        <v>6889405.3799999999</v>
      </c>
      <c r="I200" s="32">
        <v>3194818.4196282895</v>
      </c>
      <c r="J200" s="307">
        <f t="shared" si="10"/>
        <v>0.31681351813572922</v>
      </c>
      <c r="K200" s="123">
        <v>0</v>
      </c>
      <c r="L200" s="123">
        <v>0</v>
      </c>
      <c r="M200" s="123">
        <v>27678.75410831179</v>
      </c>
      <c r="N200" s="123">
        <v>85981.687898737684</v>
      </c>
      <c r="O200" s="123">
        <v>0</v>
      </c>
      <c r="P200" s="124">
        <v>-273194.20999999996</v>
      </c>
      <c r="Q200" s="124">
        <v>450249.09415179363</v>
      </c>
      <c r="R200" s="124">
        <v>202976.75938680599</v>
      </c>
      <c r="S200" s="124">
        <v>7345.7</v>
      </c>
      <c r="T200" s="22">
        <f t="shared" si="11"/>
        <v>3695856.2051739385</v>
      </c>
      <c r="U200" s="41">
        <v>1401689.3084296016</v>
      </c>
      <c r="V200" s="22">
        <f t="shared" si="13"/>
        <v>5097545.5136035401</v>
      </c>
      <c r="W200" s="22">
        <v>758884.41692466091</v>
      </c>
      <c r="X200" s="21">
        <f t="shared" si="12"/>
        <v>5856429.9305282012</v>
      </c>
      <c r="Y200" s="20">
        <f t="shared" si="14"/>
        <v>1156.0264371354522</v>
      </c>
      <c r="Z200" s="264">
        <v>1</v>
      </c>
    </row>
    <row r="201" spans="1:26" s="127" customFormat="1" ht="16.5">
      <c r="A201" s="20">
        <v>614</v>
      </c>
      <c r="B201" s="18" t="s">
        <v>199</v>
      </c>
      <c r="C201" s="21">
        <v>3066</v>
      </c>
      <c r="D201" s="21">
        <v>2430684.7199999997</v>
      </c>
      <c r="E201" s="21">
        <v>2718563.2831087662</v>
      </c>
      <c r="F201" s="21">
        <v>5149248.0031087659</v>
      </c>
      <c r="G201" s="121">
        <v>1359.93</v>
      </c>
      <c r="H201" s="32">
        <v>4169545.3800000004</v>
      </c>
      <c r="I201" s="32">
        <v>979702.62310876558</v>
      </c>
      <c r="J201" s="307">
        <f t="shared" si="10"/>
        <v>0.19026130077970371</v>
      </c>
      <c r="K201" s="123">
        <v>1015725.8377560001</v>
      </c>
      <c r="L201" s="123">
        <v>0</v>
      </c>
      <c r="M201" s="123">
        <v>36036.338405908864</v>
      </c>
      <c r="N201" s="123">
        <v>49472.672807786832</v>
      </c>
      <c r="O201" s="123">
        <v>0</v>
      </c>
      <c r="P201" s="124">
        <v>-133988.40499999997</v>
      </c>
      <c r="Q201" s="124">
        <v>-529647.12186705426</v>
      </c>
      <c r="R201" s="124">
        <v>-341448.28079382353</v>
      </c>
      <c r="S201" s="125">
        <v>4445.7</v>
      </c>
      <c r="T201" s="22">
        <f t="shared" si="11"/>
        <v>1080299.3644175837</v>
      </c>
      <c r="U201" s="41">
        <v>1614527.325047821</v>
      </c>
      <c r="V201" s="22">
        <f t="shared" si="13"/>
        <v>2694826.6894654045</v>
      </c>
      <c r="W201" s="22">
        <v>765773.22457206773</v>
      </c>
      <c r="X201" s="21">
        <f t="shared" si="12"/>
        <v>3460599.9140374721</v>
      </c>
      <c r="Y201" s="20">
        <f t="shared" si="14"/>
        <v>1128.7018636782361</v>
      </c>
      <c r="Z201" s="264">
        <v>19</v>
      </c>
    </row>
    <row r="202" spans="1:26" s="127" customFormat="1" ht="16.5">
      <c r="A202" s="20">
        <v>615</v>
      </c>
      <c r="B202" s="18" t="s">
        <v>200</v>
      </c>
      <c r="C202" s="21">
        <v>7702</v>
      </c>
      <c r="D202" s="21">
        <v>11186634.84</v>
      </c>
      <c r="E202" s="21">
        <v>5343028.7588806404</v>
      </c>
      <c r="F202" s="21">
        <v>16529663.598880641</v>
      </c>
      <c r="G202" s="121">
        <v>1359.93</v>
      </c>
      <c r="H202" s="32">
        <v>10474180.860000001</v>
      </c>
      <c r="I202" s="32">
        <v>6055482.7388806399</v>
      </c>
      <c r="J202" s="307">
        <f t="shared" si="10"/>
        <v>0.36634034943643418</v>
      </c>
      <c r="K202" s="123">
        <v>2163151.5718520004</v>
      </c>
      <c r="L202" s="123">
        <v>0</v>
      </c>
      <c r="M202" s="123">
        <v>97372.438214182446</v>
      </c>
      <c r="N202" s="123">
        <v>108607.04137790459</v>
      </c>
      <c r="O202" s="123">
        <v>0</v>
      </c>
      <c r="P202" s="124">
        <v>-480686.62969999999</v>
      </c>
      <c r="Q202" s="124">
        <v>2028894.164462195</v>
      </c>
      <c r="R202" s="124">
        <v>483654.7357061751</v>
      </c>
      <c r="S202" s="125">
        <v>11167.9</v>
      </c>
      <c r="T202" s="22">
        <f t="shared" si="11"/>
        <v>10467643.960793097</v>
      </c>
      <c r="U202" s="41">
        <v>3213503.9102800032</v>
      </c>
      <c r="V202" s="22">
        <f t="shared" si="13"/>
        <v>13681147.871073101</v>
      </c>
      <c r="W202" s="22">
        <v>1559906.3044823692</v>
      </c>
      <c r="X202" s="21">
        <f t="shared" si="12"/>
        <v>15241054.175555469</v>
      </c>
      <c r="Y202" s="20">
        <f t="shared" si="14"/>
        <v>1978.8436997605129</v>
      </c>
      <c r="Z202" s="264">
        <v>17</v>
      </c>
    </row>
    <row r="203" spans="1:26" s="127" customFormat="1" ht="16.5">
      <c r="A203" s="20">
        <v>616</v>
      </c>
      <c r="B203" s="18" t="s">
        <v>201</v>
      </c>
      <c r="C203" s="21">
        <v>1848</v>
      </c>
      <c r="D203" s="21">
        <v>2693383.6999999997</v>
      </c>
      <c r="E203" s="21">
        <v>370436.51315404096</v>
      </c>
      <c r="F203" s="21">
        <v>3063820.2131540407</v>
      </c>
      <c r="G203" s="121">
        <v>1359.93</v>
      </c>
      <c r="H203" s="32">
        <v>2513150.64</v>
      </c>
      <c r="I203" s="32">
        <v>550669.57315404061</v>
      </c>
      <c r="J203" s="307">
        <f t="shared" ref="J203:J266" si="15">I203/F203</f>
        <v>0.17973299176949925</v>
      </c>
      <c r="K203" s="123">
        <v>0</v>
      </c>
      <c r="L203" s="123">
        <v>0</v>
      </c>
      <c r="M203" s="123">
        <v>14779.23076361988</v>
      </c>
      <c r="N203" s="123">
        <v>30952.419636113893</v>
      </c>
      <c r="O203" s="123">
        <v>0</v>
      </c>
      <c r="P203" s="124">
        <v>-96503.680000000008</v>
      </c>
      <c r="Q203" s="124">
        <v>-16580.564826977003</v>
      </c>
      <c r="R203" s="124">
        <v>-39335.543554665368</v>
      </c>
      <c r="S203" s="125">
        <v>2679.6</v>
      </c>
      <c r="T203" s="22">
        <f t="shared" ref="T203:T266" si="16">SUM(K203:S203)+I203</f>
        <v>446661.03517213202</v>
      </c>
      <c r="U203" s="41">
        <v>778797.28146034305</v>
      </c>
      <c r="V203" s="22">
        <f t="shared" si="13"/>
        <v>1225458.316632475</v>
      </c>
      <c r="W203" s="22">
        <v>391264.80938673939</v>
      </c>
      <c r="X203" s="21">
        <f t="shared" ref="X203:X266" si="17">SUM(V203:W203)</f>
        <v>1616723.1260192143</v>
      </c>
      <c r="Y203" s="20">
        <f t="shared" si="14"/>
        <v>874.85017641732372</v>
      </c>
      <c r="Z203" s="264">
        <v>1</v>
      </c>
    </row>
    <row r="204" spans="1:26" s="127" customFormat="1" ht="16.5">
      <c r="A204" s="20">
        <v>619</v>
      </c>
      <c r="B204" s="18" t="s">
        <v>202</v>
      </c>
      <c r="C204" s="21">
        <v>2721</v>
      </c>
      <c r="D204" s="21">
        <v>3314663.34</v>
      </c>
      <c r="E204" s="21">
        <v>615479.26334751514</v>
      </c>
      <c r="F204" s="21">
        <v>3930142.6033475148</v>
      </c>
      <c r="G204" s="121">
        <v>1359.93</v>
      </c>
      <c r="H204" s="32">
        <v>3700369.5300000003</v>
      </c>
      <c r="I204" s="32">
        <v>229773.0733475145</v>
      </c>
      <c r="J204" s="307">
        <f t="shared" si="15"/>
        <v>5.8464309450706534E-2</v>
      </c>
      <c r="K204" s="123">
        <v>79895.467711999998</v>
      </c>
      <c r="L204" s="123">
        <v>0</v>
      </c>
      <c r="M204" s="123">
        <v>29151.185471099103</v>
      </c>
      <c r="N204" s="123">
        <v>47090.627980504396</v>
      </c>
      <c r="O204" s="123">
        <v>0</v>
      </c>
      <c r="P204" s="124">
        <v>-172841.77499999999</v>
      </c>
      <c r="Q204" s="124">
        <v>738596.321678682</v>
      </c>
      <c r="R204" s="124">
        <v>413689.23469098029</v>
      </c>
      <c r="S204" s="125">
        <v>3945.45</v>
      </c>
      <c r="T204" s="22">
        <f t="shared" si="16"/>
        <v>1369299.5858807804</v>
      </c>
      <c r="U204" s="41">
        <v>1701155.8638123588</v>
      </c>
      <c r="V204" s="22">
        <f t="shared" ref="V204:V267" si="18">SUM(T204:U204)</f>
        <v>3070455.4496931392</v>
      </c>
      <c r="W204" s="22">
        <v>692332.35488204181</v>
      </c>
      <c r="X204" s="21">
        <f t="shared" si="17"/>
        <v>3762787.8045751811</v>
      </c>
      <c r="Y204" s="20">
        <f t="shared" ref="Y204:Y267" si="19">X204/C204</f>
        <v>1382.8694614388758</v>
      </c>
      <c r="Z204" s="264">
        <v>6</v>
      </c>
    </row>
    <row r="205" spans="1:26" s="127" customFormat="1" ht="16.5">
      <c r="A205" s="20">
        <v>620</v>
      </c>
      <c r="B205" s="18" t="s">
        <v>203</v>
      </c>
      <c r="C205" s="21">
        <v>2446</v>
      </c>
      <c r="D205" s="21">
        <v>2214210.04</v>
      </c>
      <c r="E205" s="21">
        <v>2215252.9912132872</v>
      </c>
      <c r="F205" s="21">
        <v>4429463.0312132873</v>
      </c>
      <c r="G205" s="121">
        <v>1359.93</v>
      </c>
      <c r="H205" s="32">
        <v>3326388.7800000003</v>
      </c>
      <c r="I205" s="32">
        <v>1103074.251213287</v>
      </c>
      <c r="J205" s="307">
        <f t="shared" si="15"/>
        <v>0.24903114518401132</v>
      </c>
      <c r="K205" s="123">
        <v>808410.56792400009</v>
      </c>
      <c r="L205" s="123">
        <v>0</v>
      </c>
      <c r="M205" s="123">
        <v>27973.246420827203</v>
      </c>
      <c r="N205" s="123">
        <v>28912.609499569502</v>
      </c>
      <c r="O205" s="123">
        <v>0</v>
      </c>
      <c r="P205" s="124">
        <v>-135984.465</v>
      </c>
      <c r="Q205" s="124">
        <v>425094.39130486135</v>
      </c>
      <c r="R205" s="124">
        <v>477446.47942081996</v>
      </c>
      <c r="S205" s="125">
        <v>3546.7</v>
      </c>
      <c r="T205" s="22">
        <f t="shared" si="16"/>
        <v>2738473.7807833655</v>
      </c>
      <c r="U205" s="41">
        <v>549017.33422370197</v>
      </c>
      <c r="V205" s="22">
        <f t="shared" si="18"/>
        <v>3287491.1150070676</v>
      </c>
      <c r="W205" s="22">
        <v>592880.19126909296</v>
      </c>
      <c r="X205" s="21">
        <f t="shared" si="17"/>
        <v>3880371.3062761603</v>
      </c>
      <c r="Y205" s="20">
        <f t="shared" si="19"/>
        <v>1586.4150884203436</v>
      </c>
      <c r="Z205" s="264">
        <v>18</v>
      </c>
    </row>
    <row r="206" spans="1:26" s="127" customFormat="1" ht="16.5">
      <c r="A206" s="20">
        <v>623</v>
      </c>
      <c r="B206" s="18" t="s">
        <v>204</v>
      </c>
      <c r="C206" s="21">
        <v>2117</v>
      </c>
      <c r="D206" s="21">
        <v>1422338.4500000002</v>
      </c>
      <c r="E206" s="21">
        <v>1664688.6918296756</v>
      </c>
      <c r="F206" s="21">
        <v>3087027.141829676</v>
      </c>
      <c r="G206" s="121">
        <v>1359.93</v>
      </c>
      <c r="H206" s="32">
        <v>2878971.81</v>
      </c>
      <c r="I206" s="32">
        <v>208055.33182967594</v>
      </c>
      <c r="J206" s="307">
        <f t="shared" si="15"/>
        <v>6.7396664256849356E-2</v>
      </c>
      <c r="K206" s="123">
        <v>677901.15881200007</v>
      </c>
      <c r="L206" s="123">
        <v>0</v>
      </c>
      <c r="M206" s="123">
        <v>21788.766773611307</v>
      </c>
      <c r="N206" s="123">
        <v>40781.806142990303</v>
      </c>
      <c r="O206" s="123">
        <v>0</v>
      </c>
      <c r="P206" s="124">
        <v>-112044.98499999999</v>
      </c>
      <c r="Q206" s="124">
        <v>488578.59961381136</v>
      </c>
      <c r="R206" s="124">
        <v>130320.03979379506</v>
      </c>
      <c r="S206" s="125">
        <v>3069.65</v>
      </c>
      <c r="T206" s="22">
        <f t="shared" si="16"/>
        <v>1458450.367965884</v>
      </c>
      <c r="U206" s="41">
        <v>-113436.74708953541</v>
      </c>
      <c r="V206" s="22">
        <f t="shared" si="18"/>
        <v>1345013.6208763486</v>
      </c>
      <c r="W206" s="22">
        <v>477548.71115935512</v>
      </c>
      <c r="X206" s="21">
        <f t="shared" si="17"/>
        <v>1822562.3320357036</v>
      </c>
      <c r="Y206" s="20">
        <f t="shared" si="19"/>
        <v>860.91749269518357</v>
      </c>
      <c r="Z206" s="264">
        <v>10</v>
      </c>
    </row>
    <row r="207" spans="1:26" s="127" customFormat="1" ht="16.5">
      <c r="A207" s="20">
        <v>624</v>
      </c>
      <c r="B207" s="18" t="s">
        <v>205</v>
      </c>
      <c r="C207" s="21">
        <v>5119</v>
      </c>
      <c r="D207" s="21">
        <v>7670556.8100000005</v>
      </c>
      <c r="E207" s="21">
        <v>1304947.2064669519</v>
      </c>
      <c r="F207" s="21">
        <v>8975504.0164669529</v>
      </c>
      <c r="G207" s="121">
        <v>1359.93</v>
      </c>
      <c r="H207" s="32">
        <v>6961481.6699999999</v>
      </c>
      <c r="I207" s="32">
        <v>2014022.3464669529</v>
      </c>
      <c r="J207" s="307">
        <f t="shared" si="15"/>
        <v>0.22439100275281665</v>
      </c>
      <c r="K207" s="123">
        <v>0</v>
      </c>
      <c r="L207" s="123">
        <v>0</v>
      </c>
      <c r="M207" s="123">
        <v>34152.595037880368</v>
      </c>
      <c r="N207" s="123">
        <v>98176.05055513863</v>
      </c>
      <c r="O207" s="123">
        <v>0</v>
      </c>
      <c r="P207" s="124">
        <v>-281106.14749999996</v>
      </c>
      <c r="Q207" s="124">
        <v>1230772.7042678252</v>
      </c>
      <c r="R207" s="124">
        <v>1242135.8190745302</v>
      </c>
      <c r="S207" s="125">
        <v>7422.55</v>
      </c>
      <c r="T207" s="22">
        <f t="shared" si="16"/>
        <v>4345575.9179023271</v>
      </c>
      <c r="U207" s="41">
        <v>1198328.5299624959</v>
      </c>
      <c r="V207" s="22">
        <f t="shared" si="18"/>
        <v>5543904.447864823</v>
      </c>
      <c r="W207" s="22">
        <v>739756.86131195829</v>
      </c>
      <c r="X207" s="21">
        <f t="shared" si="17"/>
        <v>6283661.3091767812</v>
      </c>
      <c r="Y207" s="20">
        <f t="shared" si="19"/>
        <v>1227.5173489308031</v>
      </c>
      <c r="Z207" s="264">
        <v>8</v>
      </c>
    </row>
    <row r="208" spans="1:26" s="127" customFormat="1" ht="16.5">
      <c r="A208" s="20">
        <v>625</v>
      </c>
      <c r="B208" s="18" t="s">
        <v>206</v>
      </c>
      <c r="C208" s="21">
        <v>3048</v>
      </c>
      <c r="D208" s="21">
        <v>4910965.2899999991</v>
      </c>
      <c r="E208" s="21">
        <v>921676.00537156884</v>
      </c>
      <c r="F208" s="21">
        <v>5832641.2953715678</v>
      </c>
      <c r="G208" s="121">
        <v>1359.93</v>
      </c>
      <c r="H208" s="32">
        <v>4145066.64</v>
      </c>
      <c r="I208" s="32">
        <v>1687574.6553715677</v>
      </c>
      <c r="J208" s="307">
        <f t="shared" si="15"/>
        <v>0.28933283737347693</v>
      </c>
      <c r="K208" s="123">
        <v>162729.76953600001</v>
      </c>
      <c r="L208" s="123">
        <v>0</v>
      </c>
      <c r="M208" s="123">
        <v>34446.661134686474</v>
      </c>
      <c r="N208" s="123">
        <v>31914.987693309362</v>
      </c>
      <c r="O208" s="123">
        <v>0</v>
      </c>
      <c r="P208" s="124">
        <v>-140822.67500000002</v>
      </c>
      <c r="Q208" s="124">
        <v>926376.7372162512</v>
      </c>
      <c r="R208" s="124">
        <v>624383.3613538905</v>
      </c>
      <c r="S208" s="125">
        <v>4419.5999999999995</v>
      </c>
      <c r="T208" s="22">
        <f t="shared" si="16"/>
        <v>3331023.0973057053</v>
      </c>
      <c r="U208" s="41">
        <v>659656.69889648713</v>
      </c>
      <c r="V208" s="22">
        <f t="shared" si="18"/>
        <v>3990679.7962021925</v>
      </c>
      <c r="W208" s="22">
        <v>563298.79902610555</v>
      </c>
      <c r="X208" s="21">
        <f t="shared" si="17"/>
        <v>4553978.5952282976</v>
      </c>
      <c r="Y208" s="20">
        <f t="shared" si="19"/>
        <v>1494.0874656260819</v>
      </c>
      <c r="Z208" s="264">
        <v>17</v>
      </c>
    </row>
    <row r="209" spans="1:26" s="127" customFormat="1" ht="16.5">
      <c r="A209" s="20">
        <v>626</v>
      </c>
      <c r="B209" s="18" t="s">
        <v>207</v>
      </c>
      <c r="C209" s="21">
        <v>4964</v>
      </c>
      <c r="D209" s="21">
        <v>6689917.0200000005</v>
      </c>
      <c r="E209" s="21">
        <v>1600386.8449666481</v>
      </c>
      <c r="F209" s="21">
        <v>8290303.8649666486</v>
      </c>
      <c r="G209" s="121">
        <v>1359.93</v>
      </c>
      <c r="H209" s="32">
        <v>6750692.5200000005</v>
      </c>
      <c r="I209" s="32">
        <v>1539611.3449666481</v>
      </c>
      <c r="J209" s="307">
        <f t="shared" si="15"/>
        <v>0.18571229354725732</v>
      </c>
      <c r="K209" s="123">
        <v>575660.81346400012</v>
      </c>
      <c r="L209" s="123">
        <v>0</v>
      </c>
      <c r="M209" s="123">
        <v>58061.886933690883</v>
      </c>
      <c r="N209" s="123">
        <v>96295.880785642119</v>
      </c>
      <c r="O209" s="123">
        <v>0</v>
      </c>
      <c r="P209" s="124">
        <v>-319128.73499999999</v>
      </c>
      <c r="Q209" s="124">
        <v>-290975.44823777484</v>
      </c>
      <c r="R209" s="124">
        <v>-340119.33275351027</v>
      </c>
      <c r="S209" s="125">
        <v>7197.8</v>
      </c>
      <c r="T209" s="22">
        <f t="shared" si="16"/>
        <v>1326604.2101586962</v>
      </c>
      <c r="U209" s="41">
        <v>-38848.836494378142</v>
      </c>
      <c r="V209" s="22">
        <f t="shared" si="18"/>
        <v>1287755.3736643181</v>
      </c>
      <c r="W209" s="22">
        <v>958856.20401978435</v>
      </c>
      <c r="X209" s="21">
        <f t="shared" si="17"/>
        <v>2246611.5776841026</v>
      </c>
      <c r="Y209" s="20">
        <f t="shared" si="19"/>
        <v>452.58089800243806</v>
      </c>
      <c r="Z209" s="264">
        <v>17</v>
      </c>
    </row>
    <row r="210" spans="1:26" s="127" customFormat="1" ht="16.5">
      <c r="A210" s="20">
        <v>630</v>
      </c>
      <c r="B210" s="18" t="s">
        <v>208</v>
      </c>
      <c r="C210" s="21">
        <v>1631</v>
      </c>
      <c r="D210" s="21">
        <v>3275543.65</v>
      </c>
      <c r="E210" s="21">
        <v>880260.98055715859</v>
      </c>
      <c r="F210" s="21">
        <v>4155804.6305571585</v>
      </c>
      <c r="G210" s="121">
        <v>1359.93</v>
      </c>
      <c r="H210" s="32">
        <v>2218045.83</v>
      </c>
      <c r="I210" s="32">
        <v>1937758.8005571584</v>
      </c>
      <c r="J210" s="307">
        <f t="shared" si="15"/>
        <v>0.46627764604453215</v>
      </c>
      <c r="K210" s="123">
        <v>489688.64446599997</v>
      </c>
      <c r="L210" s="123">
        <v>0</v>
      </c>
      <c r="M210" s="123">
        <v>26058.812306745913</v>
      </c>
      <c r="N210" s="123">
        <v>27893.257636340441</v>
      </c>
      <c r="O210" s="123">
        <v>25520.385989830171</v>
      </c>
      <c r="P210" s="124">
        <v>-68054.030000000013</v>
      </c>
      <c r="Q210" s="124">
        <v>-353312.35339960601</v>
      </c>
      <c r="R210" s="124">
        <v>-467785.08220569883</v>
      </c>
      <c r="S210" s="125">
        <v>2364.9499999999998</v>
      </c>
      <c r="T210" s="22">
        <f t="shared" si="16"/>
        <v>1620133.3853507699</v>
      </c>
      <c r="U210" s="41">
        <v>533139.93735554046</v>
      </c>
      <c r="V210" s="22">
        <f t="shared" si="18"/>
        <v>2153273.3227063101</v>
      </c>
      <c r="W210" s="22">
        <v>293457.79005564051</v>
      </c>
      <c r="X210" s="21">
        <f t="shared" si="17"/>
        <v>2446731.1127619506</v>
      </c>
      <c r="Y210" s="20">
        <f t="shared" si="19"/>
        <v>1500.1417000379831</v>
      </c>
      <c r="Z210" s="264">
        <v>17</v>
      </c>
    </row>
    <row r="211" spans="1:26" s="127" customFormat="1" ht="16.5">
      <c r="A211" s="20">
        <v>631</v>
      </c>
      <c r="B211" s="18" t="s">
        <v>209</v>
      </c>
      <c r="C211" s="21">
        <v>1985</v>
      </c>
      <c r="D211" s="21">
        <v>2812030.9699999997</v>
      </c>
      <c r="E211" s="21">
        <v>355603.47122289427</v>
      </c>
      <c r="F211" s="21">
        <v>3167634.441222894</v>
      </c>
      <c r="G211" s="121">
        <v>1359.93</v>
      </c>
      <c r="H211" s="32">
        <v>2699461.0500000003</v>
      </c>
      <c r="I211" s="32">
        <v>468173.39122289373</v>
      </c>
      <c r="J211" s="307">
        <f t="shared" si="15"/>
        <v>0.14779905949063715</v>
      </c>
      <c r="K211" s="123">
        <v>0</v>
      </c>
      <c r="L211" s="123">
        <v>0</v>
      </c>
      <c r="M211" s="123">
        <v>14561.94414798246</v>
      </c>
      <c r="N211" s="123">
        <v>24971.365858468031</v>
      </c>
      <c r="O211" s="123">
        <v>0</v>
      </c>
      <c r="P211" s="124">
        <v>-80157.455000000002</v>
      </c>
      <c r="Q211" s="124">
        <v>562070.08676746942</v>
      </c>
      <c r="R211" s="124">
        <v>552852.39864837914</v>
      </c>
      <c r="S211" s="125">
        <v>2878.25</v>
      </c>
      <c r="T211" s="22">
        <f t="shared" si="16"/>
        <v>1545349.9816451927</v>
      </c>
      <c r="U211" s="41">
        <v>590436.74023788958</v>
      </c>
      <c r="V211" s="22">
        <f t="shared" si="18"/>
        <v>2135786.7218830823</v>
      </c>
      <c r="W211" s="22">
        <v>344417.13611322764</v>
      </c>
      <c r="X211" s="21">
        <f t="shared" si="17"/>
        <v>2480203.8579963101</v>
      </c>
      <c r="Y211" s="20">
        <f t="shared" si="19"/>
        <v>1249.4729763205592</v>
      </c>
      <c r="Z211" s="264">
        <v>2</v>
      </c>
    </row>
    <row r="212" spans="1:26" s="127" customFormat="1" ht="16.5">
      <c r="A212" s="20">
        <v>635</v>
      </c>
      <c r="B212" s="18" t="s">
        <v>210</v>
      </c>
      <c r="C212" s="21">
        <v>6439</v>
      </c>
      <c r="D212" s="21">
        <v>8961166.4799999986</v>
      </c>
      <c r="E212" s="21">
        <v>1218013.8006197237</v>
      </c>
      <c r="F212" s="21">
        <v>10179180.280619722</v>
      </c>
      <c r="G212" s="121">
        <v>1359.93</v>
      </c>
      <c r="H212" s="32">
        <v>8756589.2699999996</v>
      </c>
      <c r="I212" s="32">
        <v>1422591.0106197223</v>
      </c>
      <c r="J212" s="307">
        <f t="shared" si="15"/>
        <v>0.13975496763017475</v>
      </c>
      <c r="K212" s="123">
        <v>154496.28424799998</v>
      </c>
      <c r="L212" s="123">
        <v>0</v>
      </c>
      <c r="M212" s="123">
        <v>58991.028109189501</v>
      </c>
      <c r="N212" s="123">
        <v>97460.050981479857</v>
      </c>
      <c r="O212" s="123">
        <v>0</v>
      </c>
      <c r="P212" s="124">
        <v>-368728.57999999996</v>
      </c>
      <c r="Q212" s="124">
        <v>-40000.643998499349</v>
      </c>
      <c r="R212" s="124">
        <v>-88598.224881671558</v>
      </c>
      <c r="S212" s="125">
        <v>9336.5499999999993</v>
      </c>
      <c r="T212" s="22">
        <f t="shared" si="16"/>
        <v>1245547.4750782207</v>
      </c>
      <c r="U212" s="41">
        <v>2240823.5285403836</v>
      </c>
      <c r="V212" s="22">
        <f t="shared" si="18"/>
        <v>3486371.0036186045</v>
      </c>
      <c r="W212" s="22">
        <v>1272187.3641265316</v>
      </c>
      <c r="X212" s="21">
        <f t="shared" si="17"/>
        <v>4758558.3677451359</v>
      </c>
      <c r="Y212" s="20">
        <f t="shared" si="19"/>
        <v>739.021333707895</v>
      </c>
      <c r="Z212" s="264">
        <v>6</v>
      </c>
    </row>
    <row r="213" spans="1:26" s="127" customFormat="1" ht="16.5">
      <c r="A213" s="20">
        <v>636</v>
      </c>
      <c r="B213" s="18" t="s">
        <v>211</v>
      </c>
      <c r="C213" s="21">
        <v>8222</v>
      </c>
      <c r="D213" s="21">
        <v>13243139.140000001</v>
      </c>
      <c r="E213" s="21">
        <v>1873267.5747155694</v>
      </c>
      <c r="F213" s="21">
        <v>15116406.71471557</v>
      </c>
      <c r="G213" s="121">
        <v>1359.93</v>
      </c>
      <c r="H213" s="32">
        <v>11181344.460000001</v>
      </c>
      <c r="I213" s="32">
        <v>3935062.2547155693</v>
      </c>
      <c r="J213" s="307">
        <f t="shared" si="15"/>
        <v>0.26031730483176613</v>
      </c>
      <c r="K213" s="123">
        <v>0</v>
      </c>
      <c r="L213" s="123">
        <v>0</v>
      </c>
      <c r="M213" s="123">
        <v>77647.697458704992</v>
      </c>
      <c r="N213" s="123">
        <v>134410.67578599777</v>
      </c>
      <c r="O213" s="123">
        <v>0</v>
      </c>
      <c r="P213" s="124">
        <v>-482280.23000000004</v>
      </c>
      <c r="Q213" s="124">
        <v>547609.04309370148</v>
      </c>
      <c r="R213" s="124">
        <v>227655.28563894515</v>
      </c>
      <c r="S213" s="125">
        <v>11921.9</v>
      </c>
      <c r="T213" s="22">
        <f t="shared" si="16"/>
        <v>4452026.6266929191</v>
      </c>
      <c r="U213" s="41">
        <v>2692775.7027529175</v>
      </c>
      <c r="V213" s="22">
        <f t="shared" si="18"/>
        <v>7144802.3294458371</v>
      </c>
      <c r="W213" s="22">
        <v>1772192.3552646746</v>
      </c>
      <c r="X213" s="21">
        <f t="shared" si="17"/>
        <v>8916994.6847105119</v>
      </c>
      <c r="Y213" s="20">
        <f t="shared" si="19"/>
        <v>1084.5286651314173</v>
      </c>
      <c r="Z213" s="264">
        <v>2</v>
      </c>
    </row>
    <row r="214" spans="1:26" s="127" customFormat="1" ht="16.5">
      <c r="A214" s="20">
        <v>638</v>
      </c>
      <c r="B214" s="18" t="s">
        <v>212</v>
      </c>
      <c r="C214" s="21">
        <v>51149</v>
      </c>
      <c r="D214" s="21">
        <v>80437865.079999998</v>
      </c>
      <c r="E214" s="21">
        <v>17248866.501286034</v>
      </c>
      <c r="F214" s="21">
        <v>97686731.581286028</v>
      </c>
      <c r="G214" s="121">
        <v>1359.93</v>
      </c>
      <c r="H214" s="32">
        <v>69559059.570000008</v>
      </c>
      <c r="I214" s="32">
        <v>28127672.01128602</v>
      </c>
      <c r="J214" s="307">
        <f t="shared" si="15"/>
        <v>0.28793748706681549</v>
      </c>
      <c r="K214" s="123">
        <v>0</v>
      </c>
      <c r="L214" s="123">
        <v>0</v>
      </c>
      <c r="M214" s="123">
        <v>611482.42957216455</v>
      </c>
      <c r="N214" s="123">
        <v>901318.75430440658</v>
      </c>
      <c r="O214" s="123">
        <v>300025.45397927356</v>
      </c>
      <c r="P214" s="124">
        <v>-4015960.7788999998</v>
      </c>
      <c r="Q214" s="124">
        <v>13635707.035093911</v>
      </c>
      <c r="R214" s="124">
        <v>5791297.8341033831</v>
      </c>
      <c r="S214" s="125">
        <v>74166.05</v>
      </c>
      <c r="T214" s="22">
        <f t="shared" si="16"/>
        <v>45425708.789439157</v>
      </c>
      <c r="U214" s="41">
        <v>-4472509.9832031736</v>
      </c>
      <c r="V214" s="22">
        <f t="shared" si="18"/>
        <v>40953198.806235984</v>
      </c>
      <c r="W214" s="22">
        <v>7464233.663101892</v>
      </c>
      <c r="X214" s="21">
        <f t="shared" si="17"/>
        <v>48417432.469337873</v>
      </c>
      <c r="Y214" s="20">
        <f t="shared" si="19"/>
        <v>946.59587615276689</v>
      </c>
      <c r="Z214" s="264">
        <v>1</v>
      </c>
    </row>
    <row r="215" spans="1:26" s="127" customFormat="1" ht="16.5">
      <c r="A215" s="20">
        <v>678</v>
      </c>
      <c r="B215" s="18" t="s">
        <v>213</v>
      </c>
      <c r="C215" s="21">
        <v>24260</v>
      </c>
      <c r="D215" s="21">
        <v>40461377.450000003</v>
      </c>
      <c r="E215" s="21">
        <v>4365273.3612978868</v>
      </c>
      <c r="F215" s="21">
        <v>44826650.811297894</v>
      </c>
      <c r="G215" s="121">
        <v>1359.93</v>
      </c>
      <c r="H215" s="32">
        <v>32991901.800000001</v>
      </c>
      <c r="I215" s="32">
        <v>11834749.011297893</v>
      </c>
      <c r="J215" s="307">
        <f t="shared" si="15"/>
        <v>0.26401144848223013</v>
      </c>
      <c r="K215" s="123">
        <v>620965.72045333334</v>
      </c>
      <c r="L215" s="123">
        <v>0</v>
      </c>
      <c r="M215" s="123">
        <v>353098.13997267635</v>
      </c>
      <c r="N215" s="123">
        <v>341884.33542657644</v>
      </c>
      <c r="O215" s="123">
        <v>0</v>
      </c>
      <c r="P215" s="124">
        <v>-1693186.7100000002</v>
      </c>
      <c r="Q215" s="124">
        <v>2016187.6418590839</v>
      </c>
      <c r="R215" s="124">
        <v>1338054.1044095384</v>
      </c>
      <c r="S215" s="125">
        <v>35177</v>
      </c>
      <c r="T215" s="22">
        <f t="shared" si="16"/>
        <v>14846929.243419101</v>
      </c>
      <c r="U215" s="41">
        <v>7135771.4427917795</v>
      </c>
      <c r="V215" s="22">
        <f t="shared" si="18"/>
        <v>21982700.686210882</v>
      </c>
      <c r="W215" s="22">
        <v>3472366.0037305523</v>
      </c>
      <c r="X215" s="21">
        <f t="shared" si="17"/>
        <v>25455066.689941436</v>
      </c>
      <c r="Y215" s="20">
        <f t="shared" si="19"/>
        <v>1049.2607868895893</v>
      </c>
      <c r="Z215" s="264">
        <v>17</v>
      </c>
    </row>
    <row r="216" spans="1:26" s="127" customFormat="1" ht="16.5">
      <c r="A216" s="20">
        <v>680</v>
      </c>
      <c r="B216" s="18" t="s">
        <v>214</v>
      </c>
      <c r="C216" s="21">
        <v>24810</v>
      </c>
      <c r="D216" s="21">
        <v>36519082.119999997</v>
      </c>
      <c r="E216" s="21">
        <v>6107281.2274976606</v>
      </c>
      <c r="F216" s="21">
        <v>42626363.347497657</v>
      </c>
      <c r="G216" s="121">
        <v>1359.93</v>
      </c>
      <c r="H216" s="32">
        <v>33739863.300000004</v>
      </c>
      <c r="I216" s="32">
        <v>8886500.0474976525</v>
      </c>
      <c r="J216" s="307">
        <f t="shared" si="15"/>
        <v>0.20847427154536574</v>
      </c>
      <c r="K216" s="123">
        <v>0</v>
      </c>
      <c r="L216" s="123">
        <v>0</v>
      </c>
      <c r="M216" s="123">
        <v>323208.85470857611</v>
      </c>
      <c r="N216" s="123">
        <v>427952.6147062321</v>
      </c>
      <c r="O216" s="123">
        <v>215919.89864390829</v>
      </c>
      <c r="P216" s="124">
        <v>-2166967.1114999996</v>
      </c>
      <c r="Q216" s="124">
        <v>123682.93708904352</v>
      </c>
      <c r="R216" s="124">
        <v>750431.68923208234</v>
      </c>
      <c r="S216" s="125">
        <v>35974.5</v>
      </c>
      <c r="T216" s="22">
        <f t="shared" si="16"/>
        <v>8596703.4303774945</v>
      </c>
      <c r="U216" s="41">
        <v>2366690.2520136274</v>
      </c>
      <c r="V216" s="22">
        <f t="shared" si="18"/>
        <v>10963393.682391122</v>
      </c>
      <c r="W216" s="22">
        <v>3437295.6144646946</v>
      </c>
      <c r="X216" s="21">
        <f t="shared" si="17"/>
        <v>14400689.296855817</v>
      </c>
      <c r="Y216" s="20">
        <f t="shared" si="19"/>
        <v>580.43890757177815</v>
      </c>
      <c r="Z216" s="264">
        <v>2</v>
      </c>
    </row>
    <row r="217" spans="1:26" s="127" customFormat="1" ht="16.5">
      <c r="A217" s="20">
        <v>681</v>
      </c>
      <c r="B217" s="18" t="s">
        <v>215</v>
      </c>
      <c r="C217" s="21">
        <v>3330</v>
      </c>
      <c r="D217" s="21">
        <v>3653306.5500000003</v>
      </c>
      <c r="E217" s="21">
        <v>920277.14147678122</v>
      </c>
      <c r="F217" s="21">
        <v>4573583.6914767819</v>
      </c>
      <c r="G217" s="121">
        <v>1359.93</v>
      </c>
      <c r="H217" s="32">
        <v>4528566.9000000004</v>
      </c>
      <c r="I217" s="32">
        <v>45016.79147678148</v>
      </c>
      <c r="J217" s="307">
        <f t="shared" si="15"/>
        <v>9.8427829276795924E-3</v>
      </c>
      <c r="K217" s="123">
        <v>190201.36602000002</v>
      </c>
      <c r="L217" s="123">
        <v>0</v>
      </c>
      <c r="M217" s="123">
        <v>34501.830492993351</v>
      </c>
      <c r="N217" s="123">
        <v>54504.284370005138</v>
      </c>
      <c r="O217" s="123">
        <v>0</v>
      </c>
      <c r="P217" s="124">
        <v>-216343.39499999999</v>
      </c>
      <c r="Q217" s="124">
        <v>371221.84530391701</v>
      </c>
      <c r="R217" s="124">
        <v>373672.73274623655</v>
      </c>
      <c r="S217" s="125">
        <v>4828.5</v>
      </c>
      <c r="T217" s="22">
        <f t="shared" si="16"/>
        <v>857603.95540993358</v>
      </c>
      <c r="U217" s="41">
        <v>1045481.9312328382</v>
      </c>
      <c r="V217" s="22">
        <f t="shared" si="18"/>
        <v>1903085.8866427718</v>
      </c>
      <c r="W217" s="22">
        <v>805669.38021478138</v>
      </c>
      <c r="X217" s="21">
        <f t="shared" si="17"/>
        <v>2708755.2668575533</v>
      </c>
      <c r="Y217" s="20">
        <f t="shared" si="19"/>
        <v>813.44002007734332</v>
      </c>
      <c r="Z217" s="264">
        <v>10</v>
      </c>
    </row>
    <row r="218" spans="1:26" s="127" customFormat="1" ht="16.5">
      <c r="A218" s="20">
        <v>683</v>
      </c>
      <c r="B218" s="18" t="s">
        <v>216</v>
      </c>
      <c r="C218" s="21">
        <v>3670</v>
      </c>
      <c r="D218" s="21">
        <v>6167156.0300000003</v>
      </c>
      <c r="E218" s="21">
        <v>3016630.2243311354</v>
      </c>
      <c r="F218" s="21">
        <v>9183786.2543311361</v>
      </c>
      <c r="G218" s="121">
        <v>1359.93</v>
      </c>
      <c r="H218" s="32">
        <v>4990943.1000000006</v>
      </c>
      <c r="I218" s="32">
        <v>4192843.1543311356</v>
      </c>
      <c r="J218" s="307">
        <f t="shared" si="15"/>
        <v>0.45654842547688457</v>
      </c>
      <c r="K218" s="123">
        <v>1191415.2283399999</v>
      </c>
      <c r="L218" s="123">
        <v>0</v>
      </c>
      <c r="M218" s="123">
        <v>45768.185606592779</v>
      </c>
      <c r="N218" s="123">
        <v>58886.130582724873</v>
      </c>
      <c r="O218" s="123">
        <v>0</v>
      </c>
      <c r="P218" s="124">
        <v>-230046.73</v>
      </c>
      <c r="Q218" s="124">
        <v>-388451.5013686202</v>
      </c>
      <c r="R218" s="124">
        <v>39568.52792225578</v>
      </c>
      <c r="S218" s="125">
        <v>5321.5</v>
      </c>
      <c r="T218" s="22">
        <f t="shared" si="16"/>
        <v>4915304.4954140885</v>
      </c>
      <c r="U218" s="41">
        <v>2472724.0688594365</v>
      </c>
      <c r="V218" s="22">
        <f t="shared" si="18"/>
        <v>7388028.564273525</v>
      </c>
      <c r="W218" s="22">
        <v>759963.97848509159</v>
      </c>
      <c r="X218" s="21">
        <f t="shared" si="17"/>
        <v>8147992.5427586166</v>
      </c>
      <c r="Y218" s="20">
        <f t="shared" si="19"/>
        <v>2220.1614557925386</v>
      </c>
      <c r="Z218" s="264">
        <v>19</v>
      </c>
    </row>
    <row r="219" spans="1:26" s="127" customFormat="1" ht="16.5">
      <c r="A219" s="20">
        <v>684</v>
      </c>
      <c r="B219" s="18" t="s">
        <v>217</v>
      </c>
      <c r="C219" s="21">
        <v>38959</v>
      </c>
      <c r="D219" s="21">
        <v>52607476.230000004</v>
      </c>
      <c r="E219" s="21">
        <v>8949186.6815105285</v>
      </c>
      <c r="F219" s="21">
        <v>61556662.911510535</v>
      </c>
      <c r="G219" s="121">
        <v>1359.93</v>
      </c>
      <c r="H219" s="32">
        <v>52981512.870000005</v>
      </c>
      <c r="I219" s="32">
        <v>8575150.0415105298</v>
      </c>
      <c r="J219" s="307">
        <f t="shared" si="15"/>
        <v>0.13930498561687066</v>
      </c>
      <c r="K219" s="123">
        <v>0</v>
      </c>
      <c r="L219" s="123">
        <v>0</v>
      </c>
      <c r="M219" s="123">
        <v>514928.75892099121</v>
      </c>
      <c r="N219" s="123">
        <v>756434.30391215801</v>
      </c>
      <c r="O219" s="123">
        <v>0</v>
      </c>
      <c r="P219" s="124">
        <v>-2609567.4962499999</v>
      </c>
      <c r="Q219" s="124">
        <v>4224861.5882231388</v>
      </c>
      <c r="R219" s="124">
        <v>4584242.9445898756</v>
      </c>
      <c r="S219" s="125">
        <v>56490.549999999996</v>
      </c>
      <c r="T219" s="22">
        <f t="shared" si="16"/>
        <v>16102540.690906692</v>
      </c>
      <c r="U219" s="41">
        <v>-487968.36931135855</v>
      </c>
      <c r="V219" s="22">
        <f t="shared" si="18"/>
        <v>15614572.321595334</v>
      </c>
      <c r="W219" s="22">
        <v>7040812.967825627</v>
      </c>
      <c r="X219" s="21">
        <f t="shared" si="17"/>
        <v>22655385.289420962</v>
      </c>
      <c r="Y219" s="20">
        <f t="shared" si="19"/>
        <v>581.51865523809545</v>
      </c>
      <c r="Z219" s="264">
        <v>4</v>
      </c>
    </row>
    <row r="220" spans="1:26" s="127" customFormat="1" ht="16.5">
      <c r="A220" s="20">
        <v>686</v>
      </c>
      <c r="B220" s="18" t="s">
        <v>218</v>
      </c>
      <c r="C220" s="21">
        <v>3033</v>
      </c>
      <c r="D220" s="21">
        <v>3589446.3000000003</v>
      </c>
      <c r="E220" s="21">
        <v>762717.53912161058</v>
      </c>
      <c r="F220" s="21">
        <v>4352163.8391216109</v>
      </c>
      <c r="G220" s="121">
        <v>1359.93</v>
      </c>
      <c r="H220" s="32">
        <v>4124667.6900000004</v>
      </c>
      <c r="I220" s="32">
        <v>227496.14912161045</v>
      </c>
      <c r="J220" s="307">
        <f t="shared" si="15"/>
        <v>5.2271963448767035E-2</v>
      </c>
      <c r="K220" s="123">
        <v>341173.56537900004</v>
      </c>
      <c r="L220" s="123">
        <v>0</v>
      </c>
      <c r="M220" s="123">
        <v>32772.681531042763</v>
      </c>
      <c r="N220" s="123">
        <v>46474.944003236575</v>
      </c>
      <c r="O220" s="123">
        <v>0</v>
      </c>
      <c r="P220" s="124">
        <v>-220139.19500000001</v>
      </c>
      <c r="Q220" s="124">
        <v>-437443.22531851195</v>
      </c>
      <c r="R220" s="124">
        <v>-426852.19623817643</v>
      </c>
      <c r="S220" s="125">
        <v>4397.8499999999995</v>
      </c>
      <c r="T220" s="22">
        <f t="shared" si="16"/>
        <v>-432119.42652179848</v>
      </c>
      <c r="U220" s="41">
        <v>1319498.9639067713</v>
      </c>
      <c r="V220" s="22">
        <f t="shared" si="18"/>
        <v>887379.53738497279</v>
      </c>
      <c r="W220" s="22">
        <v>672707.59369978029</v>
      </c>
      <c r="X220" s="21">
        <f t="shared" si="17"/>
        <v>1560087.1310847532</v>
      </c>
      <c r="Y220" s="20">
        <f t="shared" si="19"/>
        <v>514.37096310080881</v>
      </c>
      <c r="Z220" s="264">
        <v>11</v>
      </c>
    </row>
    <row r="221" spans="1:26" s="127" customFormat="1" ht="16.5">
      <c r="A221" s="20">
        <v>687</v>
      </c>
      <c r="B221" s="18" t="s">
        <v>219</v>
      </c>
      <c r="C221" s="21">
        <v>1513</v>
      </c>
      <c r="D221" s="21">
        <v>1500445.5999999999</v>
      </c>
      <c r="E221" s="21">
        <v>1050353.8320477032</v>
      </c>
      <c r="F221" s="21">
        <v>2550799.4320477033</v>
      </c>
      <c r="G221" s="121">
        <v>1359.93</v>
      </c>
      <c r="H221" s="32">
        <v>2057574.09</v>
      </c>
      <c r="I221" s="32">
        <v>493225.34204770322</v>
      </c>
      <c r="J221" s="307">
        <f t="shared" si="15"/>
        <v>0.19336108352970624</v>
      </c>
      <c r="K221" s="123">
        <v>491438.79486799997</v>
      </c>
      <c r="L221" s="123">
        <v>0</v>
      </c>
      <c r="M221" s="123">
        <v>18638.969553243023</v>
      </c>
      <c r="N221" s="123">
        <v>16500.492206865136</v>
      </c>
      <c r="O221" s="123">
        <v>0</v>
      </c>
      <c r="P221" s="124">
        <v>-106839.16</v>
      </c>
      <c r="Q221" s="124">
        <v>-184051.24712608245</v>
      </c>
      <c r="R221" s="124">
        <v>-280279.81793716457</v>
      </c>
      <c r="S221" s="125">
        <v>2193.85</v>
      </c>
      <c r="T221" s="22">
        <f t="shared" si="16"/>
        <v>450827.22361256427</v>
      </c>
      <c r="U221" s="41">
        <v>-31304.543049172666</v>
      </c>
      <c r="V221" s="22">
        <f t="shared" si="18"/>
        <v>419522.68056339159</v>
      </c>
      <c r="W221" s="22">
        <v>376032.7087259306</v>
      </c>
      <c r="X221" s="21">
        <f t="shared" si="17"/>
        <v>795555.38928932219</v>
      </c>
      <c r="Y221" s="20">
        <f t="shared" si="19"/>
        <v>525.81321169155467</v>
      </c>
      <c r="Z221" s="264">
        <v>11</v>
      </c>
    </row>
    <row r="222" spans="1:26" s="127" customFormat="1" ht="16.5">
      <c r="A222" s="20">
        <v>689</v>
      </c>
      <c r="B222" s="18" t="s">
        <v>220</v>
      </c>
      <c r="C222" s="21">
        <v>3092</v>
      </c>
      <c r="D222" s="21">
        <v>2760071.35</v>
      </c>
      <c r="E222" s="21">
        <v>766744.66617565043</v>
      </c>
      <c r="F222" s="21">
        <v>3526816.0161756505</v>
      </c>
      <c r="G222" s="121">
        <v>1359.93</v>
      </c>
      <c r="H222" s="32">
        <v>4204903.5600000005</v>
      </c>
      <c r="I222" s="32">
        <v>-678087.54382435</v>
      </c>
      <c r="J222" s="307">
        <f t="shared" si="15"/>
        <v>-0.19226620858993465</v>
      </c>
      <c r="K222" s="123">
        <v>308514.60254400002</v>
      </c>
      <c r="L222" s="123">
        <v>0</v>
      </c>
      <c r="M222" s="123">
        <v>36754.906797594027</v>
      </c>
      <c r="N222" s="123">
        <v>45245.86157825886</v>
      </c>
      <c r="O222" s="123">
        <v>0</v>
      </c>
      <c r="P222" s="124">
        <v>-197187.86</v>
      </c>
      <c r="Q222" s="124">
        <v>1478680.7573115446</v>
      </c>
      <c r="R222" s="124">
        <v>1022459.7179055756</v>
      </c>
      <c r="S222" s="125">
        <v>4483.3999999999996</v>
      </c>
      <c r="T222" s="22">
        <f t="shared" si="16"/>
        <v>2020863.8423126228</v>
      </c>
      <c r="U222" s="41">
        <v>434703.170807908</v>
      </c>
      <c r="V222" s="22">
        <f t="shared" si="18"/>
        <v>2455567.0131205306</v>
      </c>
      <c r="W222" s="22">
        <v>595411.99035538931</v>
      </c>
      <c r="X222" s="21">
        <f t="shared" si="17"/>
        <v>3050979.0034759198</v>
      </c>
      <c r="Y222" s="20">
        <f t="shared" si="19"/>
        <v>986.73318353037507</v>
      </c>
      <c r="Z222" s="264">
        <v>9</v>
      </c>
    </row>
    <row r="223" spans="1:26" s="127" customFormat="1" ht="16.5">
      <c r="A223" s="20">
        <v>691</v>
      </c>
      <c r="B223" s="18" t="s">
        <v>221</v>
      </c>
      <c r="C223" s="21">
        <v>2690</v>
      </c>
      <c r="D223" s="21">
        <v>4688127</v>
      </c>
      <c r="E223" s="21">
        <v>580545.82030558435</v>
      </c>
      <c r="F223" s="21">
        <v>5268672.820305584</v>
      </c>
      <c r="G223" s="121">
        <v>1359.93</v>
      </c>
      <c r="H223" s="32">
        <v>3658211.7</v>
      </c>
      <c r="I223" s="32">
        <v>1610461.1203055838</v>
      </c>
      <c r="J223" s="307">
        <f t="shared" si="15"/>
        <v>0.30566732367567601</v>
      </c>
      <c r="K223" s="123">
        <v>307890.83640000003</v>
      </c>
      <c r="L223" s="123">
        <v>0</v>
      </c>
      <c r="M223" s="123">
        <v>32154.664046934733</v>
      </c>
      <c r="N223" s="123">
        <v>41356.670122767253</v>
      </c>
      <c r="O223" s="123">
        <v>0</v>
      </c>
      <c r="P223" s="124">
        <v>-132688.05500000002</v>
      </c>
      <c r="Q223" s="124">
        <v>538032.02669340617</v>
      </c>
      <c r="R223" s="124">
        <v>55127.68437012424</v>
      </c>
      <c r="S223" s="125">
        <v>3900.5</v>
      </c>
      <c r="T223" s="22">
        <f t="shared" si="16"/>
        <v>2456235.4469388165</v>
      </c>
      <c r="U223" s="41">
        <v>1795427.3401665534</v>
      </c>
      <c r="V223" s="22">
        <f t="shared" si="18"/>
        <v>4251662.7871053703</v>
      </c>
      <c r="W223" s="22">
        <v>640960.05842737365</v>
      </c>
      <c r="X223" s="21">
        <f t="shared" si="17"/>
        <v>4892622.8455327442</v>
      </c>
      <c r="Y223" s="20">
        <f t="shared" si="19"/>
        <v>1818.8189016850349</v>
      </c>
      <c r="Z223" s="264">
        <v>17</v>
      </c>
    </row>
    <row r="224" spans="1:26" s="127" customFormat="1" ht="16.5">
      <c r="A224" s="20">
        <v>694</v>
      </c>
      <c r="B224" s="18" t="s">
        <v>222</v>
      </c>
      <c r="C224" s="21">
        <v>28521</v>
      </c>
      <c r="D224" s="21">
        <v>41256905.509999998</v>
      </c>
      <c r="E224" s="21">
        <v>5291632.2090041228</v>
      </c>
      <c r="F224" s="21">
        <v>46548537.719004124</v>
      </c>
      <c r="G224" s="121">
        <v>1359.93</v>
      </c>
      <c r="H224" s="32">
        <v>38786563.530000001</v>
      </c>
      <c r="I224" s="32">
        <v>7761974.1890041232</v>
      </c>
      <c r="J224" s="307">
        <f t="shared" si="15"/>
        <v>0.16675011867956452</v>
      </c>
      <c r="K224" s="123">
        <v>0</v>
      </c>
      <c r="L224" s="123">
        <v>0</v>
      </c>
      <c r="M224" s="123">
        <v>344324.040913267</v>
      </c>
      <c r="N224" s="123">
        <v>533740.89786189666</v>
      </c>
      <c r="O224" s="123">
        <v>0</v>
      </c>
      <c r="P224" s="124">
        <v>-3014730.06</v>
      </c>
      <c r="Q224" s="124">
        <v>182336.14887084407</v>
      </c>
      <c r="R224" s="124">
        <v>1703642.2988672403</v>
      </c>
      <c r="S224" s="125">
        <v>41355.449999999997</v>
      </c>
      <c r="T224" s="22">
        <f t="shared" si="16"/>
        <v>7552642.965517371</v>
      </c>
      <c r="U224" s="41">
        <v>2205258.0618360247</v>
      </c>
      <c r="V224" s="22">
        <f t="shared" si="18"/>
        <v>9757901.0273533948</v>
      </c>
      <c r="W224" s="22">
        <v>4328850.2716077128</v>
      </c>
      <c r="X224" s="21">
        <f t="shared" si="17"/>
        <v>14086751.298961107</v>
      </c>
      <c r="Y224" s="20">
        <f t="shared" si="19"/>
        <v>493.9080431598158</v>
      </c>
      <c r="Z224" s="264">
        <v>5</v>
      </c>
    </row>
    <row r="225" spans="1:26" s="127" customFormat="1" ht="16.5">
      <c r="A225" s="20">
        <v>697</v>
      </c>
      <c r="B225" s="18" t="s">
        <v>223</v>
      </c>
      <c r="C225" s="21">
        <v>1210</v>
      </c>
      <c r="D225" s="21">
        <v>1142192.5</v>
      </c>
      <c r="E225" s="21">
        <v>750718.10547649616</v>
      </c>
      <c r="F225" s="21">
        <v>1892910.6054764963</v>
      </c>
      <c r="G225" s="121">
        <v>1359.93</v>
      </c>
      <c r="H225" s="32">
        <v>1645515.3</v>
      </c>
      <c r="I225" s="32">
        <v>247395.30547649623</v>
      </c>
      <c r="J225" s="307">
        <f t="shared" si="15"/>
        <v>0.13069571524441864</v>
      </c>
      <c r="K225" s="123">
        <v>119396.12200999999</v>
      </c>
      <c r="L225" s="123">
        <v>0</v>
      </c>
      <c r="M225" s="123">
        <v>10307.197248265411</v>
      </c>
      <c r="N225" s="123">
        <v>24022.676980137796</v>
      </c>
      <c r="O225" s="123">
        <v>0</v>
      </c>
      <c r="P225" s="124">
        <v>-58144.195</v>
      </c>
      <c r="Q225" s="124">
        <v>-130762.00988030998</v>
      </c>
      <c r="R225" s="124">
        <v>-75527.227030838651</v>
      </c>
      <c r="S225" s="125">
        <v>1754.5</v>
      </c>
      <c r="T225" s="22">
        <f t="shared" si="16"/>
        <v>138442.36980375077</v>
      </c>
      <c r="U225" s="41">
        <v>341734.49183355772</v>
      </c>
      <c r="V225" s="22">
        <f t="shared" si="18"/>
        <v>480176.8616373085</v>
      </c>
      <c r="W225" s="22">
        <v>294418.19818171411</v>
      </c>
      <c r="X225" s="21">
        <f t="shared" si="17"/>
        <v>774595.05981902266</v>
      </c>
      <c r="Y225" s="20">
        <f t="shared" si="19"/>
        <v>640.16120646200216</v>
      </c>
      <c r="Z225" s="264">
        <v>18</v>
      </c>
    </row>
    <row r="226" spans="1:26" s="127" customFormat="1" ht="16.5">
      <c r="A226" s="20">
        <v>698</v>
      </c>
      <c r="B226" s="18" t="s">
        <v>224</v>
      </c>
      <c r="C226" s="21">
        <v>64180</v>
      </c>
      <c r="D226" s="21">
        <v>97212815.439999998</v>
      </c>
      <c r="E226" s="21">
        <v>15533273.230238874</v>
      </c>
      <c r="F226" s="21">
        <v>112746088.67023887</v>
      </c>
      <c r="G226" s="121">
        <v>1359.93</v>
      </c>
      <c r="H226" s="32">
        <v>87280307.400000006</v>
      </c>
      <c r="I226" s="32">
        <v>25465781.270238861</v>
      </c>
      <c r="J226" s="307">
        <f t="shared" si="15"/>
        <v>0.22586842320287925</v>
      </c>
      <c r="K226" s="123">
        <v>0</v>
      </c>
      <c r="L226" s="123">
        <v>0</v>
      </c>
      <c r="M226" s="123">
        <v>803609.64223924384</v>
      </c>
      <c r="N226" s="123">
        <v>1315635.0611490447</v>
      </c>
      <c r="O226" s="123">
        <v>426138.49914341443</v>
      </c>
      <c r="P226" s="124">
        <v>-4865641.2763999999</v>
      </c>
      <c r="Q226" s="124">
        <v>-18309719.873889558</v>
      </c>
      <c r="R226" s="124">
        <v>-11865842.428295489</v>
      </c>
      <c r="S226" s="125">
        <v>93061</v>
      </c>
      <c r="T226" s="22">
        <f t="shared" si="16"/>
        <v>-6936978.105814483</v>
      </c>
      <c r="U226" s="41">
        <v>19322521.180275664</v>
      </c>
      <c r="V226" s="22">
        <f t="shared" si="18"/>
        <v>12385543.074461181</v>
      </c>
      <c r="W226" s="22">
        <v>9602704.4680333622</v>
      </c>
      <c r="X226" s="21">
        <f t="shared" si="17"/>
        <v>21988247.542494543</v>
      </c>
      <c r="Y226" s="20">
        <f t="shared" si="19"/>
        <v>342.60279748355475</v>
      </c>
      <c r="Z226" s="264">
        <v>19</v>
      </c>
    </row>
    <row r="227" spans="1:26" s="127" customFormat="1" ht="16.5">
      <c r="A227" s="20">
        <v>700</v>
      </c>
      <c r="B227" s="18" t="s">
        <v>225</v>
      </c>
      <c r="C227" s="21">
        <v>4913</v>
      </c>
      <c r="D227" s="21">
        <v>5727837.6699999999</v>
      </c>
      <c r="E227" s="21">
        <v>1525486.7453153238</v>
      </c>
      <c r="F227" s="21">
        <v>7253324.4153153235</v>
      </c>
      <c r="G227" s="121">
        <v>1359.93</v>
      </c>
      <c r="H227" s="32">
        <v>6681336.0899999999</v>
      </c>
      <c r="I227" s="32">
        <v>571988.32531532366</v>
      </c>
      <c r="J227" s="307">
        <f t="shared" si="15"/>
        <v>7.885878151369817E-2</v>
      </c>
      <c r="K227" s="123">
        <v>23814.028298000001</v>
      </c>
      <c r="L227" s="123">
        <v>0</v>
      </c>
      <c r="M227" s="123">
        <v>36164.308808319038</v>
      </c>
      <c r="N227" s="123">
        <v>82701.215144627815</v>
      </c>
      <c r="O227" s="123">
        <v>0</v>
      </c>
      <c r="P227" s="124">
        <v>-269389.51</v>
      </c>
      <c r="Q227" s="124">
        <v>242837.30904163822</v>
      </c>
      <c r="R227" s="124">
        <v>508720.88065454521</v>
      </c>
      <c r="S227" s="125">
        <v>7123.8499999999995</v>
      </c>
      <c r="T227" s="22">
        <f t="shared" si="16"/>
        <v>1203960.4072624538</v>
      </c>
      <c r="U227" s="41">
        <v>-6019.9708674421609</v>
      </c>
      <c r="V227" s="22">
        <f t="shared" si="18"/>
        <v>1197940.4363950116</v>
      </c>
      <c r="W227" s="22">
        <v>815623.78408988658</v>
      </c>
      <c r="X227" s="21">
        <f t="shared" si="17"/>
        <v>2013564.2204848982</v>
      </c>
      <c r="Y227" s="20">
        <f t="shared" si="19"/>
        <v>409.84413199366946</v>
      </c>
      <c r="Z227" s="264">
        <v>9</v>
      </c>
    </row>
    <row r="228" spans="1:26" s="127" customFormat="1" ht="16.5">
      <c r="A228" s="20">
        <v>702</v>
      </c>
      <c r="B228" s="18" t="s">
        <v>226</v>
      </c>
      <c r="C228" s="21">
        <v>4155</v>
      </c>
      <c r="D228" s="21">
        <v>4422642.83</v>
      </c>
      <c r="E228" s="21">
        <v>996615.18484189047</v>
      </c>
      <c r="F228" s="21">
        <v>5419258.0148418909</v>
      </c>
      <c r="G228" s="121">
        <v>1359.93</v>
      </c>
      <c r="H228" s="32">
        <v>5650509.1500000004</v>
      </c>
      <c r="I228" s="32">
        <v>-231251.13515810948</v>
      </c>
      <c r="J228" s="307">
        <f t="shared" si="15"/>
        <v>-4.2672102809051496E-2</v>
      </c>
      <c r="K228" s="123">
        <v>415393.2165000001</v>
      </c>
      <c r="L228" s="123">
        <v>0</v>
      </c>
      <c r="M228" s="123">
        <v>50034.034537483967</v>
      </c>
      <c r="N228" s="123">
        <v>67738.942796267351</v>
      </c>
      <c r="O228" s="123">
        <v>0</v>
      </c>
      <c r="P228" s="124">
        <v>-213318.42999999996</v>
      </c>
      <c r="Q228" s="124">
        <v>595501.04167854588</v>
      </c>
      <c r="R228" s="124">
        <v>219068.59101016991</v>
      </c>
      <c r="S228" s="125">
        <v>6024.75</v>
      </c>
      <c r="T228" s="22">
        <f t="shared" si="16"/>
        <v>909191.01136435778</v>
      </c>
      <c r="U228" s="41">
        <v>874075.13823561161</v>
      </c>
      <c r="V228" s="22">
        <f t="shared" si="18"/>
        <v>1783266.1495999694</v>
      </c>
      <c r="W228" s="22">
        <v>910151.59470414324</v>
      </c>
      <c r="X228" s="21">
        <f t="shared" si="17"/>
        <v>2693417.7443041126</v>
      </c>
      <c r="Y228" s="20">
        <f t="shared" si="19"/>
        <v>648.23531752204872</v>
      </c>
      <c r="Z228" s="264">
        <v>6</v>
      </c>
    </row>
    <row r="229" spans="1:26" s="127" customFormat="1" ht="16.5">
      <c r="A229" s="20">
        <v>704</v>
      </c>
      <c r="B229" s="18" t="s">
        <v>227</v>
      </c>
      <c r="C229" s="21">
        <v>6379</v>
      </c>
      <c r="D229" s="21">
        <v>11779340.07</v>
      </c>
      <c r="E229" s="21">
        <v>703499.77397692227</v>
      </c>
      <c r="F229" s="21">
        <v>12482839.843976922</v>
      </c>
      <c r="G229" s="121">
        <v>1359.93</v>
      </c>
      <c r="H229" s="32">
        <v>8674993.4700000007</v>
      </c>
      <c r="I229" s="32">
        <v>3807846.3739769217</v>
      </c>
      <c r="J229" s="307">
        <f t="shared" si="15"/>
        <v>0.30504648153554903</v>
      </c>
      <c r="K229" s="123">
        <v>0</v>
      </c>
      <c r="L229" s="123">
        <v>0</v>
      </c>
      <c r="M229" s="123">
        <v>53417.945163579243</v>
      </c>
      <c r="N229" s="123">
        <v>133285.60156407839</v>
      </c>
      <c r="O229" s="123">
        <v>43378.751118716762</v>
      </c>
      <c r="P229" s="124">
        <v>-247324.9</v>
      </c>
      <c r="Q229" s="124">
        <v>454971.36601067602</v>
      </c>
      <c r="R229" s="124">
        <v>-5509.4448884603189</v>
      </c>
      <c r="S229" s="125">
        <v>9249.5499999999993</v>
      </c>
      <c r="T229" s="22">
        <f t="shared" si="16"/>
        <v>4249315.2429455118</v>
      </c>
      <c r="U229" s="41">
        <v>1148253.7514396035</v>
      </c>
      <c r="V229" s="22">
        <f t="shared" si="18"/>
        <v>5397568.9943851158</v>
      </c>
      <c r="W229" s="22">
        <v>871842.56580708991</v>
      </c>
      <c r="X229" s="21">
        <f t="shared" si="17"/>
        <v>6269411.5601922059</v>
      </c>
      <c r="Y229" s="20">
        <f t="shared" si="19"/>
        <v>982.8204358351162</v>
      </c>
      <c r="Z229" s="264">
        <v>2</v>
      </c>
    </row>
    <row r="230" spans="1:26" s="127" customFormat="1" ht="16.5">
      <c r="A230" s="20">
        <v>707</v>
      </c>
      <c r="B230" s="18" t="s">
        <v>228</v>
      </c>
      <c r="C230" s="21">
        <v>2032</v>
      </c>
      <c r="D230" s="21">
        <v>1649055.3800000001</v>
      </c>
      <c r="E230" s="21">
        <v>797882.81917472614</v>
      </c>
      <c r="F230" s="21">
        <v>2446938.1991747264</v>
      </c>
      <c r="G230" s="121">
        <v>1359.93</v>
      </c>
      <c r="H230" s="32">
        <v>2763377.7600000002</v>
      </c>
      <c r="I230" s="32">
        <v>-316439.56082527386</v>
      </c>
      <c r="J230" s="307">
        <f t="shared" si="15"/>
        <v>-0.12932061828614991</v>
      </c>
      <c r="K230" s="123">
        <v>268646.603168</v>
      </c>
      <c r="L230" s="123">
        <v>0</v>
      </c>
      <c r="M230" s="123">
        <v>20293.181750930951</v>
      </c>
      <c r="N230" s="123">
        <v>40870.13639667297</v>
      </c>
      <c r="O230" s="123">
        <v>0</v>
      </c>
      <c r="P230" s="124">
        <v>-122982.92</v>
      </c>
      <c r="Q230" s="124">
        <v>120641.47269543461</v>
      </c>
      <c r="R230" s="124">
        <v>250001.08566486579</v>
      </c>
      <c r="S230" s="125">
        <v>2946.4</v>
      </c>
      <c r="T230" s="22">
        <f t="shared" si="16"/>
        <v>263976.3988506305</v>
      </c>
      <c r="U230" s="41">
        <v>1231829.6343562603</v>
      </c>
      <c r="V230" s="22">
        <f t="shared" si="18"/>
        <v>1495806.0332068908</v>
      </c>
      <c r="W230" s="22">
        <v>524427.4422636329</v>
      </c>
      <c r="X230" s="21">
        <f t="shared" si="17"/>
        <v>2020233.4754705238</v>
      </c>
      <c r="Y230" s="20">
        <f t="shared" si="19"/>
        <v>994.20938753470659</v>
      </c>
      <c r="Z230" s="264">
        <v>12</v>
      </c>
    </row>
    <row r="231" spans="1:26" s="127" customFormat="1" ht="16.5">
      <c r="A231" s="20">
        <v>710</v>
      </c>
      <c r="B231" s="18" t="s">
        <v>229</v>
      </c>
      <c r="C231" s="21">
        <v>27484</v>
      </c>
      <c r="D231" s="21">
        <v>37523053.959999993</v>
      </c>
      <c r="E231" s="21">
        <v>11733907.710492935</v>
      </c>
      <c r="F231" s="21">
        <v>49256961.670492932</v>
      </c>
      <c r="G231" s="121">
        <v>1359.93</v>
      </c>
      <c r="H231" s="32">
        <v>37376316.120000005</v>
      </c>
      <c r="I231" s="32">
        <v>11880645.550492927</v>
      </c>
      <c r="J231" s="307">
        <f t="shared" si="15"/>
        <v>0.24119728760310347</v>
      </c>
      <c r="K231" s="123">
        <v>0</v>
      </c>
      <c r="L231" s="123">
        <v>0</v>
      </c>
      <c r="M231" s="123">
        <v>307045.50935920741</v>
      </c>
      <c r="N231" s="123">
        <v>333260.54288269603</v>
      </c>
      <c r="O231" s="123">
        <v>0</v>
      </c>
      <c r="P231" s="124">
        <v>-2034844.6187500001</v>
      </c>
      <c r="Q231" s="124">
        <v>-1876434.7318152732</v>
      </c>
      <c r="R231" s="124">
        <v>412923.11956884601</v>
      </c>
      <c r="S231" s="125">
        <v>39851.799999999996</v>
      </c>
      <c r="T231" s="22">
        <f t="shared" si="16"/>
        <v>9062447.1717384048</v>
      </c>
      <c r="U231" s="41">
        <v>8151505.5640347814</v>
      </c>
      <c r="V231" s="22">
        <f t="shared" si="18"/>
        <v>17213952.735773187</v>
      </c>
      <c r="W231" s="22">
        <v>4902020.8825135343</v>
      </c>
      <c r="X231" s="21">
        <f t="shared" si="17"/>
        <v>22115973.618286721</v>
      </c>
      <c r="Y231" s="20">
        <f t="shared" si="19"/>
        <v>804.68540308130991</v>
      </c>
      <c r="Z231" s="264">
        <v>1</v>
      </c>
    </row>
    <row r="232" spans="1:26" s="127" customFormat="1" ht="16.5">
      <c r="A232" s="20">
        <v>729</v>
      </c>
      <c r="B232" s="18" t="s">
        <v>230</v>
      </c>
      <c r="C232" s="21">
        <v>9117</v>
      </c>
      <c r="D232" s="21">
        <v>11902814.84</v>
      </c>
      <c r="E232" s="21">
        <v>2248975.0589630185</v>
      </c>
      <c r="F232" s="21">
        <v>14151789.898963019</v>
      </c>
      <c r="G232" s="121">
        <v>1359.93</v>
      </c>
      <c r="H232" s="32">
        <v>12398481.810000001</v>
      </c>
      <c r="I232" s="32">
        <v>1753308.0889630187</v>
      </c>
      <c r="J232" s="307">
        <f t="shared" si="15"/>
        <v>0.12389302706447708</v>
      </c>
      <c r="K232" s="123">
        <v>436005.36039000005</v>
      </c>
      <c r="L232" s="123">
        <v>0</v>
      </c>
      <c r="M232" s="123">
        <v>108471.97132603485</v>
      </c>
      <c r="N232" s="123">
        <v>131335.19088067758</v>
      </c>
      <c r="O232" s="123">
        <v>0</v>
      </c>
      <c r="P232" s="124">
        <v>-629011.44500000007</v>
      </c>
      <c r="Q232" s="124">
        <v>-2235.4910099561166</v>
      </c>
      <c r="R232" s="124">
        <v>199038.06417472914</v>
      </c>
      <c r="S232" s="125">
        <v>13219.65</v>
      </c>
      <c r="T232" s="22">
        <f t="shared" si="16"/>
        <v>2010131.3897245042</v>
      </c>
      <c r="U232" s="41">
        <v>4572390.3591183471</v>
      </c>
      <c r="V232" s="22">
        <f t="shared" si="18"/>
        <v>6582521.7488428513</v>
      </c>
      <c r="W232" s="22">
        <v>1905196.320821929</v>
      </c>
      <c r="X232" s="21">
        <f t="shared" si="17"/>
        <v>8487718.0696647801</v>
      </c>
      <c r="Y232" s="20">
        <f t="shared" si="19"/>
        <v>930.97708343367117</v>
      </c>
      <c r="Z232" s="264">
        <v>13</v>
      </c>
    </row>
    <row r="233" spans="1:26" s="127" customFormat="1" ht="16.5">
      <c r="A233" s="20">
        <v>732</v>
      </c>
      <c r="B233" s="18" t="s">
        <v>231</v>
      </c>
      <c r="C233" s="21">
        <v>3416</v>
      </c>
      <c r="D233" s="21">
        <v>2938498.91</v>
      </c>
      <c r="E233" s="21">
        <v>3351466.0939170909</v>
      </c>
      <c r="F233" s="21">
        <v>6289965.0039170906</v>
      </c>
      <c r="G233" s="121">
        <v>1359.93</v>
      </c>
      <c r="H233" s="32">
        <v>4645520.88</v>
      </c>
      <c r="I233" s="32">
        <v>1644444.1239170907</v>
      </c>
      <c r="J233" s="307">
        <f t="shared" si="15"/>
        <v>0.26143931212542665</v>
      </c>
      <c r="K233" s="123">
        <v>1126090.7469279999</v>
      </c>
      <c r="L233" s="123">
        <v>0</v>
      </c>
      <c r="M233" s="123">
        <v>40665.908481572231</v>
      </c>
      <c r="N233" s="123">
        <v>51831.59244268154</v>
      </c>
      <c r="O233" s="123">
        <v>0</v>
      </c>
      <c r="P233" s="124">
        <v>-172778.08999999997</v>
      </c>
      <c r="Q233" s="124">
        <v>-604844.44520688534</v>
      </c>
      <c r="R233" s="124">
        <v>579434.21842443536</v>
      </c>
      <c r="S233" s="125">
        <v>4953.2</v>
      </c>
      <c r="T233" s="22">
        <f t="shared" si="16"/>
        <v>2669797.2549868943</v>
      </c>
      <c r="U233" s="41">
        <v>1179060.3429282191</v>
      </c>
      <c r="V233" s="22">
        <f t="shared" si="18"/>
        <v>3848857.5979151134</v>
      </c>
      <c r="W233" s="22">
        <v>755675.73850250023</v>
      </c>
      <c r="X233" s="21">
        <f t="shared" si="17"/>
        <v>4604533.3364176136</v>
      </c>
      <c r="Y233" s="20">
        <f t="shared" si="19"/>
        <v>1347.9313045719009</v>
      </c>
      <c r="Z233" s="264">
        <v>19</v>
      </c>
    </row>
    <row r="234" spans="1:26" s="127" customFormat="1" ht="16.5">
      <c r="A234" s="20">
        <v>734</v>
      </c>
      <c r="B234" s="18" t="s">
        <v>232</v>
      </c>
      <c r="C234" s="21">
        <v>51400</v>
      </c>
      <c r="D234" s="21">
        <v>68043922.849999994</v>
      </c>
      <c r="E234" s="21">
        <v>12380421.311598388</v>
      </c>
      <c r="F234" s="21">
        <v>80424344.161598384</v>
      </c>
      <c r="G234" s="121">
        <v>1359.93</v>
      </c>
      <c r="H234" s="32">
        <v>69900402</v>
      </c>
      <c r="I234" s="32">
        <v>10523942.161598384</v>
      </c>
      <c r="J234" s="307">
        <f t="shared" si="15"/>
        <v>0.13085518161581025</v>
      </c>
      <c r="K234" s="123">
        <v>0</v>
      </c>
      <c r="L234" s="123">
        <v>0</v>
      </c>
      <c r="M234" s="123">
        <v>575345.64027392084</v>
      </c>
      <c r="N234" s="123">
        <v>908770.55689866119</v>
      </c>
      <c r="O234" s="123">
        <v>0</v>
      </c>
      <c r="P234" s="124">
        <v>-3699681.8461500001</v>
      </c>
      <c r="Q234" s="124">
        <v>-3196452.2279215986</v>
      </c>
      <c r="R234" s="124">
        <v>-164855.49441304526</v>
      </c>
      <c r="S234" s="125">
        <v>74530</v>
      </c>
      <c r="T234" s="22">
        <f t="shared" si="16"/>
        <v>5021598.7902863221</v>
      </c>
      <c r="U234" s="41">
        <v>16342234.771523811</v>
      </c>
      <c r="V234" s="22">
        <f t="shared" si="18"/>
        <v>21363833.561810132</v>
      </c>
      <c r="W234" s="22">
        <v>9273826.5703098979</v>
      </c>
      <c r="X234" s="21">
        <f t="shared" si="17"/>
        <v>30637660.132120028</v>
      </c>
      <c r="Y234" s="20">
        <f t="shared" si="19"/>
        <v>596.06342669494222</v>
      </c>
      <c r="Z234" s="264">
        <v>2</v>
      </c>
    </row>
    <row r="235" spans="1:26" s="127" customFormat="1" ht="16.5">
      <c r="A235" s="20">
        <v>738</v>
      </c>
      <c r="B235" s="18" t="s">
        <v>233</v>
      </c>
      <c r="C235" s="21">
        <v>2959</v>
      </c>
      <c r="D235" s="21">
        <v>4183847.0199999996</v>
      </c>
      <c r="E235" s="21">
        <v>536909.15922977263</v>
      </c>
      <c r="F235" s="21">
        <v>4720756.1792297717</v>
      </c>
      <c r="G235" s="121">
        <v>1359.93</v>
      </c>
      <c r="H235" s="32">
        <v>4024032.87</v>
      </c>
      <c r="I235" s="32">
        <v>696723.30922977161</v>
      </c>
      <c r="J235" s="307">
        <f t="shared" si="15"/>
        <v>0.14758722602433738</v>
      </c>
      <c r="K235" s="123">
        <v>0</v>
      </c>
      <c r="L235" s="123">
        <v>0</v>
      </c>
      <c r="M235" s="123">
        <v>22113.839601483422</v>
      </c>
      <c r="N235" s="123">
        <v>30505.27408077224</v>
      </c>
      <c r="O235" s="123">
        <v>0</v>
      </c>
      <c r="P235" s="124">
        <v>-143768.96999999997</v>
      </c>
      <c r="Q235" s="124">
        <v>48497.464560992346</v>
      </c>
      <c r="R235" s="124">
        <v>-5785.8933444046088</v>
      </c>
      <c r="S235" s="125">
        <v>4290.55</v>
      </c>
      <c r="T235" s="22">
        <f t="shared" si="16"/>
        <v>652575.57412861497</v>
      </c>
      <c r="U235" s="41">
        <v>932036.75857254537</v>
      </c>
      <c r="V235" s="22">
        <f t="shared" si="18"/>
        <v>1584612.3327011603</v>
      </c>
      <c r="W235" s="22">
        <v>584899.15882966912</v>
      </c>
      <c r="X235" s="21">
        <f t="shared" si="17"/>
        <v>2169511.4915308296</v>
      </c>
      <c r="Y235" s="20">
        <f t="shared" si="19"/>
        <v>733.19077104793155</v>
      </c>
      <c r="Z235" s="264">
        <v>2</v>
      </c>
    </row>
    <row r="236" spans="1:26" s="127" customFormat="1" ht="16.5">
      <c r="A236" s="20">
        <v>739</v>
      </c>
      <c r="B236" s="18" t="s">
        <v>234</v>
      </c>
      <c r="C236" s="21">
        <v>3261</v>
      </c>
      <c r="D236" s="21">
        <v>3579419.03</v>
      </c>
      <c r="E236" s="21">
        <v>758163.07734304934</v>
      </c>
      <c r="F236" s="21">
        <v>4337582.1073430488</v>
      </c>
      <c r="G236" s="121">
        <v>1359.93</v>
      </c>
      <c r="H236" s="32">
        <v>4434731.7300000004</v>
      </c>
      <c r="I236" s="32">
        <v>-97149.622656951658</v>
      </c>
      <c r="J236" s="307">
        <f t="shared" si="15"/>
        <v>-2.2397183558205861E-2</v>
      </c>
      <c r="K236" s="123">
        <v>119875.438304</v>
      </c>
      <c r="L236" s="123">
        <v>0</v>
      </c>
      <c r="M236" s="123">
        <v>34873.695429115971</v>
      </c>
      <c r="N236" s="123">
        <v>64754.593582013229</v>
      </c>
      <c r="O236" s="123">
        <v>0</v>
      </c>
      <c r="P236" s="124">
        <v>-178213.76499999998</v>
      </c>
      <c r="Q236" s="124">
        <v>1487130.9457899807</v>
      </c>
      <c r="R236" s="124">
        <v>1236713.0197413699</v>
      </c>
      <c r="S236" s="125">
        <v>4728.45</v>
      </c>
      <c r="T236" s="22">
        <f t="shared" si="16"/>
        <v>2672712.7551895282</v>
      </c>
      <c r="U236" s="41">
        <v>851472.41406119638</v>
      </c>
      <c r="V236" s="22">
        <f t="shared" si="18"/>
        <v>3524185.1692507248</v>
      </c>
      <c r="W236" s="22">
        <v>719684.42997651559</v>
      </c>
      <c r="X236" s="21">
        <f t="shared" si="17"/>
        <v>4243869.5992272403</v>
      </c>
      <c r="Y236" s="20">
        <f t="shared" si="19"/>
        <v>1301.4012877115119</v>
      </c>
      <c r="Z236" s="264">
        <v>9</v>
      </c>
    </row>
    <row r="237" spans="1:26" s="127" customFormat="1" ht="16.5">
      <c r="A237" s="20">
        <v>740</v>
      </c>
      <c r="B237" s="18" t="s">
        <v>235</v>
      </c>
      <c r="C237" s="21">
        <v>32547</v>
      </c>
      <c r="D237" s="21">
        <v>36268192.829999998</v>
      </c>
      <c r="E237" s="21">
        <v>8540909.5539023336</v>
      </c>
      <c r="F237" s="21">
        <v>44809102.383902334</v>
      </c>
      <c r="G237" s="121">
        <v>1359.93</v>
      </c>
      <c r="H237" s="32">
        <v>44261641.710000001</v>
      </c>
      <c r="I237" s="32">
        <v>547460.67390233278</v>
      </c>
      <c r="J237" s="307">
        <f t="shared" si="15"/>
        <v>1.2217621973588295E-2</v>
      </c>
      <c r="K237" s="123">
        <v>733290.28921200009</v>
      </c>
      <c r="L237" s="123">
        <v>0</v>
      </c>
      <c r="M237" s="123">
        <v>425547.70075712644</v>
      </c>
      <c r="N237" s="123">
        <v>603886.93267422472</v>
      </c>
      <c r="O237" s="123">
        <v>0</v>
      </c>
      <c r="P237" s="124">
        <v>-2710132.6399999997</v>
      </c>
      <c r="Q237" s="124">
        <v>-2020804.7409270357</v>
      </c>
      <c r="R237" s="124">
        <v>228095.99623139377</v>
      </c>
      <c r="S237" s="125">
        <v>47193.15</v>
      </c>
      <c r="T237" s="22">
        <f t="shared" si="16"/>
        <v>-2145462.6381499576</v>
      </c>
      <c r="U237" s="41">
        <v>8026895.6250426732</v>
      </c>
      <c r="V237" s="22">
        <f t="shared" si="18"/>
        <v>5881432.9868927151</v>
      </c>
      <c r="W237" s="22">
        <v>6155499.2061898327</v>
      </c>
      <c r="X237" s="21">
        <f t="shared" si="17"/>
        <v>12036932.193082549</v>
      </c>
      <c r="Y237" s="20">
        <f t="shared" si="19"/>
        <v>369.83230998502313</v>
      </c>
      <c r="Z237" s="264">
        <v>10</v>
      </c>
    </row>
    <row r="238" spans="1:26" s="127" customFormat="1" ht="16.5">
      <c r="A238" s="20">
        <v>742</v>
      </c>
      <c r="B238" s="18" t="s">
        <v>236</v>
      </c>
      <c r="C238" s="21">
        <v>1009</v>
      </c>
      <c r="D238" s="21">
        <v>978959.89</v>
      </c>
      <c r="E238" s="21">
        <v>964980.27278476185</v>
      </c>
      <c r="F238" s="21">
        <v>1943940.1627847617</v>
      </c>
      <c r="G238" s="121">
        <v>1359.93</v>
      </c>
      <c r="H238" s="32">
        <v>1372169.37</v>
      </c>
      <c r="I238" s="32">
        <v>571770.79278476164</v>
      </c>
      <c r="J238" s="307">
        <f t="shared" si="15"/>
        <v>0.29412983163313017</v>
      </c>
      <c r="K238" s="123">
        <v>360251.73147399997</v>
      </c>
      <c r="L238" s="123">
        <v>0</v>
      </c>
      <c r="M238" s="123">
        <v>11566.803746048725</v>
      </c>
      <c r="N238" s="123">
        <v>11150.718675626458</v>
      </c>
      <c r="O238" s="123">
        <v>0</v>
      </c>
      <c r="P238" s="124">
        <v>-46228.46</v>
      </c>
      <c r="Q238" s="124">
        <v>-161407.18414677025</v>
      </c>
      <c r="R238" s="124">
        <v>123525.4114653835</v>
      </c>
      <c r="S238" s="125">
        <v>1463.05</v>
      </c>
      <c r="T238" s="22">
        <f t="shared" si="16"/>
        <v>872092.86399904999</v>
      </c>
      <c r="U238" s="41">
        <v>-49038.142366672786</v>
      </c>
      <c r="V238" s="22">
        <f t="shared" si="18"/>
        <v>823054.72163237724</v>
      </c>
      <c r="W238" s="22">
        <v>225038.02043149644</v>
      </c>
      <c r="X238" s="21">
        <f t="shared" si="17"/>
        <v>1048092.7420638737</v>
      </c>
      <c r="Y238" s="20">
        <f t="shared" si="19"/>
        <v>1038.7440456529966</v>
      </c>
      <c r="Z238" s="264">
        <v>19</v>
      </c>
    </row>
    <row r="239" spans="1:26" s="127" customFormat="1" ht="16.5">
      <c r="A239" s="20">
        <v>743</v>
      </c>
      <c r="B239" s="18" t="s">
        <v>237</v>
      </c>
      <c r="C239" s="21">
        <v>64736</v>
      </c>
      <c r="D239" s="21">
        <v>101820919.19</v>
      </c>
      <c r="E239" s="21">
        <v>8618233.9867085591</v>
      </c>
      <c r="F239" s="21">
        <v>110439153.17670855</v>
      </c>
      <c r="G239" s="121">
        <v>1359.93</v>
      </c>
      <c r="H239" s="32">
        <v>88036428.480000004</v>
      </c>
      <c r="I239" s="32">
        <v>22402724.696708545</v>
      </c>
      <c r="J239" s="307">
        <f t="shared" si="15"/>
        <v>0.20285129007520539</v>
      </c>
      <c r="K239" s="123">
        <v>0</v>
      </c>
      <c r="L239" s="123">
        <v>0</v>
      </c>
      <c r="M239" s="123">
        <v>934099.76003974874</v>
      </c>
      <c r="N239" s="123">
        <v>1327483.6358699545</v>
      </c>
      <c r="O239" s="123">
        <v>491057.37348320876</v>
      </c>
      <c r="P239" s="124">
        <v>-5377640.0803500004</v>
      </c>
      <c r="Q239" s="124">
        <v>-5497885.2655691179</v>
      </c>
      <c r="R239" s="124">
        <v>-2689306.917071817</v>
      </c>
      <c r="S239" s="125">
        <v>93867.199999999997</v>
      </c>
      <c r="T239" s="22">
        <f t="shared" si="16"/>
        <v>11684400.403110521</v>
      </c>
      <c r="U239" s="41">
        <v>11856680.332388343</v>
      </c>
      <c r="V239" s="22">
        <f t="shared" si="18"/>
        <v>23541080.735498864</v>
      </c>
      <c r="W239" s="22">
        <v>9945565.9278010912</v>
      </c>
      <c r="X239" s="21">
        <f t="shared" si="17"/>
        <v>33486646.663299955</v>
      </c>
      <c r="Y239" s="20">
        <f t="shared" si="19"/>
        <v>517.28013258928502</v>
      </c>
      <c r="Z239" s="264">
        <v>14</v>
      </c>
    </row>
    <row r="240" spans="1:26" s="127" customFormat="1" ht="16.5">
      <c r="A240" s="20">
        <v>746</v>
      </c>
      <c r="B240" s="18" t="s">
        <v>238</v>
      </c>
      <c r="C240" s="21">
        <v>4781</v>
      </c>
      <c r="D240" s="21">
        <v>11073835.479999999</v>
      </c>
      <c r="E240" s="21">
        <v>1116393.5197191611</v>
      </c>
      <c r="F240" s="21">
        <v>12190228.99971916</v>
      </c>
      <c r="G240" s="121">
        <v>1359.93</v>
      </c>
      <c r="H240" s="32">
        <v>6501825.3300000001</v>
      </c>
      <c r="I240" s="32">
        <v>5688403.6697191596</v>
      </c>
      <c r="J240" s="307">
        <f t="shared" si="15"/>
        <v>0.46663632568758223</v>
      </c>
      <c r="K240" s="123">
        <v>49876.510754000003</v>
      </c>
      <c r="L240" s="123">
        <v>0</v>
      </c>
      <c r="M240" s="123">
        <v>73130.54311209025</v>
      </c>
      <c r="N240" s="123">
        <v>93123.47803543706</v>
      </c>
      <c r="O240" s="123">
        <v>0</v>
      </c>
      <c r="P240" s="124">
        <v>-247574.47</v>
      </c>
      <c r="Q240" s="124">
        <v>-103915.72865544069</v>
      </c>
      <c r="R240" s="124">
        <v>-606658.27817700489</v>
      </c>
      <c r="S240" s="125">
        <v>6932.45</v>
      </c>
      <c r="T240" s="22">
        <f t="shared" si="16"/>
        <v>4953318.1747882413</v>
      </c>
      <c r="U240" s="41">
        <v>1377483.354065347</v>
      </c>
      <c r="V240" s="22">
        <f t="shared" si="18"/>
        <v>6330801.5288535878</v>
      </c>
      <c r="W240" s="22">
        <v>923550.17904456658</v>
      </c>
      <c r="X240" s="21">
        <f t="shared" si="17"/>
        <v>7254351.7078981549</v>
      </c>
      <c r="Y240" s="20">
        <f t="shared" si="19"/>
        <v>1517.3293678933601</v>
      </c>
      <c r="Z240" s="264">
        <v>17</v>
      </c>
    </row>
    <row r="241" spans="1:26" s="127" customFormat="1" ht="16.5">
      <c r="A241" s="20">
        <v>747</v>
      </c>
      <c r="B241" s="18" t="s">
        <v>239</v>
      </c>
      <c r="C241" s="21">
        <v>1352</v>
      </c>
      <c r="D241" s="21">
        <v>1454054.04</v>
      </c>
      <c r="E241" s="21">
        <v>497766.41870469705</v>
      </c>
      <c r="F241" s="21">
        <v>1951820.458704697</v>
      </c>
      <c r="G241" s="121">
        <v>1359.93</v>
      </c>
      <c r="H241" s="32">
        <v>1838625.36</v>
      </c>
      <c r="I241" s="32">
        <v>113195.09870469687</v>
      </c>
      <c r="J241" s="307">
        <f t="shared" si="15"/>
        <v>5.7994626606085217E-2</v>
      </c>
      <c r="K241" s="123">
        <v>151904.63194400002</v>
      </c>
      <c r="L241" s="123">
        <v>0</v>
      </c>
      <c r="M241" s="123">
        <v>14265.196003220357</v>
      </c>
      <c r="N241" s="123">
        <v>13096.906509697763</v>
      </c>
      <c r="O241" s="123">
        <v>0</v>
      </c>
      <c r="P241" s="124">
        <v>-69979.634999999995</v>
      </c>
      <c r="Q241" s="124">
        <v>447558.96251326235</v>
      </c>
      <c r="R241" s="124">
        <v>365176.29474819027</v>
      </c>
      <c r="S241" s="125">
        <v>1960.3999999999999</v>
      </c>
      <c r="T241" s="22">
        <f t="shared" si="16"/>
        <v>1037177.8554230676</v>
      </c>
      <c r="U241" s="41">
        <v>467958.76915671577</v>
      </c>
      <c r="V241" s="22">
        <f t="shared" si="18"/>
        <v>1505136.6245797833</v>
      </c>
      <c r="W241" s="22">
        <v>336015.46016985865</v>
      </c>
      <c r="X241" s="21">
        <f t="shared" si="17"/>
        <v>1841152.0847496418</v>
      </c>
      <c r="Y241" s="20">
        <f t="shared" si="19"/>
        <v>1361.7988792526937</v>
      </c>
      <c r="Z241" s="264">
        <v>4</v>
      </c>
    </row>
    <row r="242" spans="1:26" s="127" customFormat="1" ht="16.5">
      <c r="A242" s="20">
        <v>748</v>
      </c>
      <c r="B242" s="18" t="s">
        <v>240</v>
      </c>
      <c r="C242" s="21">
        <v>5028</v>
      </c>
      <c r="D242" s="21">
        <v>9928435.0899999999</v>
      </c>
      <c r="E242" s="21">
        <v>1361175.5982660032</v>
      </c>
      <c r="F242" s="21">
        <v>11289610.688266004</v>
      </c>
      <c r="G242" s="121">
        <v>1359.93</v>
      </c>
      <c r="H242" s="32">
        <v>6837728.04</v>
      </c>
      <c r="I242" s="32">
        <v>4451882.6482660035</v>
      </c>
      <c r="J242" s="307">
        <f t="shared" si="15"/>
        <v>0.3943344700887802</v>
      </c>
      <c r="K242" s="123">
        <v>166356.059392</v>
      </c>
      <c r="L242" s="123">
        <v>0</v>
      </c>
      <c r="M242" s="123">
        <v>58219.452252959934</v>
      </c>
      <c r="N242" s="123">
        <v>74067.786923343461</v>
      </c>
      <c r="O242" s="123">
        <v>0</v>
      </c>
      <c r="P242" s="124">
        <v>-237764.96</v>
      </c>
      <c r="Q242" s="124">
        <v>-665206.94257305388</v>
      </c>
      <c r="R242" s="124">
        <v>-835144.89288000506</v>
      </c>
      <c r="S242" s="125">
        <v>7290.5999999999995</v>
      </c>
      <c r="T242" s="22">
        <f t="shared" si="16"/>
        <v>3019699.7513812482</v>
      </c>
      <c r="U242" s="41">
        <v>2699996.5033732494</v>
      </c>
      <c r="V242" s="22">
        <f t="shared" si="18"/>
        <v>5719696.2547544977</v>
      </c>
      <c r="W242" s="22">
        <v>1025424.8215553551</v>
      </c>
      <c r="X242" s="21">
        <f t="shared" si="17"/>
        <v>6745121.0763098523</v>
      </c>
      <c r="Y242" s="20">
        <f t="shared" si="19"/>
        <v>1341.5117494649667</v>
      </c>
      <c r="Z242" s="264">
        <v>17</v>
      </c>
    </row>
    <row r="243" spans="1:26" s="127" customFormat="1" ht="16.5">
      <c r="A243" s="20">
        <v>749</v>
      </c>
      <c r="B243" s="18" t="s">
        <v>241</v>
      </c>
      <c r="C243" s="21">
        <v>21293</v>
      </c>
      <c r="D243" s="21">
        <v>38318243.180000007</v>
      </c>
      <c r="E243" s="21">
        <v>2100156.4776946721</v>
      </c>
      <c r="F243" s="21">
        <v>40418399.657694682</v>
      </c>
      <c r="G243" s="121">
        <v>1359.93</v>
      </c>
      <c r="H243" s="32">
        <v>28956989.490000002</v>
      </c>
      <c r="I243" s="32">
        <v>11461410.16769468</v>
      </c>
      <c r="J243" s="307">
        <f t="shared" si="15"/>
        <v>0.2835691235863344</v>
      </c>
      <c r="K243" s="123">
        <v>0</v>
      </c>
      <c r="L243" s="123">
        <v>0</v>
      </c>
      <c r="M243" s="123">
        <v>211722.10788017578</v>
      </c>
      <c r="N243" s="123">
        <v>413135.09720463207</v>
      </c>
      <c r="O243" s="123">
        <v>0</v>
      </c>
      <c r="P243" s="124">
        <v>-1519461.17</v>
      </c>
      <c r="Q243" s="124">
        <v>-2397156.3534561843</v>
      </c>
      <c r="R243" s="124">
        <v>-2651579.1706958557</v>
      </c>
      <c r="S243" s="125">
        <v>30874.85</v>
      </c>
      <c r="T243" s="22">
        <f t="shared" si="16"/>
        <v>5548945.5286274478</v>
      </c>
      <c r="U243" s="41">
        <v>4632795.5907204514</v>
      </c>
      <c r="V243" s="22">
        <f t="shared" si="18"/>
        <v>10181741.1193479</v>
      </c>
      <c r="W243" s="22">
        <v>3085504.7920736158</v>
      </c>
      <c r="X243" s="21">
        <f t="shared" si="17"/>
        <v>13267245.911421515</v>
      </c>
      <c r="Y243" s="20">
        <f t="shared" si="19"/>
        <v>623.08016303111424</v>
      </c>
      <c r="Z243" s="264">
        <v>11</v>
      </c>
    </row>
    <row r="244" spans="1:26" s="127" customFormat="1" ht="16.5">
      <c r="A244" s="20">
        <v>751</v>
      </c>
      <c r="B244" s="18" t="s">
        <v>242</v>
      </c>
      <c r="C244" s="21">
        <v>2904</v>
      </c>
      <c r="D244" s="21">
        <v>3824469.23</v>
      </c>
      <c r="E244" s="21">
        <v>1332060.5623247947</v>
      </c>
      <c r="F244" s="21">
        <v>5156529.7923247945</v>
      </c>
      <c r="G244" s="121">
        <v>1359.93</v>
      </c>
      <c r="H244" s="32">
        <v>3949236.72</v>
      </c>
      <c r="I244" s="32">
        <v>1207293.0723247943</v>
      </c>
      <c r="J244" s="307">
        <f t="shared" si="15"/>
        <v>0.23412898227055379</v>
      </c>
      <c r="K244" s="123">
        <v>140921.17670399998</v>
      </c>
      <c r="L244" s="123">
        <v>0</v>
      </c>
      <c r="M244" s="123">
        <v>21457.57229304043</v>
      </c>
      <c r="N244" s="123">
        <v>52909.780652440233</v>
      </c>
      <c r="O244" s="123">
        <v>0</v>
      </c>
      <c r="P244" s="124">
        <v>-124725.128</v>
      </c>
      <c r="Q244" s="124">
        <v>54004.000961878512</v>
      </c>
      <c r="R244" s="124">
        <v>-249822.7575788908</v>
      </c>
      <c r="S244" s="125">
        <v>4210.8</v>
      </c>
      <c r="T244" s="22">
        <f t="shared" si="16"/>
        <v>1106248.5173572625</v>
      </c>
      <c r="U244" s="41">
        <v>1306769.7286656615</v>
      </c>
      <c r="V244" s="22">
        <f t="shared" si="18"/>
        <v>2413018.2460229238</v>
      </c>
      <c r="W244" s="22">
        <v>521520.34733155294</v>
      </c>
      <c r="X244" s="21">
        <f t="shared" si="17"/>
        <v>2934538.5933544766</v>
      </c>
      <c r="Y244" s="20">
        <f t="shared" si="19"/>
        <v>1010.5160445435525</v>
      </c>
      <c r="Z244" s="264">
        <v>19</v>
      </c>
    </row>
    <row r="245" spans="1:26" s="127" customFormat="1" ht="16.5">
      <c r="A245" s="20">
        <v>753</v>
      </c>
      <c r="B245" s="18" t="s">
        <v>243</v>
      </c>
      <c r="C245" s="21">
        <v>22190</v>
      </c>
      <c r="D245" s="21">
        <v>37510877.359999999</v>
      </c>
      <c r="E245" s="21">
        <v>6520866.0946666021</v>
      </c>
      <c r="F245" s="21">
        <v>44031743.4546666</v>
      </c>
      <c r="G245" s="121">
        <v>1359.93</v>
      </c>
      <c r="H245" s="32">
        <v>30176846.700000003</v>
      </c>
      <c r="I245" s="32">
        <v>13854896.754666597</v>
      </c>
      <c r="J245" s="307">
        <f t="shared" si="15"/>
        <v>0.31465701032099874</v>
      </c>
      <c r="K245" s="123">
        <v>0</v>
      </c>
      <c r="L245" s="123">
        <v>0</v>
      </c>
      <c r="M245" s="123">
        <v>190410.65290461233</v>
      </c>
      <c r="N245" s="123">
        <v>361095.83234605752</v>
      </c>
      <c r="O245" s="123">
        <v>533646.26300648996</v>
      </c>
      <c r="P245" s="124">
        <v>-1404586.0699999998</v>
      </c>
      <c r="Q245" s="124">
        <v>5432032.9815578219</v>
      </c>
      <c r="R245" s="124">
        <v>3242585.9676854638</v>
      </c>
      <c r="S245" s="125">
        <v>32175.5</v>
      </c>
      <c r="T245" s="22">
        <f t="shared" si="16"/>
        <v>22242257.882167041</v>
      </c>
      <c r="U245" s="41">
        <v>-640178.84215566353</v>
      </c>
      <c r="V245" s="22">
        <f t="shared" si="18"/>
        <v>21602079.040011376</v>
      </c>
      <c r="W245" s="22">
        <v>2530377.8872347632</v>
      </c>
      <c r="X245" s="21">
        <f t="shared" si="17"/>
        <v>24132456.927246138</v>
      </c>
      <c r="Y245" s="20">
        <f t="shared" si="19"/>
        <v>1087.537491088154</v>
      </c>
      <c r="Z245" s="264">
        <v>1</v>
      </c>
    </row>
    <row r="246" spans="1:26" s="127" customFormat="1" ht="16.5">
      <c r="A246" s="20">
        <v>755</v>
      </c>
      <c r="B246" s="18" t="s">
        <v>244</v>
      </c>
      <c r="C246" s="21">
        <v>6198</v>
      </c>
      <c r="D246" s="21">
        <v>10162407.43</v>
      </c>
      <c r="E246" s="21">
        <v>1983020.4448833554</v>
      </c>
      <c r="F246" s="21">
        <v>12145427.874883356</v>
      </c>
      <c r="G246" s="121">
        <v>1359.93</v>
      </c>
      <c r="H246" s="32">
        <v>8428846.1400000006</v>
      </c>
      <c r="I246" s="32">
        <v>3716581.734883355</v>
      </c>
      <c r="J246" s="307">
        <f t="shared" si="15"/>
        <v>0.3060066531348159</v>
      </c>
      <c r="K246" s="123">
        <v>0</v>
      </c>
      <c r="L246" s="123">
        <v>0</v>
      </c>
      <c r="M246" s="123">
        <v>37422.848490767821</v>
      </c>
      <c r="N246" s="123">
        <v>111781.69925500749</v>
      </c>
      <c r="O246" s="123">
        <v>21556.273067137165</v>
      </c>
      <c r="P246" s="124">
        <v>-386910.94500000001</v>
      </c>
      <c r="Q246" s="124">
        <v>464360.05994844204</v>
      </c>
      <c r="R246" s="124">
        <v>836917.47642097028</v>
      </c>
      <c r="S246" s="125">
        <v>8987.1</v>
      </c>
      <c r="T246" s="22">
        <f t="shared" si="16"/>
        <v>4810696.2470656801</v>
      </c>
      <c r="U246" s="41">
        <v>126925.31855473503</v>
      </c>
      <c r="V246" s="22">
        <f t="shared" si="18"/>
        <v>4937621.5656204149</v>
      </c>
      <c r="W246" s="22">
        <v>912800.49977479712</v>
      </c>
      <c r="X246" s="21">
        <f t="shared" si="17"/>
        <v>5850422.0653952118</v>
      </c>
      <c r="Y246" s="20">
        <f t="shared" si="19"/>
        <v>943.92095279045043</v>
      </c>
      <c r="Z246" s="264">
        <v>1</v>
      </c>
    </row>
    <row r="247" spans="1:26" s="127" customFormat="1" ht="16.5">
      <c r="A247" s="20">
        <v>758</v>
      </c>
      <c r="B247" s="18" t="s">
        <v>245</v>
      </c>
      <c r="C247" s="21">
        <v>8187</v>
      </c>
      <c r="D247" s="21">
        <v>10181098.449999999</v>
      </c>
      <c r="E247" s="21">
        <v>7511307.7638158929</v>
      </c>
      <c r="F247" s="21">
        <v>17692406.21381589</v>
      </c>
      <c r="G247" s="121">
        <v>1359.93</v>
      </c>
      <c r="H247" s="32">
        <v>11133746.91</v>
      </c>
      <c r="I247" s="32">
        <v>6558659.3038158901</v>
      </c>
      <c r="J247" s="307">
        <f t="shared" si="15"/>
        <v>0.3707047659065319</v>
      </c>
      <c r="K247" s="123">
        <v>1094005.976457</v>
      </c>
      <c r="L247" s="123">
        <v>115510.46999999999</v>
      </c>
      <c r="M247" s="123">
        <v>110286.11104006166</v>
      </c>
      <c r="N247" s="123">
        <v>140877.21998370753</v>
      </c>
      <c r="O247" s="123">
        <v>0</v>
      </c>
      <c r="P247" s="124">
        <v>-443192.3</v>
      </c>
      <c r="Q247" s="124">
        <v>-3690454.1879474381</v>
      </c>
      <c r="R247" s="124">
        <v>-1876872.494345821</v>
      </c>
      <c r="S247" s="125">
        <v>11871.15</v>
      </c>
      <c r="T247" s="22">
        <f t="shared" si="16"/>
        <v>2020691.249003401</v>
      </c>
      <c r="U247" s="41">
        <v>-104263.75490286446</v>
      </c>
      <c r="V247" s="22">
        <f t="shared" si="18"/>
        <v>1916427.4941005367</v>
      </c>
      <c r="W247" s="22">
        <v>1522016.359015387</v>
      </c>
      <c r="X247" s="21">
        <f t="shared" si="17"/>
        <v>3438443.8531159237</v>
      </c>
      <c r="Y247" s="20">
        <f t="shared" si="19"/>
        <v>419.98825615193891</v>
      </c>
      <c r="Z247" s="264">
        <v>19</v>
      </c>
    </row>
    <row r="248" spans="1:26" s="127" customFormat="1" ht="16.5">
      <c r="A248" s="20">
        <v>759</v>
      </c>
      <c r="B248" s="18" t="s">
        <v>246</v>
      </c>
      <c r="C248" s="21">
        <v>1997</v>
      </c>
      <c r="D248" s="21">
        <v>2866897.64</v>
      </c>
      <c r="E248" s="21">
        <v>600534.62721410999</v>
      </c>
      <c r="F248" s="21">
        <v>3467432.2672141101</v>
      </c>
      <c r="G248" s="121">
        <v>1359.93</v>
      </c>
      <c r="H248" s="32">
        <v>2715780.21</v>
      </c>
      <c r="I248" s="32">
        <v>751652.05721411016</v>
      </c>
      <c r="J248" s="307">
        <f t="shared" si="15"/>
        <v>0.21677483488899438</v>
      </c>
      <c r="K248" s="123">
        <v>218115.41538000002</v>
      </c>
      <c r="L248" s="123">
        <v>0</v>
      </c>
      <c r="M248" s="123">
        <v>25353.869766367199</v>
      </c>
      <c r="N248" s="123">
        <v>31090.236351151485</v>
      </c>
      <c r="O248" s="123">
        <v>0</v>
      </c>
      <c r="P248" s="124">
        <v>-99264.865000000005</v>
      </c>
      <c r="Q248" s="124">
        <v>296684.54337241122</v>
      </c>
      <c r="R248" s="124">
        <v>-9412.404535199852</v>
      </c>
      <c r="S248" s="125">
        <v>2895.65</v>
      </c>
      <c r="T248" s="22">
        <f t="shared" si="16"/>
        <v>1217114.5025488404</v>
      </c>
      <c r="U248" s="41">
        <v>935856.98483530083</v>
      </c>
      <c r="V248" s="22">
        <f t="shared" si="18"/>
        <v>2152971.4873841414</v>
      </c>
      <c r="W248" s="22">
        <v>487637.29880807875</v>
      </c>
      <c r="X248" s="21">
        <f t="shared" si="17"/>
        <v>2640608.7861922202</v>
      </c>
      <c r="Y248" s="20">
        <f t="shared" si="19"/>
        <v>1322.2878248333602</v>
      </c>
      <c r="Z248" s="264">
        <v>14</v>
      </c>
    </row>
    <row r="249" spans="1:26" s="127" customFormat="1" ht="16.5">
      <c r="A249" s="20">
        <v>761</v>
      </c>
      <c r="B249" s="18" t="s">
        <v>247</v>
      </c>
      <c r="C249" s="21">
        <v>8563</v>
      </c>
      <c r="D249" s="21">
        <v>10837290.469999999</v>
      </c>
      <c r="E249" s="21">
        <v>1724795.4216063726</v>
      </c>
      <c r="F249" s="21">
        <v>12562085.891606372</v>
      </c>
      <c r="G249" s="121">
        <v>1359.93</v>
      </c>
      <c r="H249" s="32">
        <v>11645080.59</v>
      </c>
      <c r="I249" s="32">
        <v>917005.301606372</v>
      </c>
      <c r="J249" s="307">
        <f t="shared" si="15"/>
        <v>7.2997853184484984E-2</v>
      </c>
      <c r="K249" s="123">
        <v>0</v>
      </c>
      <c r="L249" s="123">
        <v>0</v>
      </c>
      <c r="M249" s="123">
        <v>92057.393007227249</v>
      </c>
      <c r="N249" s="123">
        <v>156848.7493888</v>
      </c>
      <c r="O249" s="123">
        <v>0</v>
      </c>
      <c r="P249" s="124">
        <v>-501744.02500000002</v>
      </c>
      <c r="Q249" s="124">
        <v>2210648.4588482603</v>
      </c>
      <c r="R249" s="124">
        <v>1533230.7110828501</v>
      </c>
      <c r="S249" s="125">
        <v>12416.35</v>
      </c>
      <c r="T249" s="22">
        <f t="shared" si="16"/>
        <v>4420462.9389335103</v>
      </c>
      <c r="U249" s="41">
        <v>4177982.0988805676</v>
      </c>
      <c r="V249" s="22">
        <f t="shared" si="18"/>
        <v>8598445.037814077</v>
      </c>
      <c r="W249" s="22">
        <v>1840449.4381827025</v>
      </c>
      <c r="X249" s="21">
        <f t="shared" si="17"/>
        <v>10438894.475996779</v>
      </c>
      <c r="Y249" s="20">
        <f t="shared" si="19"/>
        <v>1219.0697741441993</v>
      </c>
      <c r="Z249" s="264">
        <v>2</v>
      </c>
    </row>
    <row r="250" spans="1:26" s="127" customFormat="1" ht="16.5">
      <c r="A250" s="20">
        <v>762</v>
      </c>
      <c r="B250" s="18" t="s">
        <v>248</v>
      </c>
      <c r="C250" s="21">
        <v>3777</v>
      </c>
      <c r="D250" s="21">
        <v>4388920.21</v>
      </c>
      <c r="E250" s="21">
        <v>1515627.7100029751</v>
      </c>
      <c r="F250" s="21">
        <v>5904547.9200029746</v>
      </c>
      <c r="G250" s="121">
        <v>1359.93</v>
      </c>
      <c r="H250" s="32">
        <v>5136455.6100000003</v>
      </c>
      <c r="I250" s="32">
        <v>768092.31000297423</v>
      </c>
      <c r="J250" s="307">
        <f t="shared" si="15"/>
        <v>0.13008486346615802</v>
      </c>
      <c r="K250" s="123">
        <v>371421.34559700009</v>
      </c>
      <c r="L250" s="123">
        <v>0</v>
      </c>
      <c r="M250" s="123">
        <v>42981.983531964077</v>
      </c>
      <c r="N250" s="123">
        <v>72311.292493412009</v>
      </c>
      <c r="O250" s="123">
        <v>0</v>
      </c>
      <c r="P250" s="124">
        <v>-204646.11</v>
      </c>
      <c r="Q250" s="124">
        <v>1321670.5136391146</v>
      </c>
      <c r="R250" s="124">
        <v>791032.61263520934</v>
      </c>
      <c r="S250" s="125">
        <v>5476.65</v>
      </c>
      <c r="T250" s="22">
        <f t="shared" si="16"/>
        <v>3168340.597899674</v>
      </c>
      <c r="U250" s="41">
        <v>404542.22533563012</v>
      </c>
      <c r="V250" s="22">
        <f t="shared" si="18"/>
        <v>3572882.8232353041</v>
      </c>
      <c r="W250" s="22">
        <v>890771.17347844259</v>
      </c>
      <c r="X250" s="21">
        <f t="shared" si="17"/>
        <v>4463653.9967137463</v>
      </c>
      <c r="Y250" s="20">
        <f t="shared" si="19"/>
        <v>1181.7987812321278</v>
      </c>
      <c r="Z250" s="264">
        <v>11</v>
      </c>
    </row>
    <row r="251" spans="1:26" s="127" customFormat="1" ht="16.5">
      <c r="A251" s="20">
        <v>765</v>
      </c>
      <c r="B251" s="18" t="s">
        <v>249</v>
      </c>
      <c r="C251" s="21">
        <v>10348</v>
      </c>
      <c r="D251" s="21">
        <v>14564648.970000001</v>
      </c>
      <c r="E251" s="21">
        <v>3306483.1403814042</v>
      </c>
      <c r="F251" s="21">
        <v>17871132.110381406</v>
      </c>
      <c r="G251" s="121">
        <v>1359.93</v>
      </c>
      <c r="H251" s="32">
        <v>14072555.640000001</v>
      </c>
      <c r="I251" s="32">
        <v>3798576.4703814052</v>
      </c>
      <c r="J251" s="307">
        <f t="shared" si="15"/>
        <v>0.21255376810598353</v>
      </c>
      <c r="K251" s="123">
        <v>377459.70502933336</v>
      </c>
      <c r="L251" s="123">
        <v>0</v>
      </c>
      <c r="M251" s="123">
        <v>140179.33524400744</v>
      </c>
      <c r="N251" s="123">
        <v>184237.42938994773</v>
      </c>
      <c r="O251" s="123">
        <v>0</v>
      </c>
      <c r="P251" s="124">
        <v>-541419.72000000009</v>
      </c>
      <c r="Q251" s="124">
        <v>-2184411.0825233534</v>
      </c>
      <c r="R251" s="124">
        <v>-765267.9430192773</v>
      </c>
      <c r="S251" s="125">
        <v>15004.6</v>
      </c>
      <c r="T251" s="22">
        <f t="shared" si="16"/>
        <v>1024358.7945020627</v>
      </c>
      <c r="U251" s="41">
        <v>1431520.260589347</v>
      </c>
      <c r="V251" s="22">
        <f t="shared" si="18"/>
        <v>2455879.0550914099</v>
      </c>
      <c r="W251" s="22">
        <v>1887722.8527956752</v>
      </c>
      <c r="X251" s="21">
        <f t="shared" si="17"/>
        <v>4343601.9078870853</v>
      </c>
      <c r="Y251" s="20">
        <f t="shared" si="19"/>
        <v>419.75279357238941</v>
      </c>
      <c r="Z251" s="264">
        <v>18</v>
      </c>
    </row>
    <row r="252" spans="1:26" s="127" customFormat="1" ht="16.5">
      <c r="A252" s="20">
        <v>768</v>
      </c>
      <c r="B252" s="18" t="s">
        <v>250</v>
      </c>
      <c r="C252" s="21">
        <v>2430</v>
      </c>
      <c r="D252" s="21">
        <v>2031992.66</v>
      </c>
      <c r="E252" s="21">
        <v>1759154.7939086098</v>
      </c>
      <c r="F252" s="21">
        <v>3791147.4539086097</v>
      </c>
      <c r="G252" s="121">
        <v>1359.93</v>
      </c>
      <c r="H252" s="32">
        <v>3304629.9000000004</v>
      </c>
      <c r="I252" s="32">
        <v>486517.55390860932</v>
      </c>
      <c r="J252" s="307">
        <f t="shared" si="15"/>
        <v>0.12832989479399379</v>
      </c>
      <c r="K252" s="123">
        <v>274675.68423000001</v>
      </c>
      <c r="L252" s="123">
        <v>0</v>
      </c>
      <c r="M252" s="123">
        <v>28476.915523511452</v>
      </c>
      <c r="N252" s="123">
        <v>35768.085140417061</v>
      </c>
      <c r="O252" s="123">
        <v>0</v>
      </c>
      <c r="P252" s="124">
        <v>-195832.375</v>
      </c>
      <c r="Q252" s="124">
        <v>145425.74719057904</v>
      </c>
      <c r="R252" s="124">
        <v>486244.53408457228</v>
      </c>
      <c r="S252" s="125">
        <v>3523.5</v>
      </c>
      <c r="T252" s="22">
        <f t="shared" si="16"/>
        <v>1264799.6450776891</v>
      </c>
      <c r="U252" s="41">
        <v>358340.90066781611</v>
      </c>
      <c r="V252" s="22">
        <f t="shared" si="18"/>
        <v>1623140.5457455053</v>
      </c>
      <c r="W252" s="22">
        <v>569415.54148617212</v>
      </c>
      <c r="X252" s="21">
        <f t="shared" si="17"/>
        <v>2192556.0872316775</v>
      </c>
      <c r="Y252" s="20">
        <f t="shared" si="19"/>
        <v>902.28645565089607</v>
      </c>
      <c r="Z252" s="264">
        <v>10</v>
      </c>
    </row>
    <row r="253" spans="1:26" s="127" customFormat="1" ht="16.5">
      <c r="A253" s="20">
        <v>777</v>
      </c>
      <c r="B253" s="18" t="s">
        <v>251</v>
      </c>
      <c r="C253" s="21">
        <v>7508</v>
      </c>
      <c r="D253" s="21">
        <v>7340814.5199999996</v>
      </c>
      <c r="E253" s="21">
        <v>5071254.2539985254</v>
      </c>
      <c r="F253" s="21">
        <v>12412068.773998525</v>
      </c>
      <c r="G253" s="121">
        <v>1359.93</v>
      </c>
      <c r="H253" s="32">
        <v>10210354.440000001</v>
      </c>
      <c r="I253" s="32">
        <v>2201714.3339985237</v>
      </c>
      <c r="J253" s="307">
        <f t="shared" si="15"/>
        <v>0.17738496088668107</v>
      </c>
      <c r="K253" s="123">
        <v>1021733.6654759999</v>
      </c>
      <c r="L253" s="123">
        <v>0</v>
      </c>
      <c r="M253" s="123">
        <v>86633.179351154438</v>
      </c>
      <c r="N253" s="123">
        <v>148468.83454798907</v>
      </c>
      <c r="O253" s="123">
        <v>0</v>
      </c>
      <c r="P253" s="124">
        <v>-395439.88999999996</v>
      </c>
      <c r="Q253" s="124">
        <v>-72003.561203717982</v>
      </c>
      <c r="R253" s="124">
        <v>455852.61629320763</v>
      </c>
      <c r="S253" s="125">
        <v>10886.6</v>
      </c>
      <c r="T253" s="22">
        <f t="shared" si="16"/>
        <v>3457845.7784631569</v>
      </c>
      <c r="U253" s="41">
        <v>2542503.6868557106</v>
      </c>
      <c r="V253" s="22">
        <f t="shared" si="18"/>
        <v>6000349.4653188679</v>
      </c>
      <c r="W253" s="22">
        <v>1559568.3935236621</v>
      </c>
      <c r="X253" s="21">
        <f t="shared" si="17"/>
        <v>7559917.8588425303</v>
      </c>
      <c r="Y253" s="20">
        <f t="shared" si="19"/>
        <v>1006.9150051734856</v>
      </c>
      <c r="Z253" s="264">
        <v>18</v>
      </c>
    </row>
    <row r="254" spans="1:26" s="127" customFormat="1" ht="16.5">
      <c r="A254" s="20">
        <v>778</v>
      </c>
      <c r="B254" s="18" t="s">
        <v>252</v>
      </c>
      <c r="C254" s="21">
        <v>6891</v>
      </c>
      <c r="D254" s="21">
        <v>8552019.5600000005</v>
      </c>
      <c r="E254" s="21">
        <v>1320175.8678627552</v>
      </c>
      <c r="F254" s="21">
        <v>9872195.427862756</v>
      </c>
      <c r="G254" s="121">
        <v>1359.93</v>
      </c>
      <c r="H254" s="32">
        <v>9371277.6300000008</v>
      </c>
      <c r="I254" s="32">
        <v>500917.79786275513</v>
      </c>
      <c r="J254" s="307">
        <f t="shared" si="15"/>
        <v>5.0740263553635853E-2</v>
      </c>
      <c r="K254" s="123">
        <v>165538.431904</v>
      </c>
      <c r="L254" s="123">
        <v>0</v>
      </c>
      <c r="M254" s="123">
        <v>83150.993880441543</v>
      </c>
      <c r="N254" s="123">
        <v>106044.8317228176</v>
      </c>
      <c r="O254" s="123">
        <v>0</v>
      </c>
      <c r="P254" s="124">
        <v>-547185.18499999994</v>
      </c>
      <c r="Q254" s="124">
        <v>204565.76965551908</v>
      </c>
      <c r="R254" s="124">
        <v>147.64595564326964</v>
      </c>
      <c r="S254" s="125">
        <v>9991.9499999999989</v>
      </c>
      <c r="T254" s="22">
        <f t="shared" si="16"/>
        <v>523172.23598117667</v>
      </c>
      <c r="U254" s="41">
        <v>3044070.8684155564</v>
      </c>
      <c r="V254" s="22">
        <f t="shared" si="18"/>
        <v>3567243.104396733</v>
      </c>
      <c r="W254" s="22">
        <v>1365028.5224604667</v>
      </c>
      <c r="X254" s="21">
        <f t="shared" si="17"/>
        <v>4932271.6268571997</v>
      </c>
      <c r="Y254" s="20">
        <f t="shared" si="19"/>
        <v>715.7555691274415</v>
      </c>
      <c r="Z254" s="264">
        <v>11</v>
      </c>
    </row>
    <row r="255" spans="1:26" s="127" customFormat="1" ht="16.5">
      <c r="A255" s="20">
        <v>781</v>
      </c>
      <c r="B255" s="18" t="s">
        <v>253</v>
      </c>
      <c r="C255" s="21">
        <v>3584</v>
      </c>
      <c r="D255" s="21">
        <v>3025194.66</v>
      </c>
      <c r="E255" s="21">
        <v>985012.78985936835</v>
      </c>
      <c r="F255" s="21">
        <v>4010207.4498593686</v>
      </c>
      <c r="G255" s="121">
        <v>1359.93</v>
      </c>
      <c r="H255" s="32">
        <v>4873989.12</v>
      </c>
      <c r="I255" s="32">
        <v>-863781.6701406315</v>
      </c>
      <c r="J255" s="307">
        <f t="shared" si="15"/>
        <v>-0.21539575718730533</v>
      </c>
      <c r="K255" s="123">
        <v>356974.52492799994</v>
      </c>
      <c r="L255" s="123">
        <v>0</v>
      </c>
      <c r="M255" s="123">
        <v>37340.244877742312</v>
      </c>
      <c r="N255" s="123">
        <v>53365.166467433221</v>
      </c>
      <c r="O255" s="123">
        <v>0</v>
      </c>
      <c r="P255" s="124">
        <v>-216634.69</v>
      </c>
      <c r="Q255" s="124">
        <v>1672898.4574167642</v>
      </c>
      <c r="R255" s="124">
        <v>1588792.5748640695</v>
      </c>
      <c r="S255" s="125">
        <v>5196.8</v>
      </c>
      <c r="T255" s="22">
        <f t="shared" si="16"/>
        <v>2634151.4084133776</v>
      </c>
      <c r="U255" s="41">
        <v>542258.54160126904</v>
      </c>
      <c r="V255" s="22">
        <f t="shared" si="18"/>
        <v>3176409.9500146466</v>
      </c>
      <c r="W255" s="22">
        <v>805419.18893994577</v>
      </c>
      <c r="X255" s="21">
        <f t="shared" si="17"/>
        <v>3981829.1389545924</v>
      </c>
      <c r="Y255" s="20">
        <f t="shared" si="19"/>
        <v>1111.0014338600984</v>
      </c>
      <c r="Z255" s="264">
        <v>7</v>
      </c>
    </row>
    <row r="256" spans="1:26" s="127" customFormat="1" ht="16.5">
      <c r="A256" s="20">
        <v>783</v>
      </c>
      <c r="B256" s="18" t="s">
        <v>254</v>
      </c>
      <c r="C256" s="21">
        <v>6588</v>
      </c>
      <c r="D256" s="21">
        <v>8225687.3799999999</v>
      </c>
      <c r="E256" s="21">
        <v>1105391.6404214993</v>
      </c>
      <c r="F256" s="21">
        <v>9331079.0204214994</v>
      </c>
      <c r="G256" s="121">
        <v>1359.93</v>
      </c>
      <c r="H256" s="32">
        <v>8959218.8399999999</v>
      </c>
      <c r="I256" s="32">
        <v>371860.18042149954</v>
      </c>
      <c r="J256" s="307">
        <f t="shared" si="15"/>
        <v>3.9851787730836516E-2</v>
      </c>
      <c r="K256" s="123">
        <v>0</v>
      </c>
      <c r="L256" s="123">
        <v>0</v>
      </c>
      <c r="M256" s="123">
        <v>101708.10079928668</v>
      </c>
      <c r="N256" s="123">
        <v>105117.96313972598</v>
      </c>
      <c r="O256" s="123">
        <v>0</v>
      </c>
      <c r="P256" s="124">
        <v>-365769.93</v>
      </c>
      <c r="Q256" s="124">
        <v>482606.31541533151</v>
      </c>
      <c r="R256" s="124">
        <v>304892.71807438449</v>
      </c>
      <c r="S256" s="125">
        <v>9552.6</v>
      </c>
      <c r="T256" s="22">
        <f t="shared" si="16"/>
        <v>1009967.9478502282</v>
      </c>
      <c r="U256" s="41">
        <v>1733538.4354262466</v>
      </c>
      <c r="V256" s="22">
        <f t="shared" si="18"/>
        <v>2743506.3832764747</v>
      </c>
      <c r="W256" s="22">
        <v>1263911.4918444799</v>
      </c>
      <c r="X256" s="21">
        <f t="shared" si="17"/>
        <v>4007417.8751209546</v>
      </c>
      <c r="Y256" s="20">
        <f t="shared" si="19"/>
        <v>608.29050927761909</v>
      </c>
      <c r="Z256" s="264">
        <v>4</v>
      </c>
    </row>
    <row r="257" spans="1:26" s="127" customFormat="1" ht="16.5">
      <c r="A257" s="20">
        <v>785</v>
      </c>
      <c r="B257" s="18" t="s">
        <v>255</v>
      </c>
      <c r="C257" s="21">
        <v>2673</v>
      </c>
      <c r="D257" s="21">
        <v>2872609.21</v>
      </c>
      <c r="E257" s="21">
        <v>1333462.936200012</v>
      </c>
      <c r="F257" s="21">
        <v>4206072.1462000124</v>
      </c>
      <c r="G257" s="121">
        <v>1359.93</v>
      </c>
      <c r="H257" s="32">
        <v>3635092.89</v>
      </c>
      <c r="I257" s="32">
        <v>570979.25620001229</v>
      </c>
      <c r="J257" s="307">
        <f t="shared" si="15"/>
        <v>0.13575117980699999</v>
      </c>
      <c r="K257" s="123">
        <v>838844.38301400025</v>
      </c>
      <c r="L257" s="123">
        <v>0</v>
      </c>
      <c r="M257" s="123">
        <v>33548.373313705612</v>
      </c>
      <c r="N257" s="123">
        <v>51471.126630566054</v>
      </c>
      <c r="O257" s="123">
        <v>0</v>
      </c>
      <c r="P257" s="124">
        <v>-172082.88</v>
      </c>
      <c r="Q257" s="124">
        <v>1122290.4797577236</v>
      </c>
      <c r="R257" s="124">
        <v>870430.07666236942</v>
      </c>
      <c r="S257" s="124">
        <v>3875.85</v>
      </c>
      <c r="T257" s="22">
        <f t="shared" si="16"/>
        <v>3319356.6655783774</v>
      </c>
      <c r="U257" s="41">
        <v>1147280.1357045618</v>
      </c>
      <c r="V257" s="22">
        <f t="shared" si="18"/>
        <v>4466636.8012829395</v>
      </c>
      <c r="W257" s="22">
        <v>638365.88914082851</v>
      </c>
      <c r="X257" s="21">
        <f t="shared" si="17"/>
        <v>5105002.690423768</v>
      </c>
      <c r="Y257" s="20">
        <f t="shared" si="19"/>
        <v>1909.8401385797861</v>
      </c>
      <c r="Z257" s="264">
        <v>17</v>
      </c>
    </row>
    <row r="258" spans="1:26" s="127" customFormat="1" ht="16.5">
      <c r="A258" s="20">
        <v>790</v>
      </c>
      <c r="B258" s="18" t="s">
        <v>256</v>
      </c>
      <c r="C258" s="21">
        <v>23998</v>
      </c>
      <c r="D258" s="21">
        <v>32565073.309999999</v>
      </c>
      <c r="E258" s="21">
        <v>3953907.7568836552</v>
      </c>
      <c r="F258" s="21">
        <v>36518981.066883653</v>
      </c>
      <c r="G258" s="121">
        <v>1359.93</v>
      </c>
      <c r="H258" s="32">
        <v>32635600.140000001</v>
      </c>
      <c r="I258" s="32">
        <v>3883380.9268836528</v>
      </c>
      <c r="J258" s="307">
        <f t="shared" si="15"/>
        <v>0.10633869876520739</v>
      </c>
      <c r="K258" s="123">
        <v>0</v>
      </c>
      <c r="L258" s="123">
        <v>0</v>
      </c>
      <c r="M258" s="123">
        <v>271329.94985490304</v>
      </c>
      <c r="N258" s="123">
        <v>449122.65552261082</v>
      </c>
      <c r="O258" s="123">
        <v>0</v>
      </c>
      <c r="P258" s="124">
        <v>-1782051.8674999999</v>
      </c>
      <c r="Q258" s="124">
        <v>2153689.1027409001</v>
      </c>
      <c r="R258" s="124">
        <v>1172559.5668414736</v>
      </c>
      <c r="S258" s="125">
        <v>34797.1</v>
      </c>
      <c r="T258" s="22">
        <f t="shared" si="16"/>
        <v>6182827.434343541</v>
      </c>
      <c r="U258" s="41">
        <v>10005395.409226576</v>
      </c>
      <c r="V258" s="22">
        <f t="shared" si="18"/>
        <v>16188222.843570117</v>
      </c>
      <c r="W258" s="22">
        <v>4475838.6949382462</v>
      </c>
      <c r="X258" s="21">
        <f t="shared" si="17"/>
        <v>20664061.538508363</v>
      </c>
      <c r="Y258" s="20">
        <f t="shared" si="19"/>
        <v>861.07432029787333</v>
      </c>
      <c r="Z258" s="264">
        <v>6</v>
      </c>
    </row>
    <row r="259" spans="1:26" s="127" customFormat="1" ht="16.5">
      <c r="A259" s="20">
        <v>791</v>
      </c>
      <c r="B259" s="18" t="s">
        <v>257</v>
      </c>
      <c r="C259" s="21">
        <v>5131</v>
      </c>
      <c r="D259" s="21">
        <v>7306728.3099999996</v>
      </c>
      <c r="E259" s="21">
        <v>2158258.4561387403</v>
      </c>
      <c r="F259" s="21">
        <v>9464986.7661387399</v>
      </c>
      <c r="G259" s="121">
        <v>1359.93</v>
      </c>
      <c r="H259" s="32">
        <v>6977800.8300000001</v>
      </c>
      <c r="I259" s="32">
        <v>2487185.9361387398</v>
      </c>
      <c r="J259" s="307">
        <f t="shared" si="15"/>
        <v>0.2627775397464599</v>
      </c>
      <c r="K259" s="123">
        <v>685633.36408000009</v>
      </c>
      <c r="L259" s="123">
        <v>0</v>
      </c>
      <c r="M259" s="123">
        <v>59758.26764144854</v>
      </c>
      <c r="N259" s="123">
        <v>78238.391915976768</v>
      </c>
      <c r="O259" s="123">
        <v>0</v>
      </c>
      <c r="P259" s="124">
        <v>-241647.89499999999</v>
      </c>
      <c r="Q259" s="124">
        <v>1140500.0559376774</v>
      </c>
      <c r="R259" s="124">
        <v>312043.85841197806</v>
      </c>
      <c r="S259" s="125">
        <v>7439.95</v>
      </c>
      <c r="T259" s="22">
        <f t="shared" si="16"/>
        <v>4529151.9291258203</v>
      </c>
      <c r="U259" s="41">
        <v>2780391.9140561894</v>
      </c>
      <c r="V259" s="22">
        <f t="shared" si="18"/>
        <v>7309543.8431820096</v>
      </c>
      <c r="W259" s="22">
        <v>1262903.4928640013</v>
      </c>
      <c r="X259" s="21">
        <f t="shared" si="17"/>
        <v>8572447.3360460103</v>
      </c>
      <c r="Y259" s="20">
        <f t="shared" si="19"/>
        <v>1670.7166899329586</v>
      </c>
      <c r="Z259" s="264">
        <v>17</v>
      </c>
    </row>
    <row r="260" spans="1:26" s="127" customFormat="1" ht="16.5">
      <c r="A260" s="20">
        <v>831</v>
      </c>
      <c r="B260" s="18" t="s">
        <v>258</v>
      </c>
      <c r="C260" s="21">
        <v>4595</v>
      </c>
      <c r="D260" s="21">
        <v>6561690.7800000003</v>
      </c>
      <c r="E260" s="21">
        <v>1569591.7256130995</v>
      </c>
      <c r="F260" s="21">
        <v>8131282.5056130998</v>
      </c>
      <c r="G260" s="121">
        <v>1359.93</v>
      </c>
      <c r="H260" s="32">
        <v>6248878.3500000006</v>
      </c>
      <c r="I260" s="32">
        <v>1882404.1556130992</v>
      </c>
      <c r="J260" s="307">
        <f t="shared" si="15"/>
        <v>0.2315015072116432</v>
      </c>
      <c r="K260" s="123">
        <v>0</v>
      </c>
      <c r="L260" s="123">
        <v>0</v>
      </c>
      <c r="M260" s="123">
        <v>24546.244912609051</v>
      </c>
      <c r="N260" s="123">
        <v>79548.600216393461</v>
      </c>
      <c r="O260" s="123">
        <v>0</v>
      </c>
      <c r="P260" s="124">
        <v>-242582.74500000002</v>
      </c>
      <c r="Q260" s="124">
        <v>277484.27787702432</v>
      </c>
      <c r="R260" s="124">
        <v>395482.0588390918</v>
      </c>
      <c r="S260" s="125">
        <v>6662.75</v>
      </c>
      <c r="T260" s="22">
        <f t="shared" si="16"/>
        <v>2423545.3424582179</v>
      </c>
      <c r="U260" s="41">
        <v>833672.46234809537</v>
      </c>
      <c r="V260" s="22">
        <f t="shared" si="18"/>
        <v>3257217.8048063135</v>
      </c>
      <c r="W260" s="22">
        <v>695604.28385445778</v>
      </c>
      <c r="X260" s="21">
        <f t="shared" si="17"/>
        <v>3952822.088660771</v>
      </c>
      <c r="Y260" s="20">
        <f t="shared" si="19"/>
        <v>860.24419774989576</v>
      </c>
      <c r="Z260" s="264">
        <v>9</v>
      </c>
    </row>
    <row r="261" spans="1:26" s="127" customFormat="1" ht="16.5">
      <c r="A261" s="20">
        <v>832</v>
      </c>
      <c r="B261" s="18" t="s">
        <v>259</v>
      </c>
      <c r="C261" s="21">
        <v>3913</v>
      </c>
      <c r="D261" s="21">
        <v>5490946.7700000005</v>
      </c>
      <c r="E261" s="21">
        <v>2367778.7691758843</v>
      </c>
      <c r="F261" s="21">
        <v>7858725.5391758848</v>
      </c>
      <c r="G261" s="121">
        <v>1359.93</v>
      </c>
      <c r="H261" s="32">
        <v>5321406.09</v>
      </c>
      <c r="I261" s="32">
        <v>2537319.4491758849</v>
      </c>
      <c r="J261" s="307">
        <f t="shared" si="15"/>
        <v>0.32286653052423103</v>
      </c>
      <c r="K261" s="123">
        <v>1239628.9383659998</v>
      </c>
      <c r="L261" s="123">
        <v>0</v>
      </c>
      <c r="M261" s="123">
        <v>46564.715680003144</v>
      </c>
      <c r="N261" s="123">
        <v>52583.233658609272</v>
      </c>
      <c r="O261" s="123">
        <v>0</v>
      </c>
      <c r="P261" s="124">
        <v>-228152.35</v>
      </c>
      <c r="Q261" s="124">
        <v>1776586.5202539766</v>
      </c>
      <c r="R261" s="124">
        <v>1174352.1721804312</v>
      </c>
      <c r="S261" s="125">
        <v>5673.8499999999995</v>
      </c>
      <c r="T261" s="22">
        <f t="shared" si="16"/>
        <v>6604556.5293149054</v>
      </c>
      <c r="U261" s="41">
        <v>1421923.1314445157</v>
      </c>
      <c r="V261" s="22">
        <f t="shared" si="18"/>
        <v>8026479.6607594211</v>
      </c>
      <c r="W261" s="22">
        <v>765347.09521522524</v>
      </c>
      <c r="X261" s="21">
        <f t="shared" si="17"/>
        <v>8791826.7559746467</v>
      </c>
      <c r="Y261" s="20">
        <f t="shared" si="19"/>
        <v>2246.8251356950286</v>
      </c>
      <c r="Z261" s="264">
        <v>17</v>
      </c>
    </row>
    <row r="262" spans="1:26" s="127" customFormat="1" ht="16.5">
      <c r="A262" s="20">
        <v>833</v>
      </c>
      <c r="B262" s="18" t="s">
        <v>260</v>
      </c>
      <c r="C262" s="21">
        <v>1677</v>
      </c>
      <c r="D262" s="21">
        <v>2089598.1400000001</v>
      </c>
      <c r="E262" s="21">
        <v>452942.07071272033</v>
      </c>
      <c r="F262" s="21">
        <v>2542540.2107127206</v>
      </c>
      <c r="G262" s="121">
        <v>1359.93</v>
      </c>
      <c r="H262" s="32">
        <v>2280602.6100000003</v>
      </c>
      <c r="I262" s="32">
        <v>261937.6007127203</v>
      </c>
      <c r="J262" s="307">
        <f t="shared" si="15"/>
        <v>0.10302200909510666</v>
      </c>
      <c r="K262" s="123">
        <v>50315.898568000004</v>
      </c>
      <c r="L262" s="123">
        <v>0</v>
      </c>
      <c r="M262" s="123">
        <v>15501.046660028618</v>
      </c>
      <c r="N262" s="123">
        <v>23754.487580920795</v>
      </c>
      <c r="O262" s="123">
        <v>5160.7724501896037</v>
      </c>
      <c r="P262" s="124">
        <v>-78341.17</v>
      </c>
      <c r="Q262" s="124">
        <v>460471.57373023202</v>
      </c>
      <c r="R262" s="124">
        <v>609663.98082167027</v>
      </c>
      <c r="S262" s="125">
        <v>2431.65</v>
      </c>
      <c r="T262" s="22">
        <f t="shared" si="16"/>
        <v>1350895.8405237615</v>
      </c>
      <c r="U262" s="41">
        <v>392070.24528105819</v>
      </c>
      <c r="V262" s="22">
        <f t="shared" si="18"/>
        <v>1742966.0858048196</v>
      </c>
      <c r="W262" s="22">
        <v>342281.76810028043</v>
      </c>
      <c r="X262" s="21">
        <f t="shared" si="17"/>
        <v>2085247.8539050999</v>
      </c>
      <c r="Y262" s="20">
        <f t="shared" si="19"/>
        <v>1243.4393881366129</v>
      </c>
      <c r="Z262" s="264">
        <v>2</v>
      </c>
    </row>
    <row r="263" spans="1:26" s="127" customFormat="1" ht="16.5">
      <c r="A263" s="20">
        <v>834</v>
      </c>
      <c r="B263" s="18" t="s">
        <v>261</v>
      </c>
      <c r="C263" s="21">
        <v>5967</v>
      </c>
      <c r="D263" s="21">
        <v>8277729.4900000002</v>
      </c>
      <c r="E263" s="21">
        <v>1111553.068206368</v>
      </c>
      <c r="F263" s="21">
        <v>9389282.5582063682</v>
      </c>
      <c r="G263" s="121">
        <v>1359.93</v>
      </c>
      <c r="H263" s="32">
        <v>8114702.3100000005</v>
      </c>
      <c r="I263" s="32">
        <v>1274580.2482063677</v>
      </c>
      <c r="J263" s="307">
        <f t="shared" si="15"/>
        <v>0.13574841744349958</v>
      </c>
      <c r="K263" s="123">
        <v>0</v>
      </c>
      <c r="L263" s="123">
        <v>0</v>
      </c>
      <c r="M263" s="123">
        <v>48337.867384348814</v>
      </c>
      <c r="N263" s="123">
        <v>93338.318579631799</v>
      </c>
      <c r="O263" s="123">
        <v>0</v>
      </c>
      <c r="P263" s="124">
        <v>-325912.14499999996</v>
      </c>
      <c r="Q263" s="124">
        <v>1173682.0982292539</v>
      </c>
      <c r="R263" s="124">
        <v>749534.85643869278</v>
      </c>
      <c r="S263" s="125">
        <v>8652.15</v>
      </c>
      <c r="T263" s="22">
        <f t="shared" si="16"/>
        <v>3022213.3938382948</v>
      </c>
      <c r="U263" s="41">
        <v>1533891.1333413455</v>
      </c>
      <c r="V263" s="22">
        <f t="shared" si="18"/>
        <v>4556104.5271796398</v>
      </c>
      <c r="W263" s="22">
        <v>1113721.6941235561</v>
      </c>
      <c r="X263" s="21">
        <f t="shared" si="17"/>
        <v>5669826.2213031957</v>
      </c>
      <c r="Y263" s="20">
        <f t="shared" si="19"/>
        <v>950.19712104963901</v>
      </c>
      <c r="Z263" s="264">
        <v>5</v>
      </c>
    </row>
    <row r="264" spans="1:26" s="127" customFormat="1" ht="16.5">
      <c r="A264" s="20">
        <v>837</v>
      </c>
      <c r="B264" s="18" t="s">
        <v>262</v>
      </c>
      <c r="C264" s="21">
        <v>244223</v>
      </c>
      <c r="D264" s="21">
        <v>300387947.37</v>
      </c>
      <c r="E264" s="21">
        <v>59493247.249871701</v>
      </c>
      <c r="F264" s="21">
        <v>359881194.61987174</v>
      </c>
      <c r="G264" s="121">
        <v>1359.93</v>
      </c>
      <c r="H264" s="32">
        <v>332126184.39000005</v>
      </c>
      <c r="I264" s="32">
        <v>27755010.22987169</v>
      </c>
      <c r="J264" s="307">
        <f t="shared" si="15"/>
        <v>7.7122702282869243E-2</v>
      </c>
      <c r="K264" s="123">
        <v>0</v>
      </c>
      <c r="L264" s="123">
        <v>0</v>
      </c>
      <c r="M264" s="123">
        <v>3751649.9620899661</v>
      </c>
      <c r="N264" s="123">
        <v>5134590.1740293484</v>
      </c>
      <c r="O264" s="123">
        <v>3076453.1965640802</v>
      </c>
      <c r="P264" s="124">
        <v>-31546335.569349997</v>
      </c>
      <c r="Q264" s="124">
        <v>-53845192.491937794</v>
      </c>
      <c r="R264" s="124">
        <v>-17879235.785679471</v>
      </c>
      <c r="S264" s="125">
        <v>354123.35</v>
      </c>
      <c r="T264" s="22">
        <f t="shared" si="16"/>
        <v>-63198936.934412196</v>
      </c>
      <c r="U264" s="41">
        <v>4430428.264369769</v>
      </c>
      <c r="V264" s="22">
        <f t="shared" si="18"/>
        <v>-58768508.670042425</v>
      </c>
      <c r="W264" s="22">
        <v>36300023.396053225</v>
      </c>
      <c r="X264" s="21">
        <f t="shared" si="17"/>
        <v>-22468485.273989201</v>
      </c>
      <c r="Y264" s="20">
        <f t="shared" si="19"/>
        <v>-91.999874188709498</v>
      </c>
      <c r="Z264" s="264">
        <v>6</v>
      </c>
    </row>
    <row r="265" spans="1:26" s="127" customFormat="1" ht="16.5">
      <c r="A265" s="20">
        <v>844</v>
      </c>
      <c r="B265" s="18" t="s">
        <v>263</v>
      </c>
      <c r="C265" s="21">
        <v>1479</v>
      </c>
      <c r="D265" s="21">
        <v>1289108.24</v>
      </c>
      <c r="E265" s="21">
        <v>477522.00706652272</v>
      </c>
      <c r="F265" s="21">
        <v>1766630.2470665227</v>
      </c>
      <c r="G265" s="121">
        <v>1359.93</v>
      </c>
      <c r="H265" s="32">
        <v>2011336.4700000002</v>
      </c>
      <c r="I265" s="32">
        <v>-244706.22293347749</v>
      </c>
      <c r="J265" s="307">
        <f t="shared" si="15"/>
        <v>-0.13851581186261838</v>
      </c>
      <c r="K265" s="123">
        <v>200933.80156199995</v>
      </c>
      <c r="L265" s="123">
        <v>0</v>
      </c>
      <c r="M265" s="123">
        <v>14089.423321700904</v>
      </c>
      <c r="N265" s="123">
        <v>21774.029936917665</v>
      </c>
      <c r="O265" s="123">
        <v>0</v>
      </c>
      <c r="P265" s="124">
        <v>-73775.724999999991</v>
      </c>
      <c r="Q265" s="124">
        <v>31234.193027492045</v>
      </c>
      <c r="R265" s="124">
        <v>-120860.69158236854</v>
      </c>
      <c r="S265" s="125">
        <v>2144.5499999999997</v>
      </c>
      <c r="T265" s="22">
        <f t="shared" si="16"/>
        <v>-169166.64166773541</v>
      </c>
      <c r="U265" s="41">
        <v>658008.18657270377</v>
      </c>
      <c r="V265" s="22">
        <f t="shared" si="18"/>
        <v>488841.54490496835</v>
      </c>
      <c r="W265" s="22">
        <v>367381.62735902186</v>
      </c>
      <c r="X265" s="21">
        <f t="shared" si="17"/>
        <v>856223.17226399016</v>
      </c>
      <c r="Y265" s="20">
        <f t="shared" si="19"/>
        <v>578.9203328356931</v>
      </c>
      <c r="Z265" s="264">
        <v>11</v>
      </c>
    </row>
    <row r="266" spans="1:26" s="127" customFormat="1" ht="16.5">
      <c r="A266" s="20">
        <v>845</v>
      </c>
      <c r="B266" s="18" t="s">
        <v>264</v>
      </c>
      <c r="C266" s="21">
        <v>2882</v>
      </c>
      <c r="D266" s="21">
        <v>4190720.0300000003</v>
      </c>
      <c r="E266" s="21">
        <v>1538716.7821458494</v>
      </c>
      <c r="F266" s="21">
        <v>5729436.8121458497</v>
      </c>
      <c r="G266" s="121">
        <v>1359.93</v>
      </c>
      <c r="H266" s="32">
        <v>3919318.2600000002</v>
      </c>
      <c r="I266" s="32">
        <v>1810118.5521458494</v>
      </c>
      <c r="J266" s="307">
        <f t="shared" si="15"/>
        <v>0.31593306837917712</v>
      </c>
      <c r="K266" s="123">
        <v>364803.61187600001</v>
      </c>
      <c r="L266" s="123">
        <v>0</v>
      </c>
      <c r="M266" s="123">
        <v>32904.879724316226</v>
      </c>
      <c r="N266" s="123">
        <v>41887.100703555981</v>
      </c>
      <c r="O266" s="123">
        <v>0</v>
      </c>
      <c r="P266" s="124">
        <v>-146311.9835</v>
      </c>
      <c r="Q266" s="124">
        <v>132327.87187121573</v>
      </c>
      <c r="R266" s="124">
        <v>9805.6424723850105</v>
      </c>
      <c r="S266" s="125">
        <v>4178.8999999999996</v>
      </c>
      <c r="T266" s="22">
        <f t="shared" si="16"/>
        <v>2249714.5752933226</v>
      </c>
      <c r="U266" s="41">
        <v>1323281.919332657</v>
      </c>
      <c r="V266" s="22">
        <f t="shared" si="18"/>
        <v>3572996.4946259796</v>
      </c>
      <c r="W266" s="22">
        <v>595425.26634182327</v>
      </c>
      <c r="X266" s="21">
        <f t="shared" si="17"/>
        <v>4168421.7609678027</v>
      </c>
      <c r="Y266" s="20">
        <f t="shared" si="19"/>
        <v>1446.3642473864686</v>
      </c>
      <c r="Z266" s="264">
        <v>19</v>
      </c>
    </row>
    <row r="267" spans="1:26" s="127" customFormat="1" ht="16.5">
      <c r="A267" s="20">
        <v>846</v>
      </c>
      <c r="B267" s="18" t="s">
        <v>265</v>
      </c>
      <c r="C267" s="21">
        <v>4952</v>
      </c>
      <c r="D267" s="21">
        <v>6664587.2400000012</v>
      </c>
      <c r="E267" s="21">
        <v>896093.52346987883</v>
      </c>
      <c r="F267" s="21">
        <v>7560680.7634698804</v>
      </c>
      <c r="G267" s="121">
        <v>1359.93</v>
      </c>
      <c r="H267" s="32">
        <v>6734373.3600000003</v>
      </c>
      <c r="I267" s="32">
        <v>826307.40346988011</v>
      </c>
      <c r="J267" s="307">
        <f t="shared" ref="J267:J303" si="20">I267/F267</f>
        <v>0.10929007973227223</v>
      </c>
      <c r="K267" s="123">
        <v>53712.485349333336</v>
      </c>
      <c r="L267" s="123">
        <v>0</v>
      </c>
      <c r="M267" s="123">
        <v>55798.401942884746</v>
      </c>
      <c r="N267" s="123">
        <v>87551.116736673415</v>
      </c>
      <c r="O267" s="123">
        <v>0</v>
      </c>
      <c r="P267" s="124">
        <v>-257447.4325</v>
      </c>
      <c r="Q267" s="124">
        <v>1754702.8488937281</v>
      </c>
      <c r="R267" s="124">
        <v>726647.81290576479</v>
      </c>
      <c r="S267" s="125">
        <v>7180.4</v>
      </c>
      <c r="T267" s="22">
        <f t="shared" ref="T267:T303" si="21">SUM(K267:S267)+I267</f>
        <v>3254453.0367982644</v>
      </c>
      <c r="U267" s="41">
        <v>2947395.389431234</v>
      </c>
      <c r="V267" s="22">
        <f t="shared" si="18"/>
        <v>6201848.4262294983</v>
      </c>
      <c r="W267" s="22">
        <v>1137822.7546027547</v>
      </c>
      <c r="X267" s="21">
        <f t="shared" ref="X267:X303" si="22">SUM(V267:W267)</f>
        <v>7339671.1808322528</v>
      </c>
      <c r="Y267" s="20">
        <f t="shared" si="19"/>
        <v>1482.1630009758185</v>
      </c>
      <c r="Z267" s="264">
        <v>14</v>
      </c>
    </row>
    <row r="268" spans="1:26" s="127" customFormat="1" ht="16.5">
      <c r="A268" s="20">
        <v>848</v>
      </c>
      <c r="B268" s="18" t="s">
        <v>266</v>
      </c>
      <c r="C268" s="21">
        <v>4241</v>
      </c>
      <c r="D268" s="21">
        <v>5281402.41</v>
      </c>
      <c r="E268" s="21">
        <v>1516869.8232826579</v>
      </c>
      <c r="F268" s="21">
        <v>6798272.2332826583</v>
      </c>
      <c r="G268" s="121">
        <v>1359.93</v>
      </c>
      <c r="H268" s="32">
        <v>5767463.1299999999</v>
      </c>
      <c r="I268" s="32">
        <v>1030809.1032826584</v>
      </c>
      <c r="J268" s="307">
        <f t="shared" si="20"/>
        <v>0.15162810018640796</v>
      </c>
      <c r="K268" s="123">
        <v>240815.63709533331</v>
      </c>
      <c r="L268" s="123">
        <v>0</v>
      </c>
      <c r="M268" s="123">
        <v>47691.466936823672</v>
      </c>
      <c r="N268" s="123">
        <v>60219.408226375221</v>
      </c>
      <c r="O268" s="123">
        <v>0</v>
      </c>
      <c r="P268" s="124">
        <v>-234387.91499999998</v>
      </c>
      <c r="Q268" s="124">
        <v>589498.60468085529</v>
      </c>
      <c r="R268" s="124">
        <v>590624.29512437142</v>
      </c>
      <c r="S268" s="125">
        <v>6149.45</v>
      </c>
      <c r="T268" s="22">
        <f t="shared" si="21"/>
        <v>2331420.0503464174</v>
      </c>
      <c r="U268" s="41">
        <v>2436794.2552927681</v>
      </c>
      <c r="V268" s="22">
        <f t="shared" ref="V268:V303" si="23">SUM(T268:U268)</f>
        <v>4768214.305639185</v>
      </c>
      <c r="W268" s="22">
        <v>989321.16184801632</v>
      </c>
      <c r="X268" s="21">
        <f t="shared" si="22"/>
        <v>5757535.4674872011</v>
      </c>
      <c r="Y268" s="20">
        <f t="shared" ref="Y268:Y303" si="24">X268/C268</f>
        <v>1357.5891222558832</v>
      </c>
      <c r="Z268" s="264">
        <v>12</v>
      </c>
    </row>
    <row r="269" spans="1:26" s="127" customFormat="1" ht="16.5">
      <c r="A269" s="20">
        <v>849</v>
      </c>
      <c r="B269" s="18" t="s">
        <v>267</v>
      </c>
      <c r="C269" s="21">
        <v>2938</v>
      </c>
      <c r="D269" s="21">
        <v>4987301.75</v>
      </c>
      <c r="E269" s="21">
        <v>758758.9566397419</v>
      </c>
      <c r="F269" s="21">
        <v>5746060.7066397415</v>
      </c>
      <c r="G269" s="121">
        <v>1359.93</v>
      </c>
      <c r="H269" s="32">
        <v>3995474.3400000003</v>
      </c>
      <c r="I269" s="32">
        <v>1750586.3666397412</v>
      </c>
      <c r="J269" s="307">
        <f t="shared" si="20"/>
        <v>0.30465852277141581</v>
      </c>
      <c r="K269" s="123">
        <v>155699.4706106667</v>
      </c>
      <c r="L269" s="123">
        <v>0</v>
      </c>
      <c r="M269" s="123">
        <v>37283.512515052629</v>
      </c>
      <c r="N269" s="123">
        <v>49456.938230206491</v>
      </c>
      <c r="O269" s="123">
        <v>0</v>
      </c>
      <c r="P269" s="124">
        <v>-162945.80499999999</v>
      </c>
      <c r="Q269" s="124">
        <v>704344.65399877948</v>
      </c>
      <c r="R269" s="124">
        <v>190287.47309936062</v>
      </c>
      <c r="S269" s="125">
        <v>4260.0999999999995</v>
      </c>
      <c r="T269" s="22">
        <f t="shared" si="21"/>
        <v>2728972.710093807</v>
      </c>
      <c r="U269" s="41">
        <v>1535334.4102808973</v>
      </c>
      <c r="V269" s="22">
        <f t="shared" si="23"/>
        <v>4264307.1203747038</v>
      </c>
      <c r="W269" s="22">
        <v>698965.11716177571</v>
      </c>
      <c r="X269" s="21">
        <f t="shared" si="22"/>
        <v>4963272.2375364797</v>
      </c>
      <c r="Y269" s="20">
        <f t="shared" si="24"/>
        <v>1689.3370447707555</v>
      </c>
      <c r="Z269" s="264">
        <v>16</v>
      </c>
    </row>
    <row r="270" spans="1:26" s="127" customFormat="1" ht="16.5">
      <c r="A270" s="20">
        <v>850</v>
      </c>
      <c r="B270" s="18" t="s">
        <v>268</v>
      </c>
      <c r="C270" s="21">
        <v>2387</v>
      </c>
      <c r="D270" s="21">
        <v>4054207.26</v>
      </c>
      <c r="E270" s="21">
        <v>502671.04989457689</v>
      </c>
      <c r="F270" s="21">
        <v>4556878.3098945767</v>
      </c>
      <c r="G270" s="121">
        <v>1359.93</v>
      </c>
      <c r="H270" s="32">
        <v>3246152.91</v>
      </c>
      <c r="I270" s="32">
        <v>1310725.3998945765</v>
      </c>
      <c r="J270" s="307">
        <f t="shared" si="20"/>
        <v>0.28763669133944902</v>
      </c>
      <c r="K270" s="123">
        <v>30980.389234666665</v>
      </c>
      <c r="L270" s="123">
        <v>0</v>
      </c>
      <c r="M270" s="123">
        <v>18363.723132874104</v>
      </c>
      <c r="N270" s="123">
        <v>32849.404972353448</v>
      </c>
      <c r="O270" s="123">
        <v>0</v>
      </c>
      <c r="P270" s="124">
        <v>-128314.17000000001</v>
      </c>
      <c r="Q270" s="124">
        <v>284626.20327458519</v>
      </c>
      <c r="R270" s="124">
        <v>293810.16443008865</v>
      </c>
      <c r="S270" s="125">
        <v>3461.15</v>
      </c>
      <c r="T270" s="22">
        <f t="shared" si="21"/>
        <v>1846502.2649391447</v>
      </c>
      <c r="U270" s="41">
        <v>832594.64175759593</v>
      </c>
      <c r="V270" s="22">
        <f t="shared" si="23"/>
        <v>2679096.9066967405</v>
      </c>
      <c r="W270" s="22">
        <v>420099.42962818942</v>
      </c>
      <c r="X270" s="21">
        <f t="shared" si="22"/>
        <v>3099196.3363249302</v>
      </c>
      <c r="Y270" s="20">
        <f t="shared" si="24"/>
        <v>1298.3646151340301</v>
      </c>
      <c r="Z270" s="264">
        <v>13</v>
      </c>
    </row>
    <row r="271" spans="1:26" s="127" customFormat="1" ht="16.5">
      <c r="A271" s="20">
        <v>851</v>
      </c>
      <c r="B271" s="18" t="s">
        <v>269</v>
      </c>
      <c r="C271" s="21">
        <v>21333</v>
      </c>
      <c r="D271" s="21">
        <v>33507764.920000002</v>
      </c>
      <c r="E271" s="21">
        <v>3697156.7772946861</v>
      </c>
      <c r="F271" s="21">
        <v>37204921.69729469</v>
      </c>
      <c r="G271" s="121">
        <v>1359.93</v>
      </c>
      <c r="H271" s="32">
        <v>29011386.690000001</v>
      </c>
      <c r="I271" s="32">
        <v>8193535.0072946884</v>
      </c>
      <c r="J271" s="307">
        <f t="shared" si="20"/>
        <v>0.22022718053161422</v>
      </c>
      <c r="K271" s="123">
        <v>188191.66212600004</v>
      </c>
      <c r="L271" s="123">
        <v>0</v>
      </c>
      <c r="M271" s="123">
        <v>276595.43511029205</v>
      </c>
      <c r="N271" s="123">
        <v>354478.26123975654</v>
      </c>
      <c r="O271" s="123">
        <v>0</v>
      </c>
      <c r="P271" s="124">
        <v>-1535780.9245500001</v>
      </c>
      <c r="Q271" s="124">
        <v>-989765.16527233063</v>
      </c>
      <c r="R271" s="124">
        <v>-951868.8144810478</v>
      </c>
      <c r="S271" s="125">
        <v>30932.85</v>
      </c>
      <c r="T271" s="22">
        <f t="shared" si="21"/>
        <v>5566318.3114673588</v>
      </c>
      <c r="U271" s="41">
        <v>6501141.1516927658</v>
      </c>
      <c r="V271" s="22">
        <f t="shared" si="23"/>
        <v>12067459.463160124</v>
      </c>
      <c r="W271" s="22">
        <v>3292338.6038466329</v>
      </c>
      <c r="X271" s="21">
        <f t="shared" si="22"/>
        <v>15359798.067006756</v>
      </c>
      <c r="Y271" s="20">
        <f t="shared" si="24"/>
        <v>720.00178441882326</v>
      </c>
      <c r="Z271" s="264">
        <v>19</v>
      </c>
    </row>
    <row r="272" spans="1:26" s="127" customFormat="1" ht="16.5">
      <c r="A272" s="20">
        <v>853</v>
      </c>
      <c r="B272" s="18" t="s">
        <v>270</v>
      </c>
      <c r="C272" s="21">
        <v>195137</v>
      </c>
      <c r="D272" s="21">
        <v>229905975.91999999</v>
      </c>
      <c r="E272" s="21">
        <v>71426355.633541182</v>
      </c>
      <c r="F272" s="21">
        <v>301332331.55354118</v>
      </c>
      <c r="G272" s="121">
        <v>1359.93</v>
      </c>
      <c r="H272" s="32">
        <v>265372660.41000003</v>
      </c>
      <c r="I272" s="32">
        <v>35959671.143541157</v>
      </c>
      <c r="J272" s="307">
        <f t="shared" si="20"/>
        <v>0.11933558857806066</v>
      </c>
      <c r="K272" s="123">
        <v>0</v>
      </c>
      <c r="L272" s="123">
        <v>0</v>
      </c>
      <c r="M272" s="123">
        <v>3064927.9252317157</v>
      </c>
      <c r="N272" s="123">
        <v>3691476.41390714</v>
      </c>
      <c r="O272" s="123">
        <v>1288376.3698548684</v>
      </c>
      <c r="P272" s="124">
        <v>-20486723.517249998</v>
      </c>
      <c r="Q272" s="124">
        <v>-17025421.368802838</v>
      </c>
      <c r="R272" s="124">
        <v>1862510.4308394468</v>
      </c>
      <c r="S272" s="125">
        <v>282948.64999999997</v>
      </c>
      <c r="T272" s="22">
        <f t="shared" si="21"/>
        <v>8637766.0473214909</v>
      </c>
      <c r="U272" s="41">
        <v>-2685618.2239423799</v>
      </c>
      <c r="V272" s="22">
        <f t="shared" si="23"/>
        <v>5952147.8233791105</v>
      </c>
      <c r="W272" s="22">
        <v>31340782.047305323</v>
      </c>
      <c r="X272" s="21">
        <f t="shared" si="22"/>
        <v>37292929.87068443</v>
      </c>
      <c r="Y272" s="20">
        <f t="shared" si="24"/>
        <v>191.11152611080641</v>
      </c>
      <c r="Z272" s="264">
        <v>2</v>
      </c>
    </row>
    <row r="273" spans="1:26" s="127" customFormat="1" ht="16.5">
      <c r="A273" s="20">
        <v>854</v>
      </c>
      <c r="B273" s="18" t="s">
        <v>271</v>
      </c>
      <c r="C273" s="21">
        <v>3296</v>
      </c>
      <c r="D273" s="21">
        <v>2937855.23</v>
      </c>
      <c r="E273" s="21">
        <v>1704330.3469317912</v>
      </c>
      <c r="F273" s="21">
        <v>4642185.5769317914</v>
      </c>
      <c r="G273" s="121">
        <v>1359.93</v>
      </c>
      <c r="H273" s="32">
        <v>4482329.28</v>
      </c>
      <c r="I273" s="32">
        <v>159856.29693179112</v>
      </c>
      <c r="J273" s="307">
        <f t="shared" si="20"/>
        <v>3.4435567963107289E-2</v>
      </c>
      <c r="K273" s="123">
        <v>1066297.3582079997</v>
      </c>
      <c r="L273" s="123">
        <v>0</v>
      </c>
      <c r="M273" s="123">
        <v>41494.515971941124</v>
      </c>
      <c r="N273" s="123">
        <v>54349.905767920005</v>
      </c>
      <c r="O273" s="123">
        <v>0</v>
      </c>
      <c r="P273" s="124">
        <v>-149256.20499999999</v>
      </c>
      <c r="Q273" s="124">
        <v>515586.66422165488</v>
      </c>
      <c r="R273" s="124">
        <v>194282.35786278188</v>
      </c>
      <c r="S273" s="125">
        <v>4779.2</v>
      </c>
      <c r="T273" s="22">
        <f t="shared" si="21"/>
        <v>1887390.0939640887</v>
      </c>
      <c r="U273" s="41">
        <v>1301769.9332316127</v>
      </c>
      <c r="V273" s="22">
        <f t="shared" si="23"/>
        <v>3189160.0271957014</v>
      </c>
      <c r="W273" s="22">
        <v>677713.52548992482</v>
      </c>
      <c r="X273" s="21">
        <f t="shared" si="22"/>
        <v>3866873.5526856263</v>
      </c>
      <c r="Y273" s="20">
        <f t="shared" si="24"/>
        <v>1173.2019273924836</v>
      </c>
      <c r="Z273" s="264">
        <v>19</v>
      </c>
    </row>
    <row r="274" spans="1:26" s="127" customFormat="1" ht="16.5">
      <c r="A274" s="20">
        <v>857</v>
      </c>
      <c r="B274" s="18" t="s">
        <v>272</v>
      </c>
      <c r="C274" s="21">
        <v>2420</v>
      </c>
      <c r="D274" s="21">
        <v>2354390.5</v>
      </c>
      <c r="E274" s="21">
        <v>766955.43057904835</v>
      </c>
      <c r="F274" s="21">
        <v>3121345.9305790486</v>
      </c>
      <c r="G274" s="121">
        <v>1359.93</v>
      </c>
      <c r="H274" s="32">
        <v>3291030.6</v>
      </c>
      <c r="I274" s="32">
        <v>-169684.66942095151</v>
      </c>
      <c r="J274" s="307">
        <f t="shared" si="20"/>
        <v>-5.4362660594134429E-2</v>
      </c>
      <c r="K274" s="123">
        <v>263389.87179999996</v>
      </c>
      <c r="L274" s="123">
        <v>0</v>
      </c>
      <c r="M274" s="123">
        <v>25391.376845827181</v>
      </c>
      <c r="N274" s="123">
        <v>30319.226640640914</v>
      </c>
      <c r="O274" s="123">
        <v>0</v>
      </c>
      <c r="P274" s="124">
        <v>-163568.5</v>
      </c>
      <c r="Q274" s="124">
        <v>-1109813.7035469699</v>
      </c>
      <c r="R274" s="124">
        <v>-750493.89775389875</v>
      </c>
      <c r="S274" s="125">
        <v>3509</v>
      </c>
      <c r="T274" s="22">
        <f t="shared" si="21"/>
        <v>-1870951.295435352</v>
      </c>
      <c r="U274" s="41">
        <v>971581.07771805557</v>
      </c>
      <c r="V274" s="22">
        <f t="shared" si="23"/>
        <v>-899370.21771729644</v>
      </c>
      <c r="W274" s="22">
        <v>527451.85057411972</v>
      </c>
      <c r="X274" s="21">
        <f t="shared" si="22"/>
        <v>-371918.36714317673</v>
      </c>
      <c r="Y274" s="20">
        <f t="shared" si="24"/>
        <v>-153.68527567899864</v>
      </c>
      <c r="Z274" s="264">
        <v>11</v>
      </c>
    </row>
    <row r="275" spans="1:26" s="127" customFormat="1" ht="16.5">
      <c r="A275" s="20">
        <v>858</v>
      </c>
      <c r="B275" s="18" t="s">
        <v>273</v>
      </c>
      <c r="C275" s="21">
        <v>39718</v>
      </c>
      <c r="D275" s="21">
        <v>67498797.189999998</v>
      </c>
      <c r="E275" s="21">
        <v>8072599.6857604105</v>
      </c>
      <c r="F275" s="21">
        <v>75571396.875760406</v>
      </c>
      <c r="G275" s="121">
        <v>1359.93</v>
      </c>
      <c r="H275" s="32">
        <v>54013699.740000002</v>
      </c>
      <c r="I275" s="32">
        <v>21557697.135760404</v>
      </c>
      <c r="J275" s="307">
        <f t="shared" si="20"/>
        <v>0.28526265263035061</v>
      </c>
      <c r="K275" s="123">
        <v>0</v>
      </c>
      <c r="L275" s="123">
        <v>0</v>
      </c>
      <c r="M275" s="123">
        <v>405191.24145931046</v>
      </c>
      <c r="N275" s="123">
        <v>807074.99668735999</v>
      </c>
      <c r="O275" s="123">
        <v>360754.65165916545</v>
      </c>
      <c r="P275" s="124">
        <v>-2569882.76315</v>
      </c>
      <c r="Q275" s="124">
        <v>4186990.4005118897</v>
      </c>
      <c r="R275" s="124">
        <v>1964928.3638382002</v>
      </c>
      <c r="S275" s="125">
        <v>57591.1</v>
      </c>
      <c r="T275" s="22">
        <f t="shared" si="21"/>
        <v>26770345.126766331</v>
      </c>
      <c r="U275" s="41">
        <v>-703436.03947544389</v>
      </c>
      <c r="V275" s="22">
        <f t="shared" si="23"/>
        <v>26066909.087290887</v>
      </c>
      <c r="W275" s="22">
        <v>4629137.4877160424</v>
      </c>
      <c r="X275" s="21">
        <f t="shared" si="22"/>
        <v>30696046.575006928</v>
      </c>
      <c r="Y275" s="20">
        <f t="shared" si="24"/>
        <v>772.84975514897349</v>
      </c>
      <c r="Z275" s="264">
        <v>1</v>
      </c>
    </row>
    <row r="276" spans="1:26" s="127" customFormat="1" ht="16.5">
      <c r="A276" s="20">
        <v>859</v>
      </c>
      <c r="B276" s="18" t="s">
        <v>274</v>
      </c>
      <c r="C276" s="21">
        <v>6593</v>
      </c>
      <c r="D276" s="21">
        <v>18421228.290000003</v>
      </c>
      <c r="E276" s="21">
        <v>873314.28055696678</v>
      </c>
      <c r="F276" s="21">
        <v>19294542.570556968</v>
      </c>
      <c r="G276" s="121">
        <v>1359.93</v>
      </c>
      <c r="H276" s="32">
        <v>8966018.4900000002</v>
      </c>
      <c r="I276" s="32">
        <v>10328524.080556968</v>
      </c>
      <c r="J276" s="307">
        <f t="shared" si="20"/>
        <v>0.53530805629556932</v>
      </c>
      <c r="K276" s="123">
        <v>0</v>
      </c>
      <c r="L276" s="123">
        <v>0</v>
      </c>
      <c r="M276" s="123">
        <v>46034.621009307557</v>
      </c>
      <c r="N276" s="123">
        <v>123094.16522161594</v>
      </c>
      <c r="O276" s="123">
        <v>0</v>
      </c>
      <c r="P276" s="124">
        <v>-289692.59999999998</v>
      </c>
      <c r="Q276" s="124">
        <v>-1269966.4205834512</v>
      </c>
      <c r="R276" s="124">
        <v>-1602539.1589233917</v>
      </c>
      <c r="S276" s="125">
        <v>9559.85</v>
      </c>
      <c r="T276" s="22">
        <f t="shared" si="21"/>
        <v>7345014.5372810494</v>
      </c>
      <c r="U276" s="41">
        <v>4826238.4439452421</v>
      </c>
      <c r="V276" s="22">
        <f t="shared" si="23"/>
        <v>12171252.981226292</v>
      </c>
      <c r="W276" s="22">
        <v>968220.28774869477</v>
      </c>
      <c r="X276" s="21">
        <f t="shared" si="22"/>
        <v>13139473.268974986</v>
      </c>
      <c r="Y276" s="20">
        <f t="shared" si="24"/>
        <v>1992.9430106135273</v>
      </c>
      <c r="Z276" s="264">
        <v>17</v>
      </c>
    </row>
    <row r="277" spans="1:26" s="127" customFormat="1" ht="16.5">
      <c r="A277" s="20">
        <v>886</v>
      </c>
      <c r="B277" s="18" t="s">
        <v>275</v>
      </c>
      <c r="C277" s="21">
        <v>12669</v>
      </c>
      <c r="D277" s="21">
        <v>19583107.739999998</v>
      </c>
      <c r="E277" s="21">
        <v>1610888.9615419006</v>
      </c>
      <c r="F277" s="21">
        <v>21193996.701541901</v>
      </c>
      <c r="G277" s="121">
        <v>1359.93</v>
      </c>
      <c r="H277" s="32">
        <v>17228953.170000002</v>
      </c>
      <c r="I277" s="32">
        <v>3965043.5315418988</v>
      </c>
      <c r="J277" s="307">
        <f t="shared" si="20"/>
        <v>0.18708333248223233</v>
      </c>
      <c r="K277" s="123">
        <v>0</v>
      </c>
      <c r="L277" s="123">
        <v>0</v>
      </c>
      <c r="M277" s="123">
        <v>119611.92956312909</v>
      </c>
      <c r="N277" s="123">
        <v>217748.15651806525</v>
      </c>
      <c r="O277" s="123">
        <v>0</v>
      </c>
      <c r="P277" s="124">
        <v>-770281.96000000008</v>
      </c>
      <c r="Q277" s="124">
        <v>-141052.78831426238</v>
      </c>
      <c r="R277" s="124">
        <v>-565052.86245624186</v>
      </c>
      <c r="S277" s="125">
        <v>18370.05</v>
      </c>
      <c r="T277" s="22">
        <f t="shared" si="21"/>
        <v>2844386.0568525889</v>
      </c>
      <c r="U277" s="41">
        <v>4289664.6657589925</v>
      </c>
      <c r="V277" s="22">
        <f t="shared" si="23"/>
        <v>7134050.7226115819</v>
      </c>
      <c r="W277" s="22">
        <v>1935332.8315087492</v>
      </c>
      <c r="X277" s="21">
        <f t="shared" si="22"/>
        <v>9069383.554120332</v>
      </c>
      <c r="Y277" s="20">
        <f t="shared" si="24"/>
        <v>715.87209362383237</v>
      </c>
      <c r="Z277" s="264">
        <v>4</v>
      </c>
    </row>
    <row r="278" spans="1:26" s="127" customFormat="1" ht="16.5">
      <c r="A278" s="20">
        <v>887</v>
      </c>
      <c r="B278" s="18" t="s">
        <v>276</v>
      </c>
      <c r="C278" s="21">
        <v>4669</v>
      </c>
      <c r="D278" s="21">
        <v>5837359.5900000008</v>
      </c>
      <c r="E278" s="21">
        <v>1034336.0085475891</v>
      </c>
      <c r="F278" s="21">
        <v>6871695.59854759</v>
      </c>
      <c r="G278" s="121">
        <v>1359.93</v>
      </c>
      <c r="H278" s="32">
        <v>6349513.1699999999</v>
      </c>
      <c r="I278" s="32">
        <v>522182.42854759004</v>
      </c>
      <c r="J278" s="307">
        <f t="shared" si="20"/>
        <v>7.599033179786939E-2</v>
      </c>
      <c r="K278" s="123">
        <v>0</v>
      </c>
      <c r="L278" s="123">
        <v>0</v>
      </c>
      <c r="M278" s="123">
        <v>47828.001181774831</v>
      </c>
      <c r="N278" s="123">
        <v>70319.085168961348</v>
      </c>
      <c r="O278" s="123">
        <v>0</v>
      </c>
      <c r="P278" s="124">
        <v>-377067.72499999998</v>
      </c>
      <c r="Q278" s="124">
        <v>-413029.62838200323</v>
      </c>
      <c r="R278" s="124">
        <v>-194736.86893043312</v>
      </c>
      <c r="S278" s="125">
        <v>6770.05</v>
      </c>
      <c r="T278" s="22">
        <f t="shared" si="21"/>
        <v>-337734.65741411014</v>
      </c>
      <c r="U278" s="41">
        <v>2399838.7507077456</v>
      </c>
      <c r="V278" s="22">
        <f t="shared" si="23"/>
        <v>2062104.0932936354</v>
      </c>
      <c r="W278" s="22">
        <v>1059397.7324163243</v>
      </c>
      <c r="X278" s="21">
        <f t="shared" si="22"/>
        <v>3121501.8257099595</v>
      </c>
      <c r="Y278" s="20">
        <f t="shared" si="24"/>
        <v>668.5589688819789</v>
      </c>
      <c r="Z278" s="264">
        <v>6</v>
      </c>
    </row>
    <row r="279" spans="1:26" s="127" customFormat="1" ht="16.5">
      <c r="A279" s="20">
        <v>889</v>
      </c>
      <c r="B279" s="18" t="s">
        <v>277</v>
      </c>
      <c r="C279" s="21">
        <v>2568</v>
      </c>
      <c r="D279" s="21">
        <v>3639908.96</v>
      </c>
      <c r="E279" s="21">
        <v>1592201.7756455862</v>
      </c>
      <c r="F279" s="21">
        <v>5232110.7356455866</v>
      </c>
      <c r="G279" s="121">
        <v>1359.93</v>
      </c>
      <c r="H279" s="32">
        <v>3492300.24</v>
      </c>
      <c r="I279" s="32">
        <v>1739810.4956455864</v>
      </c>
      <c r="J279" s="307">
        <f t="shared" si="20"/>
        <v>0.33252554916174043</v>
      </c>
      <c r="K279" s="123">
        <v>321204.51038400002</v>
      </c>
      <c r="L279" s="123">
        <v>0</v>
      </c>
      <c r="M279" s="123">
        <v>29185.290259162757</v>
      </c>
      <c r="N279" s="123">
        <v>45060.495363053175</v>
      </c>
      <c r="O279" s="123">
        <v>0</v>
      </c>
      <c r="P279" s="124">
        <v>-108366.575</v>
      </c>
      <c r="Q279" s="124">
        <v>1089285.4322706249</v>
      </c>
      <c r="R279" s="124">
        <v>428441.06138360279</v>
      </c>
      <c r="S279" s="125">
        <v>3723.6</v>
      </c>
      <c r="T279" s="22">
        <f t="shared" si="21"/>
        <v>3548344.3103060303</v>
      </c>
      <c r="U279" s="41">
        <v>1009703.136165547</v>
      </c>
      <c r="V279" s="22">
        <f t="shared" si="23"/>
        <v>4558047.4464715775</v>
      </c>
      <c r="W279" s="22">
        <v>555205.31133360858</v>
      </c>
      <c r="X279" s="21">
        <f t="shared" si="22"/>
        <v>5113252.7578051863</v>
      </c>
      <c r="Y279" s="20">
        <f t="shared" si="24"/>
        <v>1991.1420396437641</v>
      </c>
      <c r="Z279" s="264">
        <v>17</v>
      </c>
    </row>
    <row r="280" spans="1:26" s="127" customFormat="1" ht="16.5">
      <c r="A280" s="20">
        <v>890</v>
      </c>
      <c r="B280" s="18" t="s">
        <v>278</v>
      </c>
      <c r="C280" s="21">
        <v>1176</v>
      </c>
      <c r="D280" s="21">
        <v>1447263.9</v>
      </c>
      <c r="E280" s="21">
        <v>1167726.1580214628</v>
      </c>
      <c r="F280" s="21">
        <v>2614990.0580214625</v>
      </c>
      <c r="G280" s="121">
        <v>1359.93</v>
      </c>
      <c r="H280" s="32">
        <v>1599277.6800000002</v>
      </c>
      <c r="I280" s="32">
        <v>1015712.3780214624</v>
      </c>
      <c r="J280" s="307">
        <f t="shared" si="20"/>
        <v>0.38841921211354979</v>
      </c>
      <c r="K280" s="123">
        <v>422098.90464000008</v>
      </c>
      <c r="L280" s="123">
        <v>451296.72</v>
      </c>
      <c r="M280" s="123">
        <v>14085.879612438341</v>
      </c>
      <c r="N280" s="123">
        <v>18075.198471188418</v>
      </c>
      <c r="O280" s="123">
        <v>0</v>
      </c>
      <c r="P280" s="124">
        <v>-57765.855000000003</v>
      </c>
      <c r="Q280" s="124">
        <v>119373.96570226965</v>
      </c>
      <c r="R280" s="124">
        <v>577144.85916695406</v>
      </c>
      <c r="S280" s="125">
        <v>1705.2</v>
      </c>
      <c r="T280" s="22">
        <f t="shared" si="21"/>
        <v>2561727.2506143129</v>
      </c>
      <c r="U280" s="41">
        <v>493191.7065052056</v>
      </c>
      <c r="V280" s="22">
        <f t="shared" si="23"/>
        <v>3054918.9571195184</v>
      </c>
      <c r="W280" s="22">
        <v>234551.63909570267</v>
      </c>
      <c r="X280" s="21">
        <f t="shared" si="22"/>
        <v>3289470.5962152211</v>
      </c>
      <c r="Y280" s="20">
        <f t="shared" si="24"/>
        <v>2797.1688743326708</v>
      </c>
      <c r="Z280" s="264">
        <v>19</v>
      </c>
    </row>
    <row r="281" spans="1:26" s="127" customFormat="1" ht="16.5">
      <c r="A281" s="20">
        <v>892</v>
      </c>
      <c r="B281" s="18" t="s">
        <v>279</v>
      </c>
      <c r="C281" s="21">
        <v>3634</v>
      </c>
      <c r="D281" s="21">
        <v>8295453.29</v>
      </c>
      <c r="E281" s="21">
        <v>619032.03276397893</v>
      </c>
      <c r="F281" s="21">
        <v>8914485.3227639794</v>
      </c>
      <c r="G281" s="121">
        <v>1359.93</v>
      </c>
      <c r="H281" s="32">
        <v>4941985.62</v>
      </c>
      <c r="I281" s="32">
        <v>3972499.7027639793</v>
      </c>
      <c r="J281" s="307">
        <f t="shared" si="20"/>
        <v>0.44562300109685821</v>
      </c>
      <c r="K281" s="123">
        <v>0</v>
      </c>
      <c r="L281" s="123">
        <v>0</v>
      </c>
      <c r="M281" s="123">
        <v>27742.702357196784</v>
      </c>
      <c r="N281" s="123">
        <v>71540.806751265583</v>
      </c>
      <c r="O281" s="123">
        <v>0</v>
      </c>
      <c r="P281" s="124">
        <v>-193779.77499999997</v>
      </c>
      <c r="Q281" s="124">
        <v>377503.70580947527</v>
      </c>
      <c r="R281" s="124">
        <v>130506.25360763166</v>
      </c>
      <c r="S281" s="125">
        <v>5269.3</v>
      </c>
      <c r="T281" s="22">
        <f t="shared" si="21"/>
        <v>4391282.6962895487</v>
      </c>
      <c r="U281" s="41">
        <v>2042123.3990140557</v>
      </c>
      <c r="V281" s="22">
        <f t="shared" si="23"/>
        <v>6433406.0953036044</v>
      </c>
      <c r="W281" s="22">
        <v>596788.2530678059</v>
      </c>
      <c r="X281" s="21">
        <f t="shared" si="22"/>
        <v>7030194.3483714107</v>
      </c>
      <c r="Y281" s="20">
        <f t="shared" si="24"/>
        <v>1934.5609103938939</v>
      </c>
      <c r="Z281" s="264">
        <v>13</v>
      </c>
    </row>
    <row r="282" spans="1:26" s="127" customFormat="1" ht="16.5">
      <c r="A282" s="20">
        <v>893</v>
      </c>
      <c r="B282" s="18" t="s">
        <v>280</v>
      </c>
      <c r="C282" s="21">
        <v>7497</v>
      </c>
      <c r="D282" s="21">
        <v>12930559.609999999</v>
      </c>
      <c r="E282" s="21">
        <v>3848114.7642773185</v>
      </c>
      <c r="F282" s="21">
        <v>16778674.374277316</v>
      </c>
      <c r="G282" s="121">
        <v>1359.93</v>
      </c>
      <c r="H282" s="32">
        <v>10195395.210000001</v>
      </c>
      <c r="I282" s="32">
        <v>6583279.1642773151</v>
      </c>
      <c r="J282" s="307">
        <f t="shared" si="20"/>
        <v>0.3923599098132487</v>
      </c>
      <c r="K282" s="123">
        <v>5409.9201659999999</v>
      </c>
      <c r="L282" s="123">
        <v>0</v>
      </c>
      <c r="M282" s="123">
        <v>96156.963753753138</v>
      </c>
      <c r="N282" s="123">
        <v>113907.03805154322</v>
      </c>
      <c r="O282" s="123">
        <v>14081.554846890293</v>
      </c>
      <c r="P282" s="124">
        <v>-324378.03499999997</v>
      </c>
      <c r="Q282" s="124">
        <v>-632871.37483209744</v>
      </c>
      <c r="R282" s="124">
        <v>-195057.98474964002</v>
      </c>
      <c r="S282" s="125">
        <v>10870.65</v>
      </c>
      <c r="T282" s="22">
        <f t="shared" si="21"/>
        <v>5671397.8965137647</v>
      </c>
      <c r="U282" s="41">
        <v>2204497.2578866798</v>
      </c>
      <c r="V282" s="22">
        <f t="shared" si="23"/>
        <v>7875895.1544004446</v>
      </c>
      <c r="W282" s="22">
        <v>1521040.3856361366</v>
      </c>
      <c r="X282" s="21">
        <f t="shared" si="22"/>
        <v>9396935.5400365815</v>
      </c>
      <c r="Y282" s="20">
        <f t="shared" si="24"/>
        <v>1253.4261091151902</v>
      </c>
      <c r="Z282" s="264">
        <v>15</v>
      </c>
    </row>
    <row r="283" spans="1:26" s="127" customFormat="1" ht="16.5">
      <c r="A283" s="20">
        <v>895</v>
      </c>
      <c r="B283" s="18" t="s">
        <v>281</v>
      </c>
      <c r="C283" s="21">
        <v>15463</v>
      </c>
      <c r="D283" s="21">
        <v>19493956.469999999</v>
      </c>
      <c r="E283" s="21">
        <v>3870684.8216181258</v>
      </c>
      <c r="F283" s="21">
        <v>23364641.291618124</v>
      </c>
      <c r="G283" s="121">
        <v>1359.93</v>
      </c>
      <c r="H283" s="32">
        <v>21028597.59</v>
      </c>
      <c r="I283" s="32">
        <v>2336043.7016181238</v>
      </c>
      <c r="J283" s="307">
        <f t="shared" si="20"/>
        <v>9.9982005820742501E-2</v>
      </c>
      <c r="K283" s="123">
        <v>0</v>
      </c>
      <c r="L283" s="123">
        <v>0</v>
      </c>
      <c r="M283" s="123">
        <v>251296.41410416435</v>
      </c>
      <c r="N283" s="123">
        <v>246017.10897606853</v>
      </c>
      <c r="O283" s="123">
        <v>0</v>
      </c>
      <c r="P283" s="124">
        <v>-939002.47389999998</v>
      </c>
      <c r="Q283" s="124">
        <v>1087190.5307428802</v>
      </c>
      <c r="R283" s="124">
        <v>1706487.9592344095</v>
      </c>
      <c r="S283" s="125">
        <v>22421.35</v>
      </c>
      <c r="T283" s="22">
        <f t="shared" si="21"/>
        <v>4710454.5907756463</v>
      </c>
      <c r="U283" s="41">
        <v>1470319.0186654124</v>
      </c>
      <c r="V283" s="22">
        <f t="shared" si="23"/>
        <v>6180773.6094410587</v>
      </c>
      <c r="W283" s="22">
        <v>2613083.7152337567</v>
      </c>
      <c r="X283" s="21">
        <f t="shared" si="22"/>
        <v>8793857.3246748149</v>
      </c>
      <c r="Y283" s="20">
        <f t="shared" si="24"/>
        <v>568.70318338451887</v>
      </c>
      <c r="Z283" s="264">
        <v>2</v>
      </c>
    </row>
    <row r="284" spans="1:26" s="127" customFormat="1" ht="16.5">
      <c r="A284" s="20">
        <v>905</v>
      </c>
      <c r="B284" s="18" t="s">
        <v>282</v>
      </c>
      <c r="C284" s="21">
        <v>67615</v>
      </c>
      <c r="D284" s="21">
        <v>94401027.469999999</v>
      </c>
      <c r="E284" s="21">
        <v>22244930.773682512</v>
      </c>
      <c r="F284" s="21">
        <v>116645958.2436825</v>
      </c>
      <c r="G284" s="121">
        <v>1359.93</v>
      </c>
      <c r="H284" s="32">
        <v>91951666.950000003</v>
      </c>
      <c r="I284" s="32">
        <v>24694291.293682501</v>
      </c>
      <c r="J284" s="307">
        <f t="shared" si="20"/>
        <v>0.21170293137884985</v>
      </c>
      <c r="K284" s="123">
        <v>0</v>
      </c>
      <c r="L284" s="123">
        <v>0</v>
      </c>
      <c r="M284" s="123">
        <v>1078593.335769383</v>
      </c>
      <c r="N284" s="123">
        <v>1466594.5377167361</v>
      </c>
      <c r="O284" s="123">
        <v>21097.232440473865</v>
      </c>
      <c r="P284" s="124">
        <v>-5818115.7030000007</v>
      </c>
      <c r="Q284" s="124">
        <v>-9982524.3593746722</v>
      </c>
      <c r="R284" s="124">
        <v>-4173467.9497271087</v>
      </c>
      <c r="S284" s="125">
        <v>98041.75</v>
      </c>
      <c r="T284" s="22">
        <f t="shared" si="21"/>
        <v>7384510.137507312</v>
      </c>
      <c r="U284" s="41">
        <v>2607193.6995339738</v>
      </c>
      <c r="V284" s="22">
        <f t="shared" si="23"/>
        <v>9991703.8370412849</v>
      </c>
      <c r="W284" s="22">
        <v>10466596.893593699</v>
      </c>
      <c r="X284" s="21">
        <f t="shared" si="22"/>
        <v>20458300.730634984</v>
      </c>
      <c r="Y284" s="20">
        <f t="shared" si="24"/>
        <v>302.57044636005298</v>
      </c>
      <c r="Z284" s="264">
        <v>15</v>
      </c>
    </row>
    <row r="285" spans="1:26" s="127" customFormat="1" ht="16.5">
      <c r="A285" s="20">
        <v>908</v>
      </c>
      <c r="B285" s="18" t="s">
        <v>283</v>
      </c>
      <c r="C285" s="21">
        <v>20695</v>
      </c>
      <c r="D285" s="21">
        <v>30105378.25</v>
      </c>
      <c r="E285" s="21">
        <v>3160496.1882013893</v>
      </c>
      <c r="F285" s="21">
        <v>33265874.43820139</v>
      </c>
      <c r="G285" s="121">
        <v>1359.93</v>
      </c>
      <c r="H285" s="32">
        <v>28143751.350000001</v>
      </c>
      <c r="I285" s="32">
        <v>5122123.0882013887</v>
      </c>
      <c r="J285" s="307">
        <f t="shared" si="20"/>
        <v>0.15397530276009574</v>
      </c>
      <c r="K285" s="123">
        <v>0</v>
      </c>
      <c r="L285" s="123">
        <v>0</v>
      </c>
      <c r="M285" s="123">
        <v>220312.49691134869</v>
      </c>
      <c r="N285" s="123">
        <v>376408.42529680417</v>
      </c>
      <c r="O285" s="123">
        <v>0</v>
      </c>
      <c r="P285" s="124">
        <v>-1434750.0212000001</v>
      </c>
      <c r="Q285" s="124">
        <v>-196172.36368123142</v>
      </c>
      <c r="R285" s="124">
        <v>261349.39126429276</v>
      </c>
      <c r="S285" s="125">
        <v>30007.75</v>
      </c>
      <c r="T285" s="22">
        <f t="shared" si="21"/>
        <v>4379278.7667926028</v>
      </c>
      <c r="U285" s="41">
        <v>4395558.9322686261</v>
      </c>
      <c r="V285" s="22">
        <f t="shared" si="23"/>
        <v>8774837.6990612298</v>
      </c>
      <c r="W285" s="22">
        <v>2924192.5603013136</v>
      </c>
      <c r="X285" s="21">
        <f t="shared" si="22"/>
        <v>11699030.259362543</v>
      </c>
      <c r="Y285" s="20">
        <f t="shared" si="24"/>
        <v>565.30709153720909</v>
      </c>
      <c r="Z285" s="264">
        <v>6</v>
      </c>
    </row>
    <row r="286" spans="1:26" s="127" customFormat="1" ht="16.5">
      <c r="A286" s="20">
        <v>915</v>
      </c>
      <c r="B286" s="18" t="s">
        <v>284</v>
      </c>
      <c r="C286" s="21">
        <v>19973</v>
      </c>
      <c r="D286" s="21">
        <v>22912986.099999998</v>
      </c>
      <c r="E286" s="21">
        <v>3547430.6945938477</v>
      </c>
      <c r="F286" s="21">
        <v>26460416.794593845</v>
      </c>
      <c r="G286" s="121">
        <v>1359.93</v>
      </c>
      <c r="H286" s="32">
        <v>27161881.890000001</v>
      </c>
      <c r="I286" s="32">
        <v>-701465.09540615603</v>
      </c>
      <c r="J286" s="307">
        <f t="shared" si="20"/>
        <v>-2.6509979069924292E-2</v>
      </c>
      <c r="K286" s="123">
        <v>86741.474043333335</v>
      </c>
      <c r="L286" s="123">
        <v>0</v>
      </c>
      <c r="M286" s="123">
        <v>287071.36620714923</v>
      </c>
      <c r="N286" s="123">
        <v>387162.08317892905</v>
      </c>
      <c r="O286" s="123">
        <v>0</v>
      </c>
      <c r="P286" s="124">
        <v>-1896798.8049999999</v>
      </c>
      <c r="Q286" s="124">
        <v>773633.93252304895</v>
      </c>
      <c r="R286" s="124">
        <v>1033412.9961954993</v>
      </c>
      <c r="S286" s="125">
        <v>28960.85</v>
      </c>
      <c r="T286" s="22">
        <f t="shared" si="21"/>
        <v>-1281.1982581961202</v>
      </c>
      <c r="U286" s="41">
        <v>6452901.9726271033</v>
      </c>
      <c r="V286" s="22">
        <f t="shared" si="23"/>
        <v>6451620.7743689073</v>
      </c>
      <c r="W286" s="22">
        <v>3323029.3194958591</v>
      </c>
      <c r="X286" s="21">
        <f t="shared" si="22"/>
        <v>9774650.0938647669</v>
      </c>
      <c r="Y286" s="20">
        <f t="shared" si="24"/>
        <v>489.39318549365476</v>
      </c>
      <c r="Z286" s="264">
        <v>11</v>
      </c>
    </row>
    <row r="287" spans="1:26" s="127" customFormat="1" ht="16.5">
      <c r="A287" s="20">
        <v>918</v>
      </c>
      <c r="B287" s="18" t="s">
        <v>285</v>
      </c>
      <c r="C287" s="21">
        <v>2271</v>
      </c>
      <c r="D287" s="21">
        <v>3127511.54</v>
      </c>
      <c r="E287" s="21">
        <v>429680.90242340963</v>
      </c>
      <c r="F287" s="21">
        <v>3557192.4424234098</v>
      </c>
      <c r="G287" s="121">
        <v>1359.93</v>
      </c>
      <c r="H287" s="32">
        <v>3088401.0300000003</v>
      </c>
      <c r="I287" s="32">
        <v>468791.41242340952</v>
      </c>
      <c r="J287" s="307">
        <f t="shared" si="20"/>
        <v>0.13178691341872856</v>
      </c>
      <c r="K287" s="123">
        <v>0</v>
      </c>
      <c r="L287" s="123">
        <v>0</v>
      </c>
      <c r="M287" s="123">
        <v>20847.142266752897</v>
      </c>
      <c r="N287" s="123">
        <v>24089.354495569092</v>
      </c>
      <c r="O287" s="123">
        <v>0</v>
      </c>
      <c r="P287" s="124">
        <v>-118824.77499999999</v>
      </c>
      <c r="Q287" s="124">
        <v>-60287.279328028912</v>
      </c>
      <c r="R287" s="124">
        <v>-20092.982377388667</v>
      </c>
      <c r="S287" s="125">
        <v>3292.95</v>
      </c>
      <c r="T287" s="22">
        <f t="shared" si="21"/>
        <v>317815.82248031395</v>
      </c>
      <c r="U287" s="41">
        <v>738026.39485276723</v>
      </c>
      <c r="V287" s="22">
        <f t="shared" si="23"/>
        <v>1055842.2173330812</v>
      </c>
      <c r="W287" s="22">
        <v>520627.6267714923</v>
      </c>
      <c r="X287" s="21">
        <f t="shared" si="22"/>
        <v>1576469.8441045736</v>
      </c>
      <c r="Y287" s="20">
        <f t="shared" si="24"/>
        <v>694.1743038769589</v>
      </c>
      <c r="Z287" s="264">
        <v>2</v>
      </c>
    </row>
    <row r="288" spans="1:26" s="127" customFormat="1" ht="16.5">
      <c r="A288" s="20">
        <v>921</v>
      </c>
      <c r="B288" s="18" t="s">
        <v>286</v>
      </c>
      <c r="C288" s="21">
        <v>1941</v>
      </c>
      <c r="D288" s="21">
        <v>1776660.84</v>
      </c>
      <c r="E288" s="21">
        <v>533593.02081533417</v>
      </c>
      <c r="F288" s="21">
        <v>2310253.8608153341</v>
      </c>
      <c r="G288" s="121">
        <v>1359.93</v>
      </c>
      <c r="H288" s="32">
        <v>2639624.1300000004</v>
      </c>
      <c r="I288" s="32">
        <v>-329370.26918466622</v>
      </c>
      <c r="J288" s="307">
        <f t="shared" si="20"/>
        <v>-0.1425688643015296</v>
      </c>
      <c r="K288" s="123">
        <v>576432.85389599996</v>
      </c>
      <c r="L288" s="123">
        <v>0</v>
      </c>
      <c r="M288" s="123">
        <v>20771.701909828273</v>
      </c>
      <c r="N288" s="123">
        <v>33229.292506447622</v>
      </c>
      <c r="O288" s="123">
        <v>0</v>
      </c>
      <c r="P288" s="124">
        <v>-103469.265</v>
      </c>
      <c r="Q288" s="124">
        <v>750034.47577336105</v>
      </c>
      <c r="R288" s="124">
        <v>114841.058094263</v>
      </c>
      <c r="S288" s="125">
        <v>2814.45</v>
      </c>
      <c r="T288" s="22">
        <f t="shared" si="21"/>
        <v>1065284.2979952337</v>
      </c>
      <c r="U288" s="41">
        <v>964812.90063515084</v>
      </c>
      <c r="V288" s="22">
        <f t="shared" si="23"/>
        <v>2030097.1986303846</v>
      </c>
      <c r="W288" s="22">
        <v>489090.13610551949</v>
      </c>
      <c r="X288" s="21">
        <f t="shared" si="22"/>
        <v>2519187.3347359039</v>
      </c>
      <c r="Y288" s="20">
        <f t="shared" si="24"/>
        <v>1297.8811616362204</v>
      </c>
      <c r="Z288" s="264">
        <v>11</v>
      </c>
    </row>
    <row r="289" spans="1:26" s="127" customFormat="1" ht="16.5">
      <c r="A289" s="20">
        <v>922</v>
      </c>
      <c r="B289" s="18" t="s">
        <v>287</v>
      </c>
      <c r="C289" s="21">
        <v>4444</v>
      </c>
      <c r="D289" s="21">
        <v>8100476.8499999987</v>
      </c>
      <c r="E289" s="21">
        <v>606928.10783042118</v>
      </c>
      <c r="F289" s="21">
        <v>8707404.9578304198</v>
      </c>
      <c r="G289" s="121">
        <v>1359.93</v>
      </c>
      <c r="H289" s="32">
        <v>6043528.9199999999</v>
      </c>
      <c r="I289" s="32">
        <v>2663876.0378304198</v>
      </c>
      <c r="J289" s="307">
        <f t="shared" si="20"/>
        <v>0.30593225544596292</v>
      </c>
      <c r="K289" s="123">
        <v>0</v>
      </c>
      <c r="L289" s="123">
        <v>0</v>
      </c>
      <c r="M289" s="123">
        <v>24797.347019330198</v>
      </c>
      <c r="N289" s="123">
        <v>84262.170805164584</v>
      </c>
      <c r="O289" s="123">
        <v>17422.028373111847</v>
      </c>
      <c r="P289" s="124">
        <v>-222637.16</v>
      </c>
      <c r="Q289" s="124">
        <v>-317848.16307317681</v>
      </c>
      <c r="R289" s="124">
        <v>-336222.06590034679</v>
      </c>
      <c r="S289" s="125">
        <v>6443.8</v>
      </c>
      <c r="T289" s="22">
        <f t="shared" si="21"/>
        <v>1920093.995054503</v>
      </c>
      <c r="U289" s="41">
        <v>1367818.0314632012</v>
      </c>
      <c r="V289" s="22">
        <f t="shared" si="23"/>
        <v>3287912.0265177041</v>
      </c>
      <c r="W289" s="22">
        <v>723605.03246662067</v>
      </c>
      <c r="X289" s="21">
        <f t="shared" si="22"/>
        <v>4011517.0589843248</v>
      </c>
      <c r="Y289" s="20">
        <f t="shared" si="24"/>
        <v>902.68160643211627</v>
      </c>
      <c r="Z289" s="264">
        <v>6</v>
      </c>
    </row>
    <row r="290" spans="1:26" s="127" customFormat="1" ht="16.5">
      <c r="A290" s="20">
        <v>924</v>
      </c>
      <c r="B290" s="18" t="s">
        <v>288</v>
      </c>
      <c r="C290" s="21">
        <v>3004</v>
      </c>
      <c r="D290" s="21">
        <v>4444335.1199999992</v>
      </c>
      <c r="E290" s="21">
        <v>670383.53613596258</v>
      </c>
      <c r="F290" s="21">
        <v>5114718.6561359614</v>
      </c>
      <c r="G290" s="121">
        <v>1359.93</v>
      </c>
      <c r="H290" s="32">
        <v>4085229.72</v>
      </c>
      <c r="I290" s="32">
        <v>1029488.9361359612</v>
      </c>
      <c r="J290" s="307">
        <f t="shared" si="20"/>
        <v>0.20127968033997665</v>
      </c>
      <c r="K290" s="123">
        <v>182171.30164000002</v>
      </c>
      <c r="L290" s="123">
        <v>0</v>
      </c>
      <c r="M290" s="123">
        <v>34219.602995375571</v>
      </c>
      <c r="N290" s="123">
        <v>51199.567899050249</v>
      </c>
      <c r="O290" s="123">
        <v>0</v>
      </c>
      <c r="P290" s="124">
        <v>-124622.59499999999</v>
      </c>
      <c r="Q290" s="124">
        <v>-112246.7554178655</v>
      </c>
      <c r="R290" s="124">
        <v>-306884.62210322125</v>
      </c>
      <c r="S290" s="125">
        <v>4355.8</v>
      </c>
      <c r="T290" s="22">
        <f t="shared" si="21"/>
        <v>757681.23614930036</v>
      </c>
      <c r="U290" s="41">
        <v>1620248.7144630528</v>
      </c>
      <c r="V290" s="22">
        <f t="shared" si="23"/>
        <v>2377929.9506123532</v>
      </c>
      <c r="W290" s="22">
        <v>723912.00203211652</v>
      </c>
      <c r="X290" s="21">
        <f t="shared" si="22"/>
        <v>3101841.9526444697</v>
      </c>
      <c r="Y290" s="20">
        <f t="shared" si="24"/>
        <v>1032.570556805749</v>
      </c>
      <c r="Z290" s="264">
        <v>16</v>
      </c>
    </row>
    <row r="291" spans="1:26" s="127" customFormat="1" ht="16.5">
      <c r="A291" s="20">
        <v>925</v>
      </c>
      <c r="B291" s="18" t="s">
        <v>289</v>
      </c>
      <c r="C291" s="21">
        <v>3490</v>
      </c>
      <c r="D291" s="21">
        <v>4749871.6000000006</v>
      </c>
      <c r="E291" s="21">
        <v>1180696.5529437864</v>
      </c>
      <c r="F291" s="21">
        <v>5930568.1529437872</v>
      </c>
      <c r="G291" s="121">
        <v>1359.93</v>
      </c>
      <c r="H291" s="32">
        <v>4746155.7</v>
      </c>
      <c r="I291" s="32">
        <v>1184412.452943787</v>
      </c>
      <c r="J291" s="307">
        <f t="shared" si="20"/>
        <v>0.19971315098299208</v>
      </c>
      <c r="K291" s="123">
        <v>178252.38052666667</v>
      </c>
      <c r="L291" s="123">
        <v>0</v>
      </c>
      <c r="M291" s="123">
        <v>57043.629171422181</v>
      </c>
      <c r="N291" s="123">
        <v>56000.222502250377</v>
      </c>
      <c r="O291" s="123">
        <v>0</v>
      </c>
      <c r="P291" s="124">
        <v>-170468.94750000001</v>
      </c>
      <c r="Q291" s="124">
        <v>1179051.7818548291</v>
      </c>
      <c r="R291" s="124">
        <v>899243.5286729018</v>
      </c>
      <c r="S291" s="125">
        <v>5060.5</v>
      </c>
      <c r="T291" s="22">
        <f t="shared" si="21"/>
        <v>3388595.5481718569</v>
      </c>
      <c r="U291" s="41">
        <v>-135602.49577350073</v>
      </c>
      <c r="V291" s="22">
        <f t="shared" si="23"/>
        <v>3252993.0523983561</v>
      </c>
      <c r="W291" s="22">
        <v>817536.66303129576</v>
      </c>
      <c r="X291" s="21">
        <f t="shared" si="22"/>
        <v>4070529.715429652</v>
      </c>
      <c r="Y291" s="20">
        <f t="shared" si="24"/>
        <v>1166.3408926732527</v>
      </c>
      <c r="Z291" s="264">
        <v>11</v>
      </c>
    </row>
    <row r="292" spans="1:26" s="127" customFormat="1" ht="16.5">
      <c r="A292" s="20">
        <v>927</v>
      </c>
      <c r="B292" s="18" t="s">
        <v>290</v>
      </c>
      <c r="C292" s="21">
        <v>29239</v>
      </c>
      <c r="D292" s="21">
        <v>50072463.649999999</v>
      </c>
      <c r="E292" s="21">
        <v>5948716.7045627944</v>
      </c>
      <c r="F292" s="21">
        <v>56021180.354562789</v>
      </c>
      <c r="G292" s="121">
        <v>1359.93</v>
      </c>
      <c r="H292" s="32">
        <v>39762993.270000003</v>
      </c>
      <c r="I292" s="32">
        <v>16258187.084562786</v>
      </c>
      <c r="J292" s="307">
        <f t="shared" si="20"/>
        <v>0.29021500406923495</v>
      </c>
      <c r="K292" s="123">
        <v>0</v>
      </c>
      <c r="L292" s="123">
        <v>0</v>
      </c>
      <c r="M292" s="123">
        <v>226154.19847298361</v>
      </c>
      <c r="N292" s="123">
        <v>531724.39329565899</v>
      </c>
      <c r="O292" s="123">
        <v>9408.3722594637384</v>
      </c>
      <c r="P292" s="124">
        <v>-2475595.3199999998</v>
      </c>
      <c r="Q292" s="124">
        <v>-5557.1046756499763</v>
      </c>
      <c r="R292" s="124">
        <v>888842.21028579981</v>
      </c>
      <c r="S292" s="125">
        <v>42396.549999999996</v>
      </c>
      <c r="T292" s="22">
        <f t="shared" si="21"/>
        <v>15475560.384201042</v>
      </c>
      <c r="U292" s="41">
        <v>3695454.4981210013</v>
      </c>
      <c r="V292" s="22">
        <f t="shared" si="23"/>
        <v>19171014.882322043</v>
      </c>
      <c r="W292" s="22">
        <v>4188001.3455443038</v>
      </c>
      <c r="X292" s="21">
        <f t="shared" si="22"/>
        <v>23359016.227866348</v>
      </c>
      <c r="Y292" s="20">
        <f t="shared" si="24"/>
        <v>798.89928615432632</v>
      </c>
      <c r="Z292" s="264">
        <v>1</v>
      </c>
    </row>
    <row r="293" spans="1:26" s="127" customFormat="1" ht="16.5">
      <c r="A293" s="20">
        <v>931</v>
      </c>
      <c r="B293" s="18" t="s">
        <v>291</v>
      </c>
      <c r="C293" s="21">
        <v>6070</v>
      </c>
      <c r="D293" s="21">
        <v>6786592.3599999985</v>
      </c>
      <c r="E293" s="21">
        <v>1697392.6922346754</v>
      </c>
      <c r="F293" s="21">
        <v>8483985.0522346739</v>
      </c>
      <c r="G293" s="121">
        <v>1359.93</v>
      </c>
      <c r="H293" s="32">
        <v>8254775.1000000006</v>
      </c>
      <c r="I293" s="32">
        <v>229209.95223467331</v>
      </c>
      <c r="J293" s="307">
        <f t="shared" si="20"/>
        <v>2.7016779358221478E-2</v>
      </c>
      <c r="K293" s="123">
        <v>803152.92408000003</v>
      </c>
      <c r="L293" s="123">
        <v>0</v>
      </c>
      <c r="M293" s="123">
        <v>82694.132718949826</v>
      </c>
      <c r="N293" s="123">
        <v>105025.3918329406</v>
      </c>
      <c r="O293" s="123">
        <v>0</v>
      </c>
      <c r="P293" s="124">
        <v>-438762.57499999995</v>
      </c>
      <c r="Q293" s="124">
        <v>3485528.4450906515</v>
      </c>
      <c r="R293" s="124">
        <v>2415658.0169623923</v>
      </c>
      <c r="S293" s="125">
        <v>8801.5</v>
      </c>
      <c r="T293" s="22">
        <f t="shared" si="21"/>
        <v>6691307.7879196079</v>
      </c>
      <c r="U293" s="41">
        <v>1848308.3774716349</v>
      </c>
      <c r="V293" s="22">
        <f t="shared" si="23"/>
        <v>8539616.1653912421</v>
      </c>
      <c r="W293" s="22">
        <v>1313012.9657017426</v>
      </c>
      <c r="X293" s="21">
        <f t="shared" si="22"/>
        <v>9852629.1310929842</v>
      </c>
      <c r="Y293" s="20">
        <f t="shared" si="24"/>
        <v>1623.1678963909364</v>
      </c>
      <c r="Z293" s="264">
        <v>13</v>
      </c>
    </row>
    <row r="294" spans="1:26" s="127" customFormat="1" ht="16.5">
      <c r="A294" s="20">
        <v>934</v>
      </c>
      <c r="B294" s="18" t="s">
        <v>292</v>
      </c>
      <c r="C294" s="21">
        <v>2756</v>
      </c>
      <c r="D294" s="21">
        <v>3607241.86</v>
      </c>
      <c r="E294" s="21">
        <v>457631.11398479174</v>
      </c>
      <c r="F294" s="21">
        <v>4064872.9739847914</v>
      </c>
      <c r="G294" s="121">
        <v>1359.93</v>
      </c>
      <c r="H294" s="32">
        <v>3747967.08</v>
      </c>
      <c r="I294" s="32">
        <v>316905.89398479136</v>
      </c>
      <c r="J294" s="307">
        <f t="shared" si="20"/>
        <v>7.7962065730710586E-2</v>
      </c>
      <c r="K294" s="123">
        <v>104414.16325600001</v>
      </c>
      <c r="L294" s="123">
        <v>0</v>
      </c>
      <c r="M294" s="123">
        <v>31609.113684003805</v>
      </c>
      <c r="N294" s="123">
        <v>33637.561421957173</v>
      </c>
      <c r="O294" s="123">
        <v>0</v>
      </c>
      <c r="P294" s="124">
        <v>-132246.39499999999</v>
      </c>
      <c r="Q294" s="124">
        <v>336309.764575137</v>
      </c>
      <c r="R294" s="124">
        <v>41941.985497061847</v>
      </c>
      <c r="S294" s="125">
        <v>3996.2</v>
      </c>
      <c r="T294" s="22">
        <f t="shared" si="21"/>
        <v>736568.28741895128</v>
      </c>
      <c r="U294" s="41">
        <v>1250088.6551732402</v>
      </c>
      <c r="V294" s="22">
        <f t="shared" si="23"/>
        <v>1986656.9425921915</v>
      </c>
      <c r="W294" s="22">
        <v>565563.69020306994</v>
      </c>
      <c r="X294" s="21">
        <f t="shared" si="22"/>
        <v>2552220.6327952612</v>
      </c>
      <c r="Y294" s="20">
        <f t="shared" si="24"/>
        <v>926.05973613761296</v>
      </c>
      <c r="Z294" s="264">
        <v>14</v>
      </c>
    </row>
    <row r="295" spans="1:26" s="127" customFormat="1" ht="16.5">
      <c r="A295" s="20">
        <v>935</v>
      </c>
      <c r="B295" s="18" t="s">
        <v>293</v>
      </c>
      <c r="C295" s="21">
        <v>3040</v>
      </c>
      <c r="D295" s="21">
        <v>3444619.04</v>
      </c>
      <c r="E295" s="21">
        <v>928414.71923277085</v>
      </c>
      <c r="F295" s="21">
        <v>4373033.7592327707</v>
      </c>
      <c r="G295" s="121">
        <v>1359.93</v>
      </c>
      <c r="H295" s="32">
        <v>4134187.2</v>
      </c>
      <c r="I295" s="32">
        <v>238846.55923277047</v>
      </c>
      <c r="J295" s="307">
        <f t="shared" si="20"/>
        <v>5.4618046048351347E-2</v>
      </c>
      <c r="K295" s="123">
        <v>120476.55381333333</v>
      </c>
      <c r="L295" s="123">
        <v>0</v>
      </c>
      <c r="M295" s="123">
        <v>41705.047680180884</v>
      </c>
      <c r="N295" s="123">
        <v>54796.25188448625</v>
      </c>
      <c r="O295" s="123">
        <v>0</v>
      </c>
      <c r="P295" s="124">
        <v>-183616.03500000003</v>
      </c>
      <c r="Q295" s="124">
        <v>168608.49134791258</v>
      </c>
      <c r="R295" s="124">
        <v>254581.80028331411</v>
      </c>
      <c r="S295" s="125">
        <v>4408</v>
      </c>
      <c r="T295" s="22">
        <f t="shared" si="21"/>
        <v>699806.66924199753</v>
      </c>
      <c r="U295" s="41">
        <v>896706.20118661271</v>
      </c>
      <c r="V295" s="22">
        <f t="shared" si="23"/>
        <v>1596512.8704286101</v>
      </c>
      <c r="W295" s="22">
        <v>632603.8478659899</v>
      </c>
      <c r="X295" s="21">
        <f t="shared" si="22"/>
        <v>2229116.7182946</v>
      </c>
      <c r="Y295" s="20">
        <f t="shared" si="24"/>
        <v>733.26207838638163</v>
      </c>
      <c r="Z295" s="264">
        <v>8</v>
      </c>
    </row>
    <row r="296" spans="1:26" s="127" customFormat="1" ht="16.5">
      <c r="A296" s="20">
        <v>936</v>
      </c>
      <c r="B296" s="18" t="s">
        <v>294</v>
      </c>
      <c r="C296" s="21">
        <v>6465</v>
      </c>
      <c r="D296" s="21">
        <v>7443300.6699999999</v>
      </c>
      <c r="E296" s="21">
        <v>1619011.3055299004</v>
      </c>
      <c r="F296" s="21">
        <v>9062311.9755298998</v>
      </c>
      <c r="G296" s="121">
        <v>1359.93</v>
      </c>
      <c r="H296" s="32">
        <v>8791947.4500000011</v>
      </c>
      <c r="I296" s="32">
        <v>270364.5255298987</v>
      </c>
      <c r="J296" s="307">
        <f t="shared" si="20"/>
        <v>2.9833945935644056E-2</v>
      </c>
      <c r="K296" s="123">
        <v>639444.90066000004</v>
      </c>
      <c r="L296" s="123">
        <v>0</v>
      </c>
      <c r="M296" s="123">
        <v>83121.171169262845</v>
      </c>
      <c r="N296" s="123">
        <v>110627.66960665314</v>
      </c>
      <c r="O296" s="123">
        <v>0</v>
      </c>
      <c r="P296" s="124">
        <v>-421879.37</v>
      </c>
      <c r="Q296" s="124">
        <v>2153809.1112912162</v>
      </c>
      <c r="R296" s="124">
        <v>1117123.4764624948</v>
      </c>
      <c r="S296" s="125">
        <v>9374.25</v>
      </c>
      <c r="T296" s="22">
        <f t="shared" si="21"/>
        <v>3961985.734719526</v>
      </c>
      <c r="U296" s="41">
        <v>1661339.4839744729</v>
      </c>
      <c r="V296" s="22">
        <f t="shared" si="23"/>
        <v>5623325.2186939986</v>
      </c>
      <c r="W296" s="22">
        <v>1423625.6235486304</v>
      </c>
      <c r="X296" s="21">
        <f t="shared" si="22"/>
        <v>7046950.8422426293</v>
      </c>
      <c r="Y296" s="20">
        <f t="shared" si="24"/>
        <v>1090.0155981813812</v>
      </c>
      <c r="Z296" s="264">
        <v>6</v>
      </c>
    </row>
    <row r="297" spans="1:26" s="127" customFormat="1" ht="16.5">
      <c r="A297" s="20">
        <v>946</v>
      </c>
      <c r="B297" s="18" t="s">
        <v>295</v>
      </c>
      <c r="C297" s="21">
        <v>6376</v>
      </c>
      <c r="D297" s="21">
        <v>10231909.66</v>
      </c>
      <c r="E297" s="21">
        <v>3267108.7850150135</v>
      </c>
      <c r="F297" s="21">
        <v>13499018.445015013</v>
      </c>
      <c r="G297" s="121">
        <v>1359.93</v>
      </c>
      <c r="H297" s="32">
        <v>8670913.6799999997</v>
      </c>
      <c r="I297" s="32">
        <v>4828104.7650150135</v>
      </c>
      <c r="J297" s="307">
        <f t="shared" si="20"/>
        <v>0.3576633949113508</v>
      </c>
      <c r="K297" s="123">
        <v>159570.53674666668</v>
      </c>
      <c r="L297" s="123">
        <v>0</v>
      </c>
      <c r="M297" s="123">
        <v>72156.580935647202</v>
      </c>
      <c r="N297" s="123">
        <v>104426.53122348538</v>
      </c>
      <c r="O297" s="123">
        <v>0</v>
      </c>
      <c r="P297" s="124">
        <v>-272070.67</v>
      </c>
      <c r="Q297" s="124">
        <v>-129119.71376491245</v>
      </c>
      <c r="R297" s="124">
        <v>208628.18064327849</v>
      </c>
      <c r="S297" s="125">
        <v>9245.1999999999989</v>
      </c>
      <c r="T297" s="22">
        <f t="shared" si="21"/>
        <v>4980941.4107991792</v>
      </c>
      <c r="U297" s="41">
        <v>2025058.1306839082</v>
      </c>
      <c r="V297" s="22">
        <f t="shared" si="23"/>
        <v>7005999.5414830875</v>
      </c>
      <c r="W297" s="22">
        <v>1380218.5947131673</v>
      </c>
      <c r="X297" s="21">
        <f t="shared" si="22"/>
        <v>8386218.1361962548</v>
      </c>
      <c r="Y297" s="20">
        <f t="shared" si="24"/>
        <v>1315.2788795790864</v>
      </c>
      <c r="Z297" s="264">
        <v>15</v>
      </c>
    </row>
    <row r="298" spans="1:26" s="127" customFormat="1" ht="16.5">
      <c r="A298" s="20">
        <v>976</v>
      </c>
      <c r="B298" s="18" t="s">
        <v>296</v>
      </c>
      <c r="C298" s="21">
        <v>3830</v>
      </c>
      <c r="D298" s="21">
        <v>3711961.0399999996</v>
      </c>
      <c r="E298" s="21">
        <v>2104455.2629526407</v>
      </c>
      <c r="F298" s="21">
        <v>5816416.3029526398</v>
      </c>
      <c r="G298" s="121">
        <v>1359.93</v>
      </c>
      <c r="H298" s="32">
        <v>5208531.9000000004</v>
      </c>
      <c r="I298" s="32">
        <v>607884.40295263939</v>
      </c>
      <c r="J298" s="307">
        <f t="shared" si="20"/>
        <v>0.10451184566071269</v>
      </c>
      <c r="K298" s="123">
        <v>1215480.86424</v>
      </c>
      <c r="L298" s="123">
        <v>0</v>
      </c>
      <c r="M298" s="123">
        <v>44508.087269445983</v>
      </c>
      <c r="N298" s="123">
        <v>71371.242803649846</v>
      </c>
      <c r="O298" s="123">
        <v>0</v>
      </c>
      <c r="P298" s="124">
        <v>-205312.81689999998</v>
      </c>
      <c r="Q298" s="124">
        <v>714989.39707910444</v>
      </c>
      <c r="R298" s="124">
        <v>385554.64346689451</v>
      </c>
      <c r="S298" s="125">
        <v>5553.5</v>
      </c>
      <c r="T298" s="22">
        <f t="shared" si="21"/>
        <v>2840029.3209117339</v>
      </c>
      <c r="U298" s="41">
        <v>1988420.3885351236</v>
      </c>
      <c r="V298" s="22">
        <f t="shared" si="23"/>
        <v>4828449.7094468577</v>
      </c>
      <c r="W298" s="22">
        <v>829621.10435336339</v>
      </c>
      <c r="X298" s="21">
        <f t="shared" si="22"/>
        <v>5658070.8138002213</v>
      </c>
      <c r="Y298" s="20">
        <f t="shared" si="24"/>
        <v>1477.3030845431388</v>
      </c>
      <c r="Z298" s="264">
        <v>19</v>
      </c>
    </row>
    <row r="299" spans="1:26" s="127" customFormat="1" ht="16.5">
      <c r="A299" s="20">
        <v>977</v>
      </c>
      <c r="B299" s="18" t="s">
        <v>297</v>
      </c>
      <c r="C299" s="21">
        <v>15357</v>
      </c>
      <c r="D299" s="21">
        <v>29334482.359999999</v>
      </c>
      <c r="E299" s="21">
        <v>2007300.88774144</v>
      </c>
      <c r="F299" s="21">
        <v>31341783.247741438</v>
      </c>
      <c r="G299" s="121">
        <v>1359.93</v>
      </c>
      <c r="H299" s="32">
        <v>20884445.010000002</v>
      </c>
      <c r="I299" s="32">
        <v>10457338.237741437</v>
      </c>
      <c r="J299" s="307">
        <f t="shared" si="20"/>
        <v>0.3336548579601008</v>
      </c>
      <c r="K299" s="123">
        <v>0</v>
      </c>
      <c r="L299" s="123">
        <v>0</v>
      </c>
      <c r="M299" s="123">
        <v>209638.47830795718</v>
      </c>
      <c r="N299" s="123">
        <v>275243.74746669043</v>
      </c>
      <c r="O299" s="123">
        <v>48737.630985289936</v>
      </c>
      <c r="P299" s="124">
        <v>-1024937.0049999999</v>
      </c>
      <c r="Q299" s="124">
        <v>20025.058790852534</v>
      </c>
      <c r="R299" s="124">
        <v>-354600.10826635326</v>
      </c>
      <c r="S299" s="125">
        <v>22267.649999999998</v>
      </c>
      <c r="T299" s="22">
        <f t="shared" si="21"/>
        <v>9653713.6900258735</v>
      </c>
      <c r="U299" s="41">
        <v>6534373.957358012</v>
      </c>
      <c r="V299" s="22">
        <f t="shared" si="23"/>
        <v>16188087.647383885</v>
      </c>
      <c r="W299" s="22">
        <v>2434887.9310677741</v>
      </c>
      <c r="X299" s="21">
        <f t="shared" si="22"/>
        <v>18622975.57845166</v>
      </c>
      <c r="Y299" s="20">
        <f t="shared" si="24"/>
        <v>1212.6701555285315</v>
      </c>
      <c r="Z299" s="264">
        <v>17</v>
      </c>
    </row>
    <row r="300" spans="1:26" s="127" customFormat="1" ht="16.5">
      <c r="A300" s="20">
        <v>980</v>
      </c>
      <c r="B300" s="18" t="s">
        <v>298</v>
      </c>
      <c r="C300" s="21">
        <v>33533</v>
      </c>
      <c r="D300" s="21">
        <v>64018656.590000004</v>
      </c>
      <c r="E300" s="21">
        <v>4468591.1666531395</v>
      </c>
      <c r="F300" s="21">
        <v>68487247.756653145</v>
      </c>
      <c r="G300" s="121">
        <v>1359.93</v>
      </c>
      <c r="H300" s="32">
        <v>45602532.690000005</v>
      </c>
      <c r="I300" s="32">
        <v>22884715.06665314</v>
      </c>
      <c r="J300" s="307">
        <f t="shared" si="20"/>
        <v>0.33414563756403864</v>
      </c>
      <c r="K300" s="123">
        <v>0</v>
      </c>
      <c r="L300" s="123">
        <v>0</v>
      </c>
      <c r="M300" s="123">
        <v>287252.07100472198</v>
      </c>
      <c r="N300" s="123">
        <v>629478.8894281676</v>
      </c>
      <c r="O300" s="123">
        <v>185812.04613862353</v>
      </c>
      <c r="P300" s="124">
        <v>-2198283.0822999999</v>
      </c>
      <c r="Q300" s="124">
        <v>-434704.46374581836</v>
      </c>
      <c r="R300" s="124">
        <v>-1195571.6348365312</v>
      </c>
      <c r="S300" s="125">
        <v>48622.85</v>
      </c>
      <c r="T300" s="22">
        <f t="shared" si="21"/>
        <v>20207321.742342304</v>
      </c>
      <c r="U300" s="41">
        <v>6639436.9547233703</v>
      </c>
      <c r="V300" s="22">
        <f t="shared" si="23"/>
        <v>26846758.697065674</v>
      </c>
      <c r="W300" s="22">
        <v>4320934.4172466155</v>
      </c>
      <c r="X300" s="21">
        <f t="shared" si="22"/>
        <v>31167693.114312291</v>
      </c>
      <c r="Y300" s="20">
        <f t="shared" si="24"/>
        <v>929.46330821317179</v>
      </c>
      <c r="Z300" s="264">
        <v>6</v>
      </c>
    </row>
    <row r="301" spans="1:26" s="127" customFormat="1" ht="16.5">
      <c r="A301" s="20">
        <v>981</v>
      </c>
      <c r="B301" s="18" t="s">
        <v>299</v>
      </c>
      <c r="C301" s="21">
        <v>2282</v>
      </c>
      <c r="D301" s="21">
        <v>2779332.62</v>
      </c>
      <c r="E301" s="21">
        <v>381217.68181623367</v>
      </c>
      <c r="F301" s="21">
        <v>3160550.3018162339</v>
      </c>
      <c r="G301" s="121">
        <v>1359.93</v>
      </c>
      <c r="H301" s="32">
        <v>3103360.2600000002</v>
      </c>
      <c r="I301" s="32">
        <v>57190.041816233657</v>
      </c>
      <c r="J301" s="307">
        <f t="shared" si="20"/>
        <v>1.8094963330711419E-2</v>
      </c>
      <c r="K301" s="123">
        <v>0</v>
      </c>
      <c r="L301" s="123">
        <v>0</v>
      </c>
      <c r="M301" s="123">
        <v>18078.541297223011</v>
      </c>
      <c r="N301" s="123">
        <v>30595.815774457165</v>
      </c>
      <c r="O301" s="123">
        <v>0</v>
      </c>
      <c r="P301" s="124">
        <v>-116980.34999999999</v>
      </c>
      <c r="Q301" s="124">
        <v>455638.53422491642</v>
      </c>
      <c r="R301" s="124">
        <v>231866.46627345079</v>
      </c>
      <c r="S301" s="125">
        <v>3308.9</v>
      </c>
      <c r="T301" s="22">
        <f t="shared" si="21"/>
        <v>679697.94938628108</v>
      </c>
      <c r="U301" s="41">
        <v>1170099.2440827701</v>
      </c>
      <c r="V301" s="22">
        <f t="shared" si="23"/>
        <v>1849797.1934690513</v>
      </c>
      <c r="W301" s="22">
        <v>512319.97658165707</v>
      </c>
      <c r="X301" s="21">
        <f t="shared" si="22"/>
        <v>2362117.1700507086</v>
      </c>
      <c r="Y301" s="20">
        <f t="shared" si="24"/>
        <v>1035.1083129056567</v>
      </c>
      <c r="Z301" s="264">
        <v>5</v>
      </c>
    </row>
    <row r="302" spans="1:26" s="127" customFormat="1" ht="16.5">
      <c r="A302" s="20">
        <v>989</v>
      </c>
      <c r="B302" s="18" t="s">
        <v>300</v>
      </c>
      <c r="C302" s="21">
        <v>5484</v>
      </c>
      <c r="D302" s="21">
        <v>7277527.8799999999</v>
      </c>
      <c r="E302" s="21">
        <v>1095684.1741075832</v>
      </c>
      <c r="F302" s="21">
        <v>8373212.0541075831</v>
      </c>
      <c r="G302" s="121">
        <v>1359.93</v>
      </c>
      <c r="H302" s="32">
        <v>7457856.1200000001</v>
      </c>
      <c r="I302" s="32">
        <v>915355.93410758302</v>
      </c>
      <c r="J302" s="307">
        <f t="shared" si="20"/>
        <v>0.10931956914414269</v>
      </c>
      <c r="K302" s="123">
        <v>307601.59988000005</v>
      </c>
      <c r="L302" s="123">
        <v>0</v>
      </c>
      <c r="M302" s="123">
        <v>71086.836483396983</v>
      </c>
      <c r="N302" s="123">
        <v>84677.939810997821</v>
      </c>
      <c r="O302" s="123">
        <v>0</v>
      </c>
      <c r="P302" s="124">
        <v>-320197.06499999994</v>
      </c>
      <c r="Q302" s="124">
        <v>-856359.96821526811</v>
      </c>
      <c r="R302" s="124">
        <v>-513703.6001898286</v>
      </c>
      <c r="S302" s="125">
        <v>7951.8</v>
      </c>
      <c r="T302" s="22">
        <f t="shared" si="21"/>
        <v>-303586.52312311879</v>
      </c>
      <c r="U302" s="41">
        <v>1930641.9294164707</v>
      </c>
      <c r="V302" s="22">
        <f t="shared" si="23"/>
        <v>1627055.4062933519</v>
      </c>
      <c r="W302" s="22">
        <v>1159091.2377425532</v>
      </c>
      <c r="X302" s="21">
        <f t="shared" si="22"/>
        <v>2786146.6440359051</v>
      </c>
      <c r="Y302" s="20">
        <f t="shared" si="24"/>
        <v>508.05008096934813</v>
      </c>
      <c r="Z302" s="264">
        <v>14</v>
      </c>
    </row>
    <row r="303" spans="1:26" s="127" customFormat="1" ht="16.5">
      <c r="A303" s="20">
        <v>992</v>
      </c>
      <c r="B303" s="18" t="s">
        <v>301</v>
      </c>
      <c r="C303" s="21">
        <v>18318</v>
      </c>
      <c r="D303" s="21">
        <v>26529013.809999999</v>
      </c>
      <c r="E303" s="21">
        <v>3231650.8007742264</v>
      </c>
      <c r="F303" s="21">
        <v>29760664.610774226</v>
      </c>
      <c r="G303" s="121">
        <v>1359.93</v>
      </c>
      <c r="H303" s="32">
        <v>24911197.740000002</v>
      </c>
      <c r="I303" s="32">
        <v>4849466.8707742244</v>
      </c>
      <c r="J303" s="307">
        <f t="shared" si="20"/>
        <v>0.16294887678746853</v>
      </c>
      <c r="K303" s="123">
        <v>0</v>
      </c>
      <c r="L303" s="123">
        <v>0</v>
      </c>
      <c r="M303" s="123">
        <v>245605.31745157036</v>
      </c>
      <c r="N303" s="123">
        <v>295244.63326958386</v>
      </c>
      <c r="O303" s="123">
        <v>0</v>
      </c>
      <c r="P303" s="124">
        <v>-1458307.86</v>
      </c>
      <c r="Q303" s="124">
        <v>3464287.3897799039</v>
      </c>
      <c r="R303" s="124">
        <v>3425570.8857296463</v>
      </c>
      <c r="S303" s="125">
        <v>26561.1</v>
      </c>
      <c r="T303" s="22">
        <f t="shared" si="21"/>
        <v>10848428.337004928</v>
      </c>
      <c r="U303" s="41">
        <v>2638297.2242798284</v>
      </c>
      <c r="V303" s="22">
        <f t="shared" si="23"/>
        <v>13486725.561284756</v>
      </c>
      <c r="W303" s="22">
        <v>2981917.2262499053</v>
      </c>
      <c r="X303" s="21">
        <f t="shared" si="22"/>
        <v>16468642.787534662</v>
      </c>
      <c r="Y303" s="20">
        <f t="shared" si="24"/>
        <v>899.04153223794424</v>
      </c>
      <c r="Z303" s="264">
        <v>13</v>
      </c>
    </row>
    <row r="304" spans="1:26">
      <c r="A304" s="128"/>
      <c r="B304" s="129"/>
      <c r="C304" s="130"/>
      <c r="D304" s="130"/>
      <c r="E304" s="130"/>
      <c r="V304" s="131"/>
      <c r="W304" s="131"/>
      <c r="X304" s="80"/>
      <c r="Z304" s="260"/>
    </row>
    <row r="305" spans="1:26">
      <c r="A305" s="128"/>
      <c r="B305" s="129"/>
      <c r="C305" s="130"/>
      <c r="D305" s="130"/>
      <c r="E305" s="130"/>
      <c r="V305" s="131"/>
      <c r="W305" s="131"/>
      <c r="X305" s="80"/>
      <c r="Z305" s="260"/>
    </row>
    <row r="306" spans="1:26">
      <c r="A306" s="132"/>
      <c r="V306" s="131"/>
      <c r="W306" s="131"/>
      <c r="X306" s="80"/>
      <c r="Z306" s="260"/>
    </row>
    <row r="307" spans="1:26">
      <c r="A307" s="132"/>
      <c r="X307" s="80"/>
      <c r="Z307" s="260"/>
    </row>
    <row r="308" spans="1:26">
      <c r="A308" s="132"/>
      <c r="X308" s="80"/>
      <c r="Z308" s="260"/>
    </row>
    <row r="309" spans="1:26">
      <c r="A309" s="132"/>
      <c r="X309" s="80"/>
      <c r="Z309" s="260"/>
    </row>
    <row r="310" spans="1:26">
      <c r="A310" s="132"/>
      <c r="X310" s="80"/>
      <c r="Z310" s="260"/>
    </row>
    <row r="311" spans="1:26">
      <c r="A311" s="132"/>
      <c r="X311" s="80"/>
      <c r="Z311" s="260"/>
    </row>
    <row r="312" spans="1:26">
      <c r="A312" s="132"/>
      <c r="X312" s="80"/>
      <c r="Z312" s="260"/>
    </row>
    <row r="313" spans="1:26">
      <c r="A313" s="132"/>
      <c r="X313" s="80"/>
      <c r="Z313" s="260"/>
    </row>
    <row r="314" spans="1:26">
      <c r="A314" s="132"/>
      <c r="X314" s="80"/>
      <c r="Z314" s="260"/>
    </row>
    <row r="315" spans="1:26">
      <c r="A315" s="132"/>
      <c r="X315" s="80"/>
      <c r="Z315" s="260"/>
    </row>
    <row r="316" spans="1:26">
      <c r="A316" s="92"/>
      <c r="X316" s="80"/>
      <c r="Z316" s="260"/>
    </row>
    <row r="317" spans="1:26">
      <c r="A317" s="92"/>
      <c r="X317" s="80"/>
      <c r="Z317" s="260"/>
    </row>
    <row r="318" spans="1:26">
      <c r="A318" s="92"/>
      <c r="B318" s="133"/>
      <c r="Z318" s="260"/>
    </row>
    <row r="319" spans="1:26">
      <c r="A319" s="92"/>
      <c r="Z319" s="260"/>
    </row>
    <row r="320" spans="1:26">
      <c r="A320" s="92"/>
    </row>
    <row r="321" spans="1:2">
      <c r="A321" s="92"/>
    </row>
    <row r="322" spans="1:2">
      <c r="A322" s="92"/>
    </row>
    <row r="323" spans="1:2">
      <c r="A323" s="92"/>
      <c r="B323" s="134"/>
    </row>
    <row r="324" spans="1:2">
      <c r="A324" s="135"/>
      <c r="B324" s="134"/>
    </row>
    <row r="325" spans="1:2">
      <c r="A325" s="92"/>
    </row>
    <row r="326" spans="1:2">
      <c r="A326" s="92"/>
    </row>
    <row r="327" spans="1:2">
      <c r="A327" s="92"/>
    </row>
    <row r="328" spans="1:2">
      <c r="A328" s="135"/>
    </row>
    <row r="329" spans="1:2">
      <c r="A329" s="92"/>
    </row>
    <row r="330" spans="1:2">
      <c r="A330" s="92"/>
    </row>
    <row r="331" spans="1:2">
      <c r="A331" s="92"/>
    </row>
    <row r="332" spans="1:2">
      <c r="A332" s="92"/>
      <c r="B332" s="133"/>
    </row>
  </sheetData>
  <autoFilter ref="A10:Z10" xr:uid="{0F8E87DC-BC76-463D-BA77-56A1B7CCB328}"/>
  <hyperlinks>
    <hyperlink ref="D2" r:id="rId1" display="https://vm.fi/valtionosuuspaatoksia-ja-laskentatietoja" xr:uid="{7DEAD139-6EA7-4A69-80CB-6548615CFFCB}"/>
  </hyperlinks>
  <pageMargins left="0.7" right="0.7" top="0.75" bottom="0.75" header="0.3" footer="0.3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6A45C-C8BF-451D-AA12-9EB2CAFBC92B}">
  <sheetPr>
    <tabColor rgb="FFFFFF00"/>
  </sheetPr>
  <dimension ref="A1:L41"/>
  <sheetViews>
    <sheetView workbookViewId="0"/>
  </sheetViews>
  <sheetFormatPr defaultRowHeight="12"/>
  <cols>
    <col min="1" max="1" width="11.5703125" customWidth="1"/>
    <col min="3" max="3" width="57.28515625" bestFit="1" customWidth="1"/>
    <col min="4" max="12" width="11.42578125" bestFit="1" customWidth="1"/>
  </cols>
  <sheetData>
    <row r="1" spans="1:12" ht="14.25">
      <c r="A1" s="393">
        <v>44916</v>
      </c>
      <c r="B1" s="79"/>
      <c r="C1" s="79"/>
      <c r="D1" s="394"/>
      <c r="E1" s="79"/>
      <c r="F1" s="79"/>
      <c r="G1" s="79"/>
      <c r="H1" s="79"/>
      <c r="I1" s="79"/>
      <c r="J1" s="79"/>
      <c r="K1" s="395"/>
      <c r="L1" s="395"/>
    </row>
    <row r="2" spans="1:12" ht="18">
      <c r="A2" s="396" t="s">
        <v>449</v>
      </c>
      <c r="B2" s="79"/>
      <c r="C2" s="79"/>
      <c r="D2" s="394"/>
      <c r="E2" s="79"/>
      <c r="F2" s="79"/>
      <c r="G2" s="79"/>
      <c r="H2" s="79"/>
      <c r="I2" s="79"/>
      <c r="J2" s="79"/>
      <c r="K2" s="395"/>
      <c r="L2" s="395"/>
    </row>
    <row r="3" spans="1:12" ht="14.25">
      <c r="A3" s="138" t="s">
        <v>450</v>
      </c>
      <c r="B3" s="79"/>
      <c r="C3" s="79"/>
      <c r="D3" s="395"/>
      <c r="E3" s="79"/>
      <c r="F3" s="79"/>
      <c r="G3" s="79"/>
      <c r="H3" s="79"/>
      <c r="I3" s="79"/>
      <c r="J3" s="79"/>
      <c r="K3" s="395"/>
      <c r="L3" s="395"/>
    </row>
    <row r="4" spans="1:12" ht="14.25">
      <c r="A4" s="138"/>
      <c r="B4" s="79"/>
      <c r="C4" s="79"/>
      <c r="D4" s="395"/>
      <c r="E4" s="397"/>
      <c r="F4" s="397"/>
      <c r="G4" s="397"/>
      <c r="H4" s="397"/>
      <c r="I4" s="397"/>
      <c r="J4" s="397"/>
      <c r="K4" s="79"/>
      <c r="L4" s="79"/>
    </row>
    <row r="5" spans="1:12" ht="15.75">
      <c r="A5" s="138"/>
      <c r="B5" s="79"/>
      <c r="C5" s="79"/>
      <c r="D5" s="327">
        <v>2015</v>
      </c>
      <c r="E5" s="327">
        <v>2016</v>
      </c>
      <c r="F5" s="327">
        <v>2017</v>
      </c>
      <c r="G5" s="327">
        <v>2018</v>
      </c>
      <c r="H5" s="327">
        <v>2019</v>
      </c>
      <c r="I5" s="327">
        <v>2020</v>
      </c>
      <c r="J5" s="327">
        <v>2021</v>
      </c>
      <c r="K5" s="327">
        <v>2022</v>
      </c>
      <c r="L5" s="398">
        <v>2023</v>
      </c>
    </row>
    <row r="6" spans="1:12" ht="15.75">
      <c r="A6" s="138"/>
      <c r="B6" s="327" t="s">
        <v>451</v>
      </c>
      <c r="C6" s="79"/>
      <c r="D6" s="399">
        <v>25.44</v>
      </c>
      <c r="E6" s="399">
        <v>25.61</v>
      </c>
      <c r="F6" s="399">
        <v>25.23</v>
      </c>
      <c r="G6" s="399">
        <v>25.34</v>
      </c>
      <c r="H6" s="399">
        <v>25.37</v>
      </c>
      <c r="I6" s="399">
        <v>25.49</v>
      </c>
      <c r="J6" s="399">
        <v>25.67</v>
      </c>
      <c r="K6" s="400">
        <v>23.59</v>
      </c>
      <c r="L6" s="401">
        <v>22.09</v>
      </c>
    </row>
    <row r="7" spans="1:12" ht="15.75">
      <c r="A7" s="138"/>
      <c r="B7" s="327" t="s">
        <v>480</v>
      </c>
      <c r="C7" s="79"/>
      <c r="D7" s="399">
        <v>3520.93</v>
      </c>
      <c r="E7" s="399">
        <v>3636.07</v>
      </c>
      <c r="F7" s="399">
        <v>3627.38</v>
      </c>
      <c r="G7" s="399">
        <v>3599.08</v>
      </c>
      <c r="H7" s="399">
        <v>3524.51</v>
      </c>
      <c r="I7" s="399">
        <v>3654.97</v>
      </c>
      <c r="J7" s="399">
        <v>3747.29</v>
      </c>
      <c r="K7" s="400">
        <v>4291.07</v>
      </c>
      <c r="L7" s="401">
        <v>1359.93</v>
      </c>
    </row>
    <row r="8" spans="1:12" ht="15">
      <c r="A8" s="138"/>
      <c r="B8" s="79"/>
      <c r="C8" s="79"/>
      <c r="D8" s="402"/>
      <c r="E8" s="402"/>
      <c r="F8" s="402"/>
      <c r="G8" s="402"/>
      <c r="H8" s="402"/>
      <c r="I8" s="402"/>
      <c r="J8" s="402"/>
      <c r="K8" s="403"/>
      <c r="L8" s="404"/>
    </row>
    <row r="9" spans="1:12" ht="15">
      <c r="A9" s="405"/>
      <c r="B9" s="405"/>
      <c r="C9" s="405"/>
      <c r="D9" s="399" t="s">
        <v>452</v>
      </c>
      <c r="E9" s="399" t="s">
        <v>452</v>
      </c>
      <c r="F9" s="399" t="s">
        <v>452</v>
      </c>
      <c r="G9" s="399" t="s">
        <v>452</v>
      </c>
      <c r="H9" s="399" t="s">
        <v>452</v>
      </c>
      <c r="I9" s="399" t="s">
        <v>452</v>
      </c>
      <c r="J9" s="399" t="s">
        <v>452</v>
      </c>
      <c r="K9" s="399" t="s">
        <v>452</v>
      </c>
      <c r="L9" s="406" t="s">
        <v>452</v>
      </c>
    </row>
    <row r="10" spans="1:12" ht="15.75">
      <c r="A10" s="405"/>
      <c r="B10" s="327" t="s">
        <v>453</v>
      </c>
      <c r="C10" s="405"/>
      <c r="D10" s="402"/>
      <c r="E10" s="402"/>
      <c r="F10" s="402"/>
      <c r="G10" s="402"/>
      <c r="H10" s="402"/>
      <c r="I10" s="402"/>
      <c r="J10" s="402"/>
      <c r="K10" s="405"/>
      <c r="L10" s="407"/>
    </row>
    <row r="11" spans="1:12" ht="15">
      <c r="A11" s="405"/>
      <c r="B11" s="405"/>
      <c r="C11" s="405" t="s">
        <v>454</v>
      </c>
      <c r="D11" s="402">
        <v>8483.82</v>
      </c>
      <c r="E11" s="402">
        <v>8635.58</v>
      </c>
      <c r="F11" s="402">
        <v>8399.0300000000007</v>
      </c>
      <c r="G11" s="402">
        <v>8333.6</v>
      </c>
      <c r="H11" s="402">
        <v>8172.53</v>
      </c>
      <c r="I11" s="402">
        <v>8511.9500000000007</v>
      </c>
      <c r="J11" s="402">
        <v>8761.9500000000007</v>
      </c>
      <c r="K11" s="408">
        <v>9713.2999999999993</v>
      </c>
      <c r="L11" s="409">
        <v>8010.94</v>
      </c>
    </row>
    <row r="12" spans="1:12" ht="15">
      <c r="A12" s="405"/>
      <c r="B12" s="405"/>
      <c r="C12" s="405" t="s">
        <v>455</v>
      </c>
      <c r="D12" s="402">
        <v>8947.4699999999993</v>
      </c>
      <c r="E12" s="402">
        <v>9156.2800000000007</v>
      </c>
      <c r="F12" s="402">
        <v>8904.17</v>
      </c>
      <c r="G12" s="402">
        <v>8842.7000000000007</v>
      </c>
      <c r="H12" s="402">
        <v>8677.2800000000007</v>
      </c>
      <c r="I12" s="402">
        <v>9043.6200000000008</v>
      </c>
      <c r="J12" s="402">
        <v>9284.9</v>
      </c>
      <c r="K12" s="408">
        <v>10305.709999999999</v>
      </c>
      <c r="L12" s="409">
        <v>8499.51</v>
      </c>
    </row>
    <row r="13" spans="1:12" ht="15">
      <c r="A13" s="405"/>
      <c r="B13" s="405"/>
      <c r="C13" s="405" t="s">
        <v>456</v>
      </c>
      <c r="D13" s="402">
        <v>7269.02</v>
      </c>
      <c r="E13" s="402">
        <v>7513.12</v>
      </c>
      <c r="F13" s="402">
        <v>7459.07</v>
      </c>
      <c r="G13" s="402">
        <v>7410.99</v>
      </c>
      <c r="H13" s="402">
        <v>7277.45</v>
      </c>
      <c r="I13" s="402">
        <v>7573.36</v>
      </c>
      <c r="J13" s="402">
        <v>7759.16</v>
      </c>
      <c r="K13" s="408">
        <v>8596.2999999999993</v>
      </c>
      <c r="L13" s="409">
        <v>7071.51</v>
      </c>
    </row>
    <row r="14" spans="1:12" ht="15">
      <c r="A14" s="405"/>
      <c r="B14" s="405"/>
      <c r="C14" s="405" t="s">
        <v>457</v>
      </c>
      <c r="D14" s="402">
        <v>12478.59</v>
      </c>
      <c r="E14" s="402">
        <v>12895.47</v>
      </c>
      <c r="F14" s="402">
        <v>12805.09</v>
      </c>
      <c r="G14" s="402">
        <v>12728.2</v>
      </c>
      <c r="H14" s="402">
        <v>12502.93</v>
      </c>
      <c r="I14" s="402">
        <v>12981.41</v>
      </c>
      <c r="J14" s="402">
        <v>13287.99</v>
      </c>
      <c r="K14" s="408">
        <v>14733.47</v>
      </c>
      <c r="L14" s="409">
        <v>12129.17</v>
      </c>
    </row>
    <row r="15" spans="1:12" ht="15">
      <c r="A15" s="405"/>
      <c r="B15" s="405"/>
      <c r="C15" s="405" t="s">
        <v>458</v>
      </c>
      <c r="D15" s="402">
        <v>3981.85</v>
      </c>
      <c r="E15" s="402">
        <v>4114.9699999999993</v>
      </c>
      <c r="F15" s="402">
        <v>4081.91</v>
      </c>
      <c r="G15" s="402">
        <v>4077.09</v>
      </c>
      <c r="H15" s="402">
        <v>3996.54</v>
      </c>
      <c r="I15" s="402">
        <v>4139.3100000000004</v>
      </c>
      <c r="J15" s="402">
        <v>4264.3999999999996</v>
      </c>
      <c r="K15" s="408">
        <v>4728.28</v>
      </c>
      <c r="L15" s="409">
        <v>62.57</v>
      </c>
    </row>
    <row r="16" spans="1:12" ht="15">
      <c r="A16" s="405"/>
      <c r="B16" s="405"/>
      <c r="C16" s="405" t="s">
        <v>459</v>
      </c>
      <c r="D16" s="402">
        <v>1033.3800000000001</v>
      </c>
      <c r="E16" s="402">
        <v>1059.4199999999998</v>
      </c>
      <c r="F16" s="402">
        <v>1050.8699999999999</v>
      </c>
      <c r="G16" s="402">
        <v>1026.1300000000001</v>
      </c>
      <c r="H16" s="402">
        <v>993.6</v>
      </c>
      <c r="I16" s="402">
        <v>1022.15</v>
      </c>
      <c r="J16" s="402">
        <v>1039.29</v>
      </c>
      <c r="K16" s="408">
        <v>1157.2</v>
      </c>
      <c r="L16" s="409">
        <v>62.57</v>
      </c>
    </row>
    <row r="17" spans="1:12" ht="15">
      <c r="A17" s="405"/>
      <c r="B17" s="405"/>
      <c r="C17" s="405" t="s">
        <v>460</v>
      </c>
      <c r="D17" s="402">
        <v>2122.0300000000002</v>
      </c>
      <c r="E17" s="402">
        <v>2175.69</v>
      </c>
      <c r="F17" s="402">
        <v>2133.0100000000002</v>
      </c>
      <c r="G17" s="402">
        <v>2063.77</v>
      </c>
      <c r="H17" s="402">
        <v>1983.5</v>
      </c>
      <c r="I17" s="402">
        <v>2019.23</v>
      </c>
      <c r="J17" s="402">
        <v>2072.39</v>
      </c>
      <c r="K17" s="408">
        <v>2306.1799999999998</v>
      </c>
      <c r="L17" s="409">
        <v>62.57</v>
      </c>
    </row>
    <row r="18" spans="1:12" ht="15">
      <c r="A18" s="405"/>
      <c r="B18" s="405"/>
      <c r="C18" s="405" t="s">
        <v>461</v>
      </c>
      <c r="D18" s="402">
        <v>5715.25</v>
      </c>
      <c r="E18" s="402">
        <v>5880.4500000000007</v>
      </c>
      <c r="F18" s="402">
        <v>5776.4</v>
      </c>
      <c r="G18" s="402">
        <v>5656.61</v>
      </c>
      <c r="H18" s="402">
        <v>5481.33</v>
      </c>
      <c r="I18" s="402">
        <v>5637.84</v>
      </c>
      <c r="J18" s="402">
        <v>5802.73</v>
      </c>
      <c r="K18" s="408">
        <v>6457.36</v>
      </c>
      <c r="L18" s="409">
        <v>62.57</v>
      </c>
    </row>
    <row r="19" spans="1:12" ht="15">
      <c r="A19" s="405"/>
      <c r="B19" s="405"/>
      <c r="C19" s="405" t="s">
        <v>462</v>
      </c>
      <c r="D19" s="402">
        <v>19116.73</v>
      </c>
      <c r="E19" s="402">
        <v>19708.329999999998</v>
      </c>
      <c r="F19" s="402">
        <v>19435.73</v>
      </c>
      <c r="G19" s="402">
        <v>19223.189999999999</v>
      </c>
      <c r="H19" s="402">
        <v>18771.79</v>
      </c>
      <c r="I19" s="402">
        <v>19498.650000000001</v>
      </c>
      <c r="J19" s="402">
        <v>20092.53</v>
      </c>
      <c r="K19" s="408">
        <v>22359.22</v>
      </c>
      <c r="L19" s="409">
        <v>62.57</v>
      </c>
    </row>
    <row r="20" spans="1:12" ht="15">
      <c r="A20" s="405"/>
      <c r="B20" s="405"/>
      <c r="C20" s="405"/>
      <c r="D20" s="402"/>
      <c r="E20" s="402"/>
      <c r="F20" s="402"/>
      <c r="G20" s="402"/>
      <c r="H20" s="402"/>
      <c r="I20" s="402"/>
      <c r="J20" s="402"/>
      <c r="K20" s="405"/>
      <c r="L20" s="410"/>
    </row>
    <row r="21" spans="1:12" ht="15.75">
      <c r="A21" s="405"/>
      <c r="B21" s="327" t="s">
        <v>463</v>
      </c>
      <c r="C21" s="405"/>
      <c r="D21" s="402">
        <v>1125.29</v>
      </c>
      <c r="E21" s="402">
        <v>1162.55</v>
      </c>
      <c r="F21" s="402">
        <v>1159.26</v>
      </c>
      <c r="G21" s="402">
        <v>1154.53</v>
      </c>
      <c r="H21" s="402">
        <v>1133.3699999999999</v>
      </c>
      <c r="I21" s="402">
        <v>1178</v>
      </c>
      <c r="J21" s="402">
        <v>1203.96</v>
      </c>
      <c r="K21" s="408">
        <v>1329.61</v>
      </c>
      <c r="L21" s="410">
        <v>0</v>
      </c>
    </row>
    <row r="22" spans="1:12" ht="15">
      <c r="A22" s="405"/>
      <c r="B22" s="405"/>
      <c r="C22" s="405"/>
      <c r="D22" s="402"/>
      <c r="E22" s="402"/>
      <c r="F22" s="402"/>
      <c r="G22" s="402"/>
      <c r="H22" s="402"/>
      <c r="I22" s="402"/>
      <c r="J22" s="402"/>
      <c r="K22" s="405"/>
      <c r="L22" s="410"/>
    </row>
    <row r="23" spans="1:12" ht="15.75">
      <c r="A23" s="405"/>
      <c r="B23" s="327" t="s">
        <v>464</v>
      </c>
      <c r="C23" s="405"/>
      <c r="D23" s="402"/>
      <c r="E23" s="402"/>
      <c r="F23" s="402"/>
      <c r="G23" s="402"/>
      <c r="H23" s="402"/>
      <c r="I23" s="402"/>
      <c r="J23" s="402"/>
      <c r="K23" s="405"/>
      <c r="L23" s="410"/>
    </row>
    <row r="24" spans="1:12" ht="15">
      <c r="A24" s="405"/>
      <c r="B24" s="405"/>
      <c r="C24" s="405" t="s">
        <v>465</v>
      </c>
      <c r="D24" s="402">
        <v>87.44</v>
      </c>
      <c r="E24" s="402">
        <v>90.34</v>
      </c>
      <c r="F24" s="402">
        <v>90.09</v>
      </c>
      <c r="G24" s="402">
        <v>89.72</v>
      </c>
      <c r="H24" s="402">
        <v>88.08</v>
      </c>
      <c r="I24" s="402">
        <v>91.55</v>
      </c>
      <c r="J24" s="402">
        <v>93.57</v>
      </c>
      <c r="K24" s="408">
        <v>103.34</v>
      </c>
      <c r="L24" s="406">
        <v>67.78</v>
      </c>
    </row>
    <row r="25" spans="1:12" ht="15">
      <c r="A25" s="405"/>
      <c r="B25" s="405"/>
      <c r="C25" s="405" t="s">
        <v>466</v>
      </c>
      <c r="D25" s="402">
        <v>269.61</v>
      </c>
      <c r="E25" s="402">
        <v>278.54000000000002</v>
      </c>
      <c r="F25" s="402">
        <v>277.75</v>
      </c>
      <c r="G25" s="402">
        <v>276.62</v>
      </c>
      <c r="H25" s="402">
        <v>271.55</v>
      </c>
      <c r="I25" s="402">
        <v>282.24</v>
      </c>
      <c r="J25" s="402">
        <v>288.45999999999998</v>
      </c>
      <c r="K25" s="408">
        <v>318.56</v>
      </c>
      <c r="L25" s="406">
        <v>287.68</v>
      </c>
    </row>
    <row r="26" spans="1:12" ht="15">
      <c r="A26" s="405"/>
      <c r="B26" s="405"/>
      <c r="C26" s="405" t="s">
        <v>467</v>
      </c>
      <c r="D26" s="402">
        <v>1893.8</v>
      </c>
      <c r="E26" s="402">
        <v>1956.49</v>
      </c>
      <c r="F26" s="402">
        <v>1950.94</v>
      </c>
      <c r="G26" s="402">
        <v>1942.98</v>
      </c>
      <c r="H26" s="402">
        <v>1907.38</v>
      </c>
      <c r="I26" s="402">
        <v>1982.49</v>
      </c>
      <c r="J26" s="402">
        <v>2026.18</v>
      </c>
      <c r="K26" s="408">
        <v>2237.64</v>
      </c>
      <c r="L26" s="406">
        <v>1680.57</v>
      </c>
    </row>
    <row r="27" spans="1:12" ht="15">
      <c r="A27" s="405"/>
      <c r="B27" s="405"/>
      <c r="C27" s="405" t="s">
        <v>468</v>
      </c>
      <c r="D27" s="402">
        <v>38.1</v>
      </c>
      <c r="E27" s="402">
        <v>39.36</v>
      </c>
      <c r="F27" s="402">
        <v>39.24</v>
      </c>
      <c r="G27" s="402">
        <v>39.08</v>
      </c>
      <c r="H27" s="402">
        <v>38.36</v>
      </c>
      <c r="I27" s="402">
        <v>39.869999999999997</v>
      </c>
      <c r="J27" s="402">
        <v>40.75</v>
      </c>
      <c r="K27" s="408">
        <v>45</v>
      </c>
      <c r="L27" s="406">
        <v>40.64</v>
      </c>
    </row>
    <row r="28" spans="1:12" ht="15">
      <c r="A28" s="405"/>
      <c r="B28" s="405"/>
      <c r="C28" s="405" t="s">
        <v>469</v>
      </c>
      <c r="D28" s="402">
        <v>371.08</v>
      </c>
      <c r="E28" s="402">
        <v>383.37</v>
      </c>
      <c r="F28" s="402">
        <v>382.29</v>
      </c>
      <c r="G28" s="402">
        <v>380.73</v>
      </c>
      <c r="H28" s="402">
        <v>373.75</v>
      </c>
      <c r="I28" s="402">
        <v>388.47</v>
      </c>
      <c r="J28" s="402">
        <v>397.03</v>
      </c>
      <c r="K28" s="408">
        <v>438.47</v>
      </c>
      <c r="L28" s="406">
        <v>395.97</v>
      </c>
    </row>
    <row r="29" spans="1:12" ht="15">
      <c r="A29" s="405"/>
      <c r="B29" s="405"/>
      <c r="C29" s="405" t="s">
        <v>470</v>
      </c>
      <c r="D29" s="402"/>
      <c r="E29" s="402"/>
      <c r="F29" s="402"/>
      <c r="G29" s="402"/>
      <c r="H29" s="402"/>
      <c r="I29" s="402">
        <v>284.18</v>
      </c>
      <c r="J29" s="402">
        <v>290.44</v>
      </c>
      <c r="K29" s="408">
        <v>320.75</v>
      </c>
      <c r="L29" s="406">
        <v>289.64999999999998</v>
      </c>
    </row>
    <row r="30" spans="1:12" ht="15">
      <c r="A30" s="405"/>
      <c r="B30" s="405"/>
      <c r="C30" s="405" t="s">
        <v>471</v>
      </c>
      <c r="D30" s="402">
        <v>409.82</v>
      </c>
      <c r="E30" s="402">
        <v>423.39</v>
      </c>
      <c r="F30" s="402">
        <v>398.82</v>
      </c>
      <c r="G30" s="402">
        <v>397.19</v>
      </c>
      <c r="H30" s="402">
        <v>389.91</v>
      </c>
      <c r="I30" s="402">
        <v>405.26</v>
      </c>
      <c r="J30" s="402">
        <v>414.19</v>
      </c>
      <c r="K30" s="408">
        <v>457.42</v>
      </c>
      <c r="L30" s="406">
        <v>27.82</v>
      </c>
    </row>
    <row r="31" spans="1:12" ht="15">
      <c r="A31" s="405"/>
      <c r="B31" s="405"/>
      <c r="C31" s="405"/>
      <c r="D31" s="402"/>
      <c r="E31" s="402"/>
      <c r="F31" s="402"/>
      <c r="G31" s="402"/>
      <c r="H31" s="402"/>
      <c r="I31" s="402"/>
      <c r="J31" s="402"/>
      <c r="K31" s="405"/>
      <c r="L31" s="410"/>
    </row>
    <row r="32" spans="1:12" ht="15.75">
      <c r="A32" s="405"/>
      <c r="B32" s="327" t="s">
        <v>472</v>
      </c>
      <c r="C32" s="405"/>
      <c r="D32" s="402"/>
      <c r="E32" s="402"/>
      <c r="F32" s="402"/>
      <c r="G32" s="402"/>
      <c r="H32" s="402"/>
      <c r="I32" s="402"/>
      <c r="J32" s="402"/>
      <c r="K32" s="411"/>
      <c r="L32" s="412"/>
    </row>
    <row r="33" spans="1:12" ht="15">
      <c r="A33" s="405"/>
      <c r="B33" s="405"/>
      <c r="C33" s="405" t="s">
        <v>343</v>
      </c>
      <c r="D33" s="402">
        <v>207.12</v>
      </c>
      <c r="E33" s="402">
        <v>208.16</v>
      </c>
      <c r="F33" s="402">
        <v>206.7</v>
      </c>
      <c r="G33" s="402">
        <v>207.94</v>
      </c>
      <c r="H33" s="402">
        <v>210.64</v>
      </c>
      <c r="I33" s="402">
        <v>215.7</v>
      </c>
      <c r="J33" s="402">
        <v>220.88</v>
      </c>
      <c r="K33" s="408">
        <v>226.4</v>
      </c>
      <c r="L33" s="410">
        <v>61.24</v>
      </c>
    </row>
    <row r="34" spans="1:12" ht="15">
      <c r="A34" s="405"/>
      <c r="B34" s="405"/>
      <c r="C34" s="405" t="s">
        <v>473</v>
      </c>
      <c r="D34" s="402">
        <v>2630.69</v>
      </c>
      <c r="E34" s="402">
        <v>2643.84</v>
      </c>
      <c r="F34" s="402">
        <v>2625.33</v>
      </c>
      <c r="G34" s="402">
        <v>2641.08</v>
      </c>
      <c r="H34" s="402">
        <v>2675.41</v>
      </c>
      <c r="I34" s="402">
        <v>2739.62</v>
      </c>
      <c r="J34" s="402">
        <v>2805.37</v>
      </c>
      <c r="K34" s="408">
        <v>2875.5</v>
      </c>
      <c r="L34" s="410">
        <v>895.43</v>
      </c>
    </row>
    <row r="35" spans="1:12" ht="15">
      <c r="A35" s="405"/>
      <c r="B35" s="405"/>
      <c r="C35" s="405" t="s">
        <v>474</v>
      </c>
      <c r="D35" s="402">
        <v>62.86</v>
      </c>
      <c r="E35" s="402">
        <v>63.17</v>
      </c>
      <c r="F35" s="402">
        <v>62.73</v>
      </c>
      <c r="G35" s="402">
        <v>63.11</v>
      </c>
      <c r="H35" s="402">
        <v>63.93</v>
      </c>
      <c r="I35" s="402">
        <v>65.459999999999994</v>
      </c>
      <c r="J35" s="402">
        <v>67.03</v>
      </c>
      <c r="K35" s="408">
        <v>68.709999999999994</v>
      </c>
      <c r="L35" s="410">
        <v>12.82</v>
      </c>
    </row>
    <row r="36" spans="1:12" ht="15">
      <c r="A36" s="405"/>
      <c r="B36" s="405"/>
      <c r="C36" s="413" t="s">
        <v>475</v>
      </c>
      <c r="D36" s="402"/>
      <c r="E36" s="405"/>
      <c r="F36" s="405"/>
      <c r="G36" s="405"/>
      <c r="H36" s="405"/>
      <c r="I36" s="405"/>
      <c r="J36" s="405"/>
      <c r="K36" s="405"/>
      <c r="L36" s="410">
        <v>18.89</v>
      </c>
    </row>
    <row r="37" spans="1:12" ht="15">
      <c r="A37" s="405"/>
      <c r="B37" s="405"/>
      <c r="C37" s="413" t="s">
        <v>476</v>
      </c>
      <c r="D37" s="405"/>
      <c r="E37" s="405"/>
      <c r="F37" s="405"/>
      <c r="G37" s="405"/>
      <c r="H37" s="405"/>
      <c r="I37" s="405"/>
      <c r="J37" s="405"/>
      <c r="K37" s="405"/>
      <c r="L37" s="410">
        <v>10.02</v>
      </c>
    </row>
    <row r="38" spans="1:12" ht="15">
      <c r="A38" s="405"/>
      <c r="B38" s="405"/>
      <c r="C38" s="405"/>
      <c r="D38" s="405"/>
      <c r="E38" s="405"/>
      <c r="F38" s="405"/>
      <c r="G38" s="405"/>
      <c r="H38" s="405"/>
      <c r="I38" s="405"/>
      <c r="J38" s="405"/>
      <c r="K38" s="405"/>
      <c r="L38" s="407"/>
    </row>
    <row r="39" spans="1:12" ht="15.75">
      <c r="A39" s="405"/>
      <c r="B39" s="327" t="s">
        <v>477</v>
      </c>
      <c r="C39" s="405"/>
      <c r="D39" s="405"/>
      <c r="E39" s="405"/>
      <c r="F39" s="405"/>
      <c r="G39" s="405"/>
      <c r="H39" s="405"/>
      <c r="I39" s="405"/>
      <c r="J39" s="405"/>
      <c r="K39" s="405"/>
      <c r="L39" s="414"/>
    </row>
    <row r="40" spans="1:12" ht="15">
      <c r="A40" s="405"/>
      <c r="B40" s="405"/>
      <c r="C40" s="405" t="s">
        <v>478</v>
      </c>
      <c r="D40" s="402">
        <v>6226.21</v>
      </c>
      <c r="E40" s="415">
        <v>6693.89</v>
      </c>
      <c r="F40" s="402">
        <v>6574</v>
      </c>
      <c r="G40" s="402">
        <v>6511.92</v>
      </c>
      <c r="H40" s="402">
        <v>6600.17</v>
      </c>
      <c r="I40" s="402">
        <v>6817</v>
      </c>
      <c r="J40" s="402">
        <v>7112.84</v>
      </c>
      <c r="K40" s="402">
        <v>7452.22</v>
      </c>
      <c r="L40" s="410">
        <v>7436.67</v>
      </c>
    </row>
    <row r="41" spans="1:12" ht="15">
      <c r="A41" s="405"/>
      <c r="B41" s="405"/>
      <c r="C41" s="405" t="s">
        <v>479</v>
      </c>
      <c r="D41" s="402">
        <v>6065.43</v>
      </c>
      <c r="E41" s="416">
        <v>6499.81</v>
      </c>
      <c r="F41" s="402">
        <v>6379.92</v>
      </c>
      <c r="G41" s="402">
        <v>6275.85</v>
      </c>
      <c r="H41" s="402">
        <v>6279.4</v>
      </c>
      <c r="I41" s="402">
        <v>6496.23</v>
      </c>
      <c r="J41" s="402">
        <v>6792.07</v>
      </c>
      <c r="K41" s="402">
        <v>7131.4500000000007</v>
      </c>
      <c r="L41" s="410">
        <v>7115.9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6B68A-C397-4289-AE13-5FFD99F138ED}">
  <sheetPr>
    <tabColor theme="6"/>
    <pageSetUpPr fitToPage="1"/>
  </sheetPr>
  <dimension ref="A1:AC334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9" sqref="A9"/>
    </sheetView>
  </sheetViews>
  <sheetFormatPr defaultColWidth="9.140625" defaultRowHeight="16.5"/>
  <cols>
    <col min="1" max="1" width="6.85546875" style="14" customWidth="1"/>
    <col min="2" max="2" width="18" style="8" bestFit="1" customWidth="1"/>
    <col min="3" max="3" width="11" style="7" customWidth="1"/>
    <col min="4" max="4" width="16.140625" style="14" customWidth="1"/>
    <col min="5" max="5" width="16.140625" style="47" customWidth="1"/>
    <col min="6" max="6" width="16.7109375" style="47" customWidth="1"/>
    <col min="7" max="7" width="15.5703125" bestFit="1" customWidth="1"/>
    <col min="8" max="8" width="18.7109375" customWidth="1"/>
    <col min="9" max="9" width="15.7109375" style="261" customWidth="1"/>
    <col min="10" max="10" width="14.85546875" bestFit="1" customWidth="1"/>
    <col min="11" max="11" width="14.85546875" customWidth="1"/>
    <col min="12" max="12" width="9.28515625" style="1" bestFit="1" customWidth="1"/>
    <col min="13" max="13" width="6.140625" style="1" customWidth="1"/>
    <col min="14" max="14" width="17.7109375" style="1" customWidth="1"/>
    <col min="15" max="15" width="9.140625" style="1"/>
    <col min="16" max="16" width="11.140625" style="1" customWidth="1"/>
    <col min="17" max="17" width="6.28515625" style="1" customWidth="1"/>
    <col min="18" max="18" width="5.5703125" style="1" customWidth="1"/>
    <col min="19" max="19" width="18" style="1" bestFit="1" customWidth="1"/>
    <col min="20" max="20" width="11.140625" style="1" customWidth="1"/>
    <col min="21" max="21" width="15.140625" style="1" customWidth="1"/>
    <col min="22" max="22" width="14.7109375" style="1" customWidth="1"/>
    <col min="23" max="23" width="12.7109375" style="1" bestFit="1" customWidth="1"/>
    <col min="24" max="24" width="13.140625" style="1" customWidth="1"/>
    <col min="25" max="25" width="16.42578125" style="1" customWidth="1"/>
    <col min="26" max="26" width="13" style="1" customWidth="1"/>
    <col min="27" max="27" width="12.7109375" style="1" bestFit="1" customWidth="1"/>
    <col min="28" max="28" width="12.42578125" style="1" customWidth="1"/>
    <col min="29" max="16384" width="9.140625" style="1"/>
  </cols>
  <sheetData>
    <row r="1" spans="1:29" ht="26.25">
      <c r="A1" s="39" t="s">
        <v>484</v>
      </c>
      <c r="B1" s="6"/>
      <c r="E1" s="44"/>
      <c r="F1" s="44"/>
      <c r="I1" s="260"/>
      <c r="R1" s="425" t="s">
        <v>489</v>
      </c>
    </row>
    <row r="2" spans="1:29" ht="17.45" customHeight="1">
      <c r="A2" s="253" t="s">
        <v>499</v>
      </c>
      <c r="B2" s="6"/>
      <c r="E2" s="44"/>
      <c r="F2" s="44"/>
      <c r="I2" s="260"/>
    </row>
    <row r="3" spans="1:29">
      <c r="A3" s="38" t="s">
        <v>306</v>
      </c>
      <c r="B3" s="57"/>
      <c r="C3" s="58"/>
      <c r="D3" s="50"/>
      <c r="E3" s="44"/>
      <c r="F3" s="44"/>
      <c r="I3" s="260"/>
    </row>
    <row r="4" spans="1:29">
      <c r="A4" s="265" t="s">
        <v>485</v>
      </c>
      <c r="B4" s="57"/>
      <c r="C4" s="49"/>
      <c r="D4" s="50"/>
      <c r="E4" s="46"/>
      <c r="F4" s="46"/>
    </row>
    <row r="5" spans="1:29" ht="15">
      <c r="A5" s="358" t="s">
        <v>441</v>
      </c>
      <c r="B5" s="57"/>
      <c r="C5" s="53"/>
      <c r="D5" s="54"/>
      <c r="E5" s="1"/>
      <c r="F5" s="1"/>
    </row>
    <row r="6" spans="1:29">
      <c r="A6" s="266" t="s">
        <v>392</v>
      </c>
      <c r="B6" s="57"/>
      <c r="C6" s="53"/>
      <c r="D6" s="54"/>
      <c r="E6" s="15"/>
      <c r="F6" s="15"/>
      <c r="I6" s="262"/>
    </row>
    <row r="7" spans="1:29">
      <c r="A7" s="267" t="s">
        <v>312</v>
      </c>
      <c r="B7" s="57"/>
      <c r="C7" s="53"/>
      <c r="D7" s="54"/>
      <c r="E7" s="15"/>
      <c r="F7" s="15"/>
      <c r="I7" s="262"/>
    </row>
    <row r="8" spans="1:29">
      <c r="A8" s="266" t="s">
        <v>317</v>
      </c>
      <c r="E8" s="46"/>
      <c r="F8" s="46"/>
    </row>
    <row r="9" spans="1:29" ht="89.25">
      <c r="A9" s="426" t="s">
        <v>326</v>
      </c>
      <c r="B9" s="426" t="s">
        <v>7</v>
      </c>
      <c r="C9" s="427" t="s">
        <v>486</v>
      </c>
      <c r="D9" s="427" t="s">
        <v>490</v>
      </c>
      <c r="E9" s="427" t="s">
        <v>316</v>
      </c>
      <c r="F9" s="427" t="s">
        <v>491</v>
      </c>
      <c r="G9" s="64" t="s">
        <v>366</v>
      </c>
      <c r="H9" s="64" t="s">
        <v>497</v>
      </c>
      <c r="I9" s="64" t="s">
        <v>498</v>
      </c>
      <c r="J9" s="65" t="s">
        <v>500</v>
      </c>
      <c r="K9" s="65" t="s">
        <v>360</v>
      </c>
      <c r="L9" s="65" t="s">
        <v>394</v>
      </c>
      <c r="M9" s="516"/>
      <c r="N9" s="140" t="s">
        <v>487</v>
      </c>
      <c r="O9" s="140" t="s">
        <v>315</v>
      </c>
      <c r="P9" s="140" t="s">
        <v>314</v>
      </c>
      <c r="Q9" s="67"/>
      <c r="R9" s="428" t="s">
        <v>326</v>
      </c>
      <c r="S9" s="428" t="s">
        <v>7</v>
      </c>
      <c r="T9" s="430" t="s">
        <v>324</v>
      </c>
      <c r="U9" s="430" t="s">
        <v>365</v>
      </c>
      <c r="V9" s="430" t="s">
        <v>316</v>
      </c>
      <c r="W9" s="430" t="s">
        <v>488</v>
      </c>
      <c r="X9" s="431" t="s">
        <v>366</v>
      </c>
      <c r="Y9" s="431" t="s">
        <v>497</v>
      </c>
      <c r="Z9" s="431" t="s">
        <v>446</v>
      </c>
      <c r="AA9" s="432" t="s">
        <v>305</v>
      </c>
      <c r="AB9" s="432" t="s">
        <v>360</v>
      </c>
      <c r="AC9" s="432" t="s">
        <v>394</v>
      </c>
    </row>
    <row r="10" spans="1:29" s="429" customFormat="1" ht="27.6" customHeight="1">
      <c r="A10" s="254"/>
      <c r="B10" s="243" t="s">
        <v>8</v>
      </c>
      <c r="C10" s="252">
        <v>5533611</v>
      </c>
      <c r="D10" s="244">
        <v>1735742182.9534478</v>
      </c>
      <c r="E10" s="252">
        <v>832422207.93104863</v>
      </c>
      <c r="F10" s="252">
        <v>2568164390.8844976</v>
      </c>
      <c r="G10" s="244">
        <v>864000000.00000131</v>
      </c>
      <c r="H10" s="440">
        <f t="shared" ref="H10" si="0">F10+G10</f>
        <v>3432164390.8844991</v>
      </c>
      <c r="I10" s="311">
        <f>SUM(I11:I303)</f>
        <v>14806606</v>
      </c>
      <c r="J10" s="246">
        <f t="shared" ref="J10" si="1">F10+I10+G10</f>
        <v>3446970996.8844991</v>
      </c>
      <c r="K10" s="423">
        <f t="shared" ref="K10" si="2">J10/C10</f>
        <v>622.91530736159427</v>
      </c>
      <c r="L10" s="263"/>
      <c r="M10" s="263"/>
      <c r="N10" s="424">
        <f t="shared" ref="N10:N73" si="3">J10-AA10</f>
        <v>-138309962.11550283</v>
      </c>
      <c r="O10" s="248">
        <f t="shared" ref="O10:O73" si="4">N10/AA10</f>
        <v>-3.8577161370940347E-2</v>
      </c>
      <c r="P10" s="247">
        <f t="shared" ref="P10:P73" si="5">K10-AB10</f>
        <v>-26.839655262753695</v>
      </c>
      <c r="Q10" s="433"/>
      <c r="R10" s="254"/>
      <c r="S10" s="243" t="s">
        <v>8</v>
      </c>
      <c r="T10" s="244">
        <f>SUM(T11:T303)</f>
        <v>5517897</v>
      </c>
      <c r="U10" s="244">
        <f>SUM(U11:U303)</f>
        <v>1900471955.5745189</v>
      </c>
      <c r="V10" s="244">
        <v>819002398</v>
      </c>
      <c r="W10" s="245">
        <v>2719474353</v>
      </c>
      <c r="X10" s="244">
        <f>SUM(X11:X310)</f>
        <v>851000000.00000167</v>
      </c>
      <c r="Y10" s="441">
        <f t="shared" ref="Y10" si="6">SUM(W10:X10)</f>
        <v>3570474353.0000019</v>
      </c>
      <c r="Z10" s="311">
        <f>SUM(Z11:Z310)</f>
        <v>14806606</v>
      </c>
      <c r="AA10" s="443">
        <f t="shared" ref="AA10" si="7">SUM(Y10:Z10)</f>
        <v>3585280959.0000019</v>
      </c>
      <c r="AB10" s="423">
        <f t="shared" ref="AB10:AB73" si="8">AA10/T10</f>
        <v>649.75496262434797</v>
      </c>
      <c r="AC10" s="263"/>
    </row>
    <row r="11" spans="1:29">
      <c r="A11" s="255">
        <v>5</v>
      </c>
      <c r="B11" s="18" t="s">
        <v>9</v>
      </c>
      <c r="C11" s="21">
        <v>9183</v>
      </c>
      <c r="D11" s="32">
        <v>3085897.3085649628</v>
      </c>
      <c r="E11" s="21">
        <v>5541455.3899080399</v>
      </c>
      <c r="F11" s="24">
        <v>8627352.6984730028</v>
      </c>
      <c r="G11" s="270">
        <v>2026469.2077520455</v>
      </c>
      <c r="H11" s="272">
        <f t="shared" ref="H11:H74" si="9">F11+G11</f>
        <v>10653821.906225048</v>
      </c>
      <c r="I11" s="439">
        <v>1548658</v>
      </c>
      <c r="J11" s="444">
        <f t="shared" ref="J11:J74" si="10">F11+I11+G11</f>
        <v>12202479.906225048</v>
      </c>
      <c r="K11" s="272">
        <f t="shared" ref="K11:K74" si="11">J11/C11</f>
        <v>1328.8119248856635</v>
      </c>
      <c r="L11" s="264">
        <v>14</v>
      </c>
      <c r="M11" s="264"/>
      <c r="N11" s="422">
        <f t="shared" si="3"/>
        <v>-2715203.1275200099</v>
      </c>
      <c r="O11" s="420">
        <f t="shared" si="4"/>
        <v>-0.1820123890136284</v>
      </c>
      <c r="P11" s="421">
        <f t="shared" si="5"/>
        <v>-273.34498991887494</v>
      </c>
      <c r="Q11" s="434"/>
      <c r="R11" s="255">
        <v>5</v>
      </c>
      <c r="S11" s="18" t="s">
        <v>9</v>
      </c>
      <c r="T11" s="21">
        <v>9311</v>
      </c>
      <c r="U11" s="22">
        <v>5923462.7334549297</v>
      </c>
      <c r="V11" s="41">
        <v>5450163</v>
      </c>
      <c r="W11" s="166">
        <v>11373625</v>
      </c>
      <c r="X11" s="270">
        <v>1995400.0337450588</v>
      </c>
      <c r="Y11" s="440">
        <f t="shared" ref="Y11:Y74" si="12">SUM(W11:X11)</f>
        <v>13369025.033745058</v>
      </c>
      <c r="Z11" s="442">
        <v>1548658</v>
      </c>
      <c r="AA11" s="443">
        <f t="shared" ref="AA11:AA74" si="13">SUM(Y11:Z11)</f>
        <v>14917683.033745058</v>
      </c>
      <c r="AB11" s="44">
        <f t="shared" si="8"/>
        <v>1602.1569148045385</v>
      </c>
      <c r="AC11" s="264">
        <v>14</v>
      </c>
    </row>
    <row r="12" spans="1:29">
      <c r="A12" s="255">
        <v>9</v>
      </c>
      <c r="B12" s="18" t="s">
        <v>10</v>
      </c>
      <c r="C12" s="21">
        <v>2447</v>
      </c>
      <c r="D12" s="32">
        <v>1782474.467008315</v>
      </c>
      <c r="E12" s="21">
        <v>1737475.6973889286</v>
      </c>
      <c r="F12" s="24">
        <v>3519950.1643972434</v>
      </c>
      <c r="G12" s="271">
        <v>529965.70726846554</v>
      </c>
      <c r="H12" s="272">
        <f t="shared" si="9"/>
        <v>4049915.8716657087</v>
      </c>
      <c r="I12" s="439">
        <v>-493319</v>
      </c>
      <c r="J12" s="444">
        <f t="shared" si="10"/>
        <v>3556596.8716657087</v>
      </c>
      <c r="K12" s="272">
        <f t="shared" si="11"/>
        <v>1453.4519295732362</v>
      </c>
      <c r="L12" s="264">
        <v>17</v>
      </c>
      <c r="M12" s="264"/>
      <c r="N12" s="422">
        <f t="shared" si="3"/>
        <v>-125457.01830859482</v>
      </c>
      <c r="O12" s="420">
        <f t="shared" si="4"/>
        <v>-3.4072564404936063E-2</v>
      </c>
      <c r="P12" s="421">
        <f t="shared" si="5"/>
        <v>-24.690940749647552</v>
      </c>
      <c r="Q12" s="434"/>
      <c r="R12" s="255">
        <v>9</v>
      </c>
      <c r="S12" s="18" t="s">
        <v>10</v>
      </c>
      <c r="T12" s="21">
        <v>2491</v>
      </c>
      <c r="U12" s="22">
        <v>1948056.6549185985</v>
      </c>
      <c r="V12" s="41">
        <v>1700195</v>
      </c>
      <c r="W12" s="166">
        <v>3648251</v>
      </c>
      <c r="X12" s="271">
        <v>527121.88997430366</v>
      </c>
      <c r="Y12" s="440">
        <f t="shared" si="12"/>
        <v>4175372.8899743035</v>
      </c>
      <c r="Z12" s="442">
        <v>-493319</v>
      </c>
      <c r="AA12" s="443">
        <f t="shared" si="13"/>
        <v>3682053.8899743035</v>
      </c>
      <c r="AB12" s="44">
        <f t="shared" si="8"/>
        <v>1478.1428703228837</v>
      </c>
      <c r="AC12" s="264">
        <v>17</v>
      </c>
    </row>
    <row r="13" spans="1:29">
      <c r="A13" s="255">
        <v>10</v>
      </c>
      <c r="B13" s="18" t="s">
        <v>11</v>
      </c>
      <c r="C13" s="21">
        <v>11102</v>
      </c>
      <c r="D13" s="32">
        <v>2173540.8140978925</v>
      </c>
      <c r="E13" s="21">
        <v>6565945.6464468455</v>
      </c>
      <c r="F13" s="24">
        <v>8739486.4605447389</v>
      </c>
      <c r="G13" s="271">
        <v>2475925.8503464572</v>
      </c>
      <c r="H13" s="272">
        <f t="shared" si="9"/>
        <v>11215412.310891196</v>
      </c>
      <c r="I13" s="439">
        <v>-639825</v>
      </c>
      <c r="J13" s="444">
        <f t="shared" si="10"/>
        <v>10575587.310891196</v>
      </c>
      <c r="K13" s="272">
        <f t="shared" si="11"/>
        <v>952.58397684121746</v>
      </c>
      <c r="L13" s="264">
        <v>14</v>
      </c>
      <c r="M13" s="264"/>
      <c r="N13" s="422">
        <f t="shared" si="3"/>
        <v>-1758960.179953184</v>
      </c>
      <c r="O13" s="420">
        <f t="shared" si="4"/>
        <v>-0.14260435425448847</v>
      </c>
      <c r="P13" s="421">
        <f t="shared" si="5"/>
        <v>-149.00997607870568</v>
      </c>
      <c r="Q13" s="434"/>
      <c r="R13" s="255">
        <v>10</v>
      </c>
      <c r="S13" s="18" t="s">
        <v>11</v>
      </c>
      <c r="T13" s="21">
        <v>11197</v>
      </c>
      <c r="U13" s="22">
        <v>4131634.0145593872</v>
      </c>
      <c r="V13" s="41">
        <v>6401533</v>
      </c>
      <c r="W13" s="166">
        <v>10533167</v>
      </c>
      <c r="X13" s="271">
        <v>2441205.4908443792</v>
      </c>
      <c r="Y13" s="440">
        <f t="shared" si="12"/>
        <v>12974372.49084438</v>
      </c>
      <c r="Z13" s="442">
        <v>-639825</v>
      </c>
      <c r="AA13" s="443">
        <f t="shared" si="13"/>
        <v>12334547.49084438</v>
      </c>
      <c r="AB13" s="44">
        <f t="shared" si="8"/>
        <v>1101.5939529199231</v>
      </c>
      <c r="AC13" s="264">
        <v>14</v>
      </c>
    </row>
    <row r="14" spans="1:29">
      <c r="A14" s="255">
        <v>16</v>
      </c>
      <c r="B14" s="18" t="s">
        <v>12</v>
      </c>
      <c r="C14" s="21">
        <v>8014</v>
      </c>
      <c r="D14" s="32">
        <v>5373793.2450678628</v>
      </c>
      <c r="E14" s="21">
        <v>2400532.1700477353</v>
      </c>
      <c r="F14" s="24">
        <v>7774325.4151155986</v>
      </c>
      <c r="G14" s="271">
        <v>1404195.1297194792</v>
      </c>
      <c r="H14" s="272">
        <f t="shared" si="9"/>
        <v>9178520.5448350776</v>
      </c>
      <c r="I14" s="439">
        <v>-582168</v>
      </c>
      <c r="J14" s="444">
        <f t="shared" si="10"/>
        <v>8596352.5448350776</v>
      </c>
      <c r="K14" s="272">
        <f t="shared" si="11"/>
        <v>1072.6669010275864</v>
      </c>
      <c r="L14" s="264">
        <v>7</v>
      </c>
      <c r="M14" s="264"/>
      <c r="N14" s="422">
        <f t="shared" si="3"/>
        <v>-1669009.3643659204</v>
      </c>
      <c r="O14" s="420">
        <f t="shared" si="4"/>
        <v>-0.16258650977224312</v>
      </c>
      <c r="P14" s="421">
        <f t="shared" si="5"/>
        <v>-205.23200463667331</v>
      </c>
      <c r="Q14" s="434"/>
      <c r="R14" s="255">
        <v>16</v>
      </c>
      <c r="S14" s="18" t="s">
        <v>12</v>
      </c>
      <c r="T14" s="21">
        <v>8033</v>
      </c>
      <c r="U14" s="22">
        <v>7113344.0647687754</v>
      </c>
      <c r="V14" s="41">
        <v>2324528</v>
      </c>
      <c r="W14" s="166">
        <v>9437872</v>
      </c>
      <c r="X14" s="271">
        <v>1409657.9092009973</v>
      </c>
      <c r="Y14" s="440">
        <f t="shared" si="12"/>
        <v>10847529.909200998</v>
      </c>
      <c r="Z14" s="442">
        <v>-582168</v>
      </c>
      <c r="AA14" s="443">
        <f t="shared" si="13"/>
        <v>10265361.909200998</v>
      </c>
      <c r="AB14" s="44">
        <f t="shared" si="8"/>
        <v>1277.8989056642597</v>
      </c>
      <c r="AC14" s="264">
        <v>7</v>
      </c>
    </row>
    <row r="15" spans="1:29">
      <c r="A15" s="255">
        <v>18</v>
      </c>
      <c r="B15" s="18" t="s">
        <v>13</v>
      </c>
      <c r="C15" s="21">
        <v>4763</v>
      </c>
      <c r="D15" s="32">
        <v>1612217.1065870377</v>
      </c>
      <c r="E15" s="21">
        <v>1089701.1213534034</v>
      </c>
      <c r="F15" s="24">
        <v>2701918.2279404411</v>
      </c>
      <c r="G15" s="271">
        <v>830286.12621493498</v>
      </c>
      <c r="H15" s="272">
        <f t="shared" si="9"/>
        <v>3532204.3541553761</v>
      </c>
      <c r="I15" s="439">
        <v>-92555</v>
      </c>
      <c r="J15" s="444">
        <f t="shared" si="10"/>
        <v>3439649.3541553761</v>
      </c>
      <c r="K15" s="272">
        <f t="shared" si="11"/>
        <v>722.16026751110144</v>
      </c>
      <c r="L15" s="264">
        <v>1</v>
      </c>
      <c r="M15" s="264"/>
      <c r="N15" s="422">
        <f t="shared" si="3"/>
        <v>-158046.66156983888</v>
      </c>
      <c r="O15" s="420">
        <f t="shared" si="4"/>
        <v>-4.392996542204531E-2</v>
      </c>
      <c r="P15" s="421">
        <f t="shared" si="5"/>
        <v>-20.091850443347653</v>
      </c>
      <c r="Q15" s="434"/>
      <c r="R15" s="255">
        <v>18</v>
      </c>
      <c r="S15" s="18" t="s">
        <v>13</v>
      </c>
      <c r="T15" s="21">
        <v>4847</v>
      </c>
      <c r="U15" s="22">
        <v>1581977.42762202</v>
      </c>
      <c r="V15" s="41">
        <v>1264212</v>
      </c>
      <c r="W15" s="166">
        <v>2846189</v>
      </c>
      <c r="X15" s="271">
        <v>844062.01572521508</v>
      </c>
      <c r="Y15" s="440">
        <f t="shared" si="12"/>
        <v>3690251.015725215</v>
      </c>
      <c r="Z15" s="442">
        <v>-92555</v>
      </c>
      <c r="AA15" s="443">
        <f t="shared" si="13"/>
        <v>3597696.015725215</v>
      </c>
      <c r="AB15" s="44">
        <f t="shared" si="8"/>
        <v>742.25211795444909</v>
      </c>
      <c r="AC15" s="264">
        <v>1</v>
      </c>
    </row>
    <row r="16" spans="1:29">
      <c r="A16" s="255">
        <v>19</v>
      </c>
      <c r="B16" s="18" t="s">
        <v>14</v>
      </c>
      <c r="C16" s="21">
        <v>3965</v>
      </c>
      <c r="D16" s="32">
        <v>1151665.0555118152</v>
      </c>
      <c r="E16" s="21">
        <v>1448166.7656409135</v>
      </c>
      <c r="F16" s="24">
        <v>2599831.821152729</v>
      </c>
      <c r="G16" s="271">
        <v>660605.54307410622</v>
      </c>
      <c r="H16" s="272">
        <f t="shared" si="9"/>
        <v>3260437.3642268353</v>
      </c>
      <c r="I16" s="439">
        <v>-773678</v>
      </c>
      <c r="J16" s="444">
        <f t="shared" si="10"/>
        <v>2486759.3642268353</v>
      </c>
      <c r="K16" s="272">
        <f t="shared" si="11"/>
        <v>627.17764545443515</v>
      </c>
      <c r="L16" s="264">
        <v>2</v>
      </c>
      <c r="M16" s="264"/>
      <c r="N16" s="422">
        <f t="shared" si="3"/>
        <v>-590431.03480831208</v>
      </c>
      <c r="O16" s="420">
        <f t="shared" si="4"/>
        <v>-0.1918734164104508</v>
      </c>
      <c r="P16" s="421">
        <f t="shared" si="5"/>
        <v>-150.8730243395338</v>
      </c>
      <c r="Q16" s="434"/>
      <c r="R16" s="255">
        <v>19</v>
      </c>
      <c r="S16" s="18" t="s">
        <v>14</v>
      </c>
      <c r="T16" s="21">
        <v>3955</v>
      </c>
      <c r="U16" s="22">
        <v>1516963.0749889505</v>
      </c>
      <c r="V16" s="41">
        <v>1672275</v>
      </c>
      <c r="W16" s="166">
        <v>3189238</v>
      </c>
      <c r="X16" s="271">
        <v>661630.39903514727</v>
      </c>
      <c r="Y16" s="440">
        <f t="shared" si="12"/>
        <v>3850868.3990351474</v>
      </c>
      <c r="Z16" s="442">
        <v>-773678</v>
      </c>
      <c r="AA16" s="443">
        <f t="shared" si="13"/>
        <v>3077190.3990351474</v>
      </c>
      <c r="AB16" s="44">
        <f t="shared" si="8"/>
        <v>778.05066979396895</v>
      </c>
      <c r="AC16" s="264">
        <v>2</v>
      </c>
    </row>
    <row r="17" spans="1:29">
      <c r="A17" s="255">
        <v>20</v>
      </c>
      <c r="B17" s="18" t="s">
        <v>15</v>
      </c>
      <c r="C17" s="21">
        <v>16473</v>
      </c>
      <c r="D17" s="32">
        <v>-922613.9721481381</v>
      </c>
      <c r="E17" s="21">
        <v>7414734.8681461699</v>
      </c>
      <c r="F17" s="24">
        <v>6492120.8959980318</v>
      </c>
      <c r="G17" s="271">
        <v>2779524.7976710428</v>
      </c>
      <c r="H17" s="272">
        <f t="shared" si="9"/>
        <v>9271645.6936690751</v>
      </c>
      <c r="I17" s="439">
        <v>-2539976</v>
      </c>
      <c r="J17" s="444">
        <f t="shared" si="10"/>
        <v>6731669.6936690751</v>
      </c>
      <c r="K17" s="272">
        <f t="shared" si="11"/>
        <v>408.64867927330027</v>
      </c>
      <c r="L17" s="264">
        <v>6</v>
      </c>
      <c r="M17" s="264"/>
      <c r="N17" s="422">
        <f t="shared" si="3"/>
        <v>-2359428.3720180038</v>
      </c>
      <c r="O17" s="420">
        <f t="shared" si="4"/>
        <v>-0.25953172597744772</v>
      </c>
      <c r="P17" s="421">
        <f t="shared" si="5"/>
        <v>-143.43112067126032</v>
      </c>
      <c r="Q17" s="434"/>
      <c r="R17" s="255">
        <v>20</v>
      </c>
      <c r="S17" s="18" t="s">
        <v>15</v>
      </c>
      <c r="T17" s="21">
        <v>16467</v>
      </c>
      <c r="U17" s="22">
        <v>1274718.8833280578</v>
      </c>
      <c r="V17" s="41">
        <v>7582111</v>
      </c>
      <c r="W17" s="166">
        <v>8856830</v>
      </c>
      <c r="X17" s="271">
        <v>2774244.0656870781</v>
      </c>
      <c r="Y17" s="440">
        <f t="shared" si="12"/>
        <v>11631074.065687079</v>
      </c>
      <c r="Z17" s="442">
        <v>-2539976</v>
      </c>
      <c r="AA17" s="443">
        <f t="shared" si="13"/>
        <v>9091098.065687079</v>
      </c>
      <c r="AB17" s="44">
        <f t="shared" si="8"/>
        <v>552.07979994456059</v>
      </c>
      <c r="AC17" s="264">
        <v>6</v>
      </c>
    </row>
    <row r="18" spans="1:29">
      <c r="A18" s="255">
        <v>46</v>
      </c>
      <c r="B18" s="18" t="s">
        <v>16</v>
      </c>
      <c r="C18" s="21">
        <v>1341</v>
      </c>
      <c r="D18" s="32">
        <v>1502846.4936482785</v>
      </c>
      <c r="E18" s="21">
        <v>570366.0979992327</v>
      </c>
      <c r="F18" s="24">
        <v>2073212.5916475113</v>
      </c>
      <c r="G18" s="271">
        <v>302172.72720634512</v>
      </c>
      <c r="H18" s="272">
        <f t="shared" si="9"/>
        <v>2375385.3188538565</v>
      </c>
      <c r="I18" s="439">
        <v>-346769</v>
      </c>
      <c r="J18" s="444">
        <f t="shared" si="10"/>
        <v>2028616.3188538565</v>
      </c>
      <c r="K18" s="272">
        <f t="shared" si="11"/>
        <v>1512.7638470200272</v>
      </c>
      <c r="L18" s="264">
        <v>10</v>
      </c>
      <c r="M18" s="264"/>
      <c r="N18" s="422">
        <f t="shared" si="3"/>
        <v>156316.57277934952</v>
      </c>
      <c r="O18" s="420">
        <f t="shared" si="4"/>
        <v>8.3489074389442877E-2</v>
      </c>
      <c r="P18" s="421">
        <f t="shared" si="5"/>
        <v>138.09442993154926</v>
      </c>
      <c r="Q18" s="434"/>
      <c r="R18" s="255">
        <v>46</v>
      </c>
      <c r="S18" s="18" t="s">
        <v>16</v>
      </c>
      <c r="T18" s="21">
        <v>1362</v>
      </c>
      <c r="U18" s="22">
        <v>1524331.5250278399</v>
      </c>
      <c r="V18" s="41">
        <v>395478</v>
      </c>
      <c r="W18" s="166">
        <v>1919810</v>
      </c>
      <c r="X18" s="271">
        <v>299258.74607450695</v>
      </c>
      <c r="Y18" s="440">
        <f t="shared" si="12"/>
        <v>2219068.746074507</v>
      </c>
      <c r="Z18" s="442">
        <v>-346769</v>
      </c>
      <c r="AA18" s="443">
        <f t="shared" si="13"/>
        <v>1872299.746074507</v>
      </c>
      <c r="AB18" s="44">
        <f t="shared" si="8"/>
        <v>1374.669417088478</v>
      </c>
      <c r="AC18" s="264">
        <v>10</v>
      </c>
    </row>
    <row r="19" spans="1:29">
      <c r="A19" s="255">
        <v>47</v>
      </c>
      <c r="B19" s="18" t="s">
        <v>17</v>
      </c>
      <c r="C19" s="21">
        <v>1811</v>
      </c>
      <c r="D19" s="32">
        <v>2425909.0935659474</v>
      </c>
      <c r="E19" s="21">
        <v>582202.77277387527</v>
      </c>
      <c r="F19" s="24">
        <v>3008111.8663398228</v>
      </c>
      <c r="G19" s="271">
        <v>397250.83464450098</v>
      </c>
      <c r="H19" s="272">
        <f t="shared" si="9"/>
        <v>3405362.7009843239</v>
      </c>
      <c r="I19" s="439">
        <v>-18061</v>
      </c>
      <c r="J19" s="444">
        <f t="shared" si="10"/>
        <v>3387301.7009843239</v>
      </c>
      <c r="K19" s="272">
        <f t="shared" si="11"/>
        <v>1870.4040314656675</v>
      </c>
      <c r="L19" s="264">
        <v>19</v>
      </c>
      <c r="M19" s="264"/>
      <c r="N19" s="422">
        <f t="shared" si="3"/>
        <v>-371514.21638544323</v>
      </c>
      <c r="O19" s="420">
        <f t="shared" si="4"/>
        <v>-9.8838098101226096E-2</v>
      </c>
      <c r="P19" s="421">
        <f t="shared" si="5"/>
        <v>-230.66691172592959</v>
      </c>
      <c r="Q19" s="434"/>
      <c r="R19" s="255">
        <v>47</v>
      </c>
      <c r="S19" s="18" t="s">
        <v>17</v>
      </c>
      <c r="T19" s="21">
        <v>1789</v>
      </c>
      <c r="U19" s="22">
        <v>2750640.9162478577</v>
      </c>
      <c r="V19" s="41">
        <v>637622</v>
      </c>
      <c r="W19" s="166">
        <v>3388263</v>
      </c>
      <c r="X19" s="271">
        <v>388613.91736976692</v>
      </c>
      <c r="Y19" s="440">
        <f t="shared" si="12"/>
        <v>3776876.9173697671</v>
      </c>
      <c r="Z19" s="442">
        <v>-18061</v>
      </c>
      <c r="AA19" s="443">
        <f t="shared" si="13"/>
        <v>3758815.9173697671</v>
      </c>
      <c r="AB19" s="44">
        <f t="shared" si="8"/>
        <v>2101.0709431915971</v>
      </c>
      <c r="AC19" s="264">
        <v>19</v>
      </c>
    </row>
    <row r="20" spans="1:29">
      <c r="A20" s="255">
        <v>49</v>
      </c>
      <c r="B20" s="18" t="s">
        <v>18</v>
      </c>
      <c r="C20" s="21">
        <v>305274</v>
      </c>
      <c r="D20" s="32">
        <v>393120236.61497366</v>
      </c>
      <c r="E20" s="21">
        <v>-24715386.957677238</v>
      </c>
      <c r="F20" s="24">
        <v>368404849.65729642</v>
      </c>
      <c r="G20" s="271">
        <v>31226851.338807572</v>
      </c>
      <c r="H20" s="272">
        <f t="shared" si="9"/>
        <v>399631700.996104</v>
      </c>
      <c r="I20" s="439">
        <v>501319</v>
      </c>
      <c r="J20" s="444">
        <f t="shared" si="10"/>
        <v>400133019.996104</v>
      </c>
      <c r="K20" s="272">
        <f t="shared" si="11"/>
        <v>1310.7340290889626</v>
      </c>
      <c r="L20" s="264">
        <v>1</v>
      </c>
      <c r="M20" s="264"/>
      <c r="N20" s="422">
        <f t="shared" si="3"/>
        <v>44639969.979294419</v>
      </c>
      <c r="O20" s="420">
        <f t="shared" si="4"/>
        <v>0.12557199072438577</v>
      </c>
      <c r="P20" s="421">
        <f t="shared" si="5"/>
        <v>114.31947253897943</v>
      </c>
      <c r="Q20" s="434"/>
      <c r="R20" s="255">
        <v>49</v>
      </c>
      <c r="S20" s="18" t="s">
        <v>18</v>
      </c>
      <c r="T20" s="21">
        <v>297132</v>
      </c>
      <c r="U20" s="22">
        <v>347986872.19197631</v>
      </c>
      <c r="V20" s="41">
        <v>-23588333</v>
      </c>
      <c r="W20" s="166">
        <v>324398539</v>
      </c>
      <c r="X20" s="271">
        <v>30593192.01680956</v>
      </c>
      <c r="Y20" s="440">
        <f t="shared" si="12"/>
        <v>354991731.01680958</v>
      </c>
      <c r="Z20" s="442">
        <v>501319</v>
      </c>
      <c r="AA20" s="443">
        <f t="shared" si="13"/>
        <v>355493050.01680958</v>
      </c>
      <c r="AB20" s="44">
        <f t="shared" si="8"/>
        <v>1196.4145565499832</v>
      </c>
      <c r="AC20" s="264">
        <v>1</v>
      </c>
    </row>
    <row r="21" spans="1:29">
      <c r="A21" s="255">
        <v>50</v>
      </c>
      <c r="B21" s="18" t="s">
        <v>19</v>
      </c>
      <c r="C21" s="21">
        <v>11276</v>
      </c>
      <c r="D21" s="32">
        <v>442905.01623351034</v>
      </c>
      <c r="E21" s="21">
        <v>3750435.193800135</v>
      </c>
      <c r="F21" s="24">
        <v>4193340.2100336454</v>
      </c>
      <c r="G21" s="271">
        <v>2087064.9226045988</v>
      </c>
      <c r="H21" s="272">
        <f t="shared" si="9"/>
        <v>6280405.132638244</v>
      </c>
      <c r="I21" s="439">
        <v>-1294706</v>
      </c>
      <c r="J21" s="444">
        <f t="shared" si="10"/>
        <v>4985699.132638244</v>
      </c>
      <c r="K21" s="272">
        <f t="shared" si="11"/>
        <v>442.15139523219614</v>
      </c>
      <c r="L21" s="264">
        <v>4</v>
      </c>
      <c r="M21" s="264"/>
      <c r="N21" s="422">
        <f t="shared" si="3"/>
        <v>-1978826.6576541783</v>
      </c>
      <c r="O21" s="420">
        <f t="shared" si="4"/>
        <v>-0.28412941774332817</v>
      </c>
      <c r="P21" s="421">
        <f t="shared" si="5"/>
        <v>-167.8622502344258</v>
      </c>
      <c r="Q21" s="434"/>
      <c r="R21" s="255">
        <v>50</v>
      </c>
      <c r="S21" s="18" t="s">
        <v>19</v>
      </c>
      <c r="T21" s="21">
        <v>11417</v>
      </c>
      <c r="U21" s="22">
        <v>2610055.5352644543</v>
      </c>
      <c r="V21" s="41">
        <v>3558724</v>
      </c>
      <c r="W21" s="166">
        <v>6168780</v>
      </c>
      <c r="X21" s="271">
        <v>2090451.7902924221</v>
      </c>
      <c r="Y21" s="440">
        <f t="shared" si="12"/>
        <v>8259231.7902924223</v>
      </c>
      <c r="Z21" s="442">
        <v>-1294706</v>
      </c>
      <c r="AA21" s="443">
        <f t="shared" si="13"/>
        <v>6964525.7902924223</v>
      </c>
      <c r="AB21" s="44">
        <f t="shared" si="8"/>
        <v>610.01364546662194</v>
      </c>
      <c r="AC21" s="264">
        <v>4</v>
      </c>
    </row>
    <row r="22" spans="1:29">
      <c r="A22" s="255">
        <v>51</v>
      </c>
      <c r="B22" s="18" t="s">
        <v>20</v>
      </c>
      <c r="C22" s="21">
        <v>9211</v>
      </c>
      <c r="D22" s="32">
        <v>-5659014.2080572583</v>
      </c>
      <c r="E22" s="21">
        <v>-213204.68818143613</v>
      </c>
      <c r="F22" s="24">
        <v>-5872218.896238694</v>
      </c>
      <c r="G22" s="271">
        <v>1801377.3536808377</v>
      </c>
      <c r="H22" s="272">
        <f t="shared" si="9"/>
        <v>-4070841.5425578561</v>
      </c>
      <c r="I22" s="439">
        <v>-847974</v>
      </c>
      <c r="J22" s="444">
        <f t="shared" si="10"/>
        <v>-4918815.5425578561</v>
      </c>
      <c r="K22" s="272">
        <f t="shared" si="11"/>
        <v>-534.01536668742335</v>
      </c>
      <c r="L22" s="264">
        <v>4</v>
      </c>
      <c r="M22" s="264"/>
      <c r="N22" s="422">
        <f t="shared" si="3"/>
        <v>-940896.59307789057</v>
      </c>
      <c r="O22" s="420">
        <f t="shared" si="4"/>
        <v>0.23652985518995912</v>
      </c>
      <c r="P22" s="421">
        <f t="shared" si="5"/>
        <v>-107.84020604033043</v>
      </c>
      <c r="Q22" s="434"/>
      <c r="R22" s="255">
        <v>51</v>
      </c>
      <c r="S22" s="18" t="s">
        <v>20</v>
      </c>
      <c r="T22" s="21">
        <v>9334</v>
      </c>
      <c r="U22" s="22">
        <v>-4772410.2609409634</v>
      </c>
      <c r="V22" s="41">
        <v>-161278</v>
      </c>
      <c r="W22" s="166">
        <v>-4933689</v>
      </c>
      <c r="X22" s="271">
        <v>1803744.0505200343</v>
      </c>
      <c r="Y22" s="440">
        <f t="shared" si="12"/>
        <v>-3129944.9494799655</v>
      </c>
      <c r="Z22" s="442">
        <v>-847974</v>
      </c>
      <c r="AA22" s="443">
        <f t="shared" si="13"/>
        <v>-3977918.9494799655</v>
      </c>
      <c r="AB22" s="44">
        <f t="shared" si="8"/>
        <v>-426.17516064709292</v>
      </c>
      <c r="AC22" s="264">
        <v>4</v>
      </c>
    </row>
    <row r="23" spans="1:29">
      <c r="A23" s="255">
        <v>52</v>
      </c>
      <c r="B23" s="18" t="s">
        <v>21</v>
      </c>
      <c r="C23" s="21">
        <v>2346</v>
      </c>
      <c r="D23" s="32">
        <v>1589478.4709810689</v>
      </c>
      <c r="E23" s="21">
        <v>1253248.8001826783</v>
      </c>
      <c r="F23" s="24">
        <v>2842727.2711637472</v>
      </c>
      <c r="G23" s="271">
        <v>553573.08403791569</v>
      </c>
      <c r="H23" s="272">
        <f t="shared" si="9"/>
        <v>3396300.355201663</v>
      </c>
      <c r="I23" s="439">
        <v>229822</v>
      </c>
      <c r="J23" s="444">
        <f t="shared" si="10"/>
        <v>3626122.355201663</v>
      </c>
      <c r="K23" s="272">
        <f t="shared" si="11"/>
        <v>1545.6617029845111</v>
      </c>
      <c r="L23" s="264">
        <v>14</v>
      </c>
      <c r="M23" s="264"/>
      <c r="N23" s="422">
        <f t="shared" si="3"/>
        <v>-285224.0315306494</v>
      </c>
      <c r="O23" s="420">
        <f t="shared" si="4"/>
        <v>-7.2922212284281071E-2</v>
      </c>
      <c r="P23" s="421">
        <f t="shared" si="5"/>
        <v>-81.354264874187947</v>
      </c>
      <c r="Q23" s="434"/>
      <c r="R23" s="255">
        <v>52</v>
      </c>
      <c r="S23" s="18" t="s">
        <v>21</v>
      </c>
      <c r="T23" s="21">
        <v>2404</v>
      </c>
      <c r="U23" s="22">
        <v>1970633.5504138954</v>
      </c>
      <c r="V23" s="41">
        <v>1161901</v>
      </c>
      <c r="W23" s="166">
        <v>3132534</v>
      </c>
      <c r="X23" s="271">
        <v>548990.38673231227</v>
      </c>
      <c r="Y23" s="440">
        <f t="shared" si="12"/>
        <v>3681524.3867323124</v>
      </c>
      <c r="Z23" s="442">
        <v>229822</v>
      </c>
      <c r="AA23" s="443">
        <f t="shared" si="13"/>
        <v>3911346.3867323124</v>
      </c>
      <c r="AB23" s="44">
        <f t="shared" si="8"/>
        <v>1627.015967858699</v>
      </c>
      <c r="AC23" s="264">
        <v>14</v>
      </c>
    </row>
    <row r="24" spans="1:29">
      <c r="A24" s="255">
        <v>61</v>
      </c>
      <c r="B24" s="18" t="s">
        <v>22</v>
      </c>
      <c r="C24" s="21">
        <v>16459</v>
      </c>
      <c r="D24" s="32">
        <v>447452.88586021843</v>
      </c>
      <c r="E24" s="21">
        <v>5444820.3550449507</v>
      </c>
      <c r="F24" s="24">
        <v>5892273.2409051694</v>
      </c>
      <c r="G24" s="271">
        <v>3068114.6174285603</v>
      </c>
      <c r="H24" s="272">
        <f t="shared" si="9"/>
        <v>8960387.8583337292</v>
      </c>
      <c r="I24" s="439">
        <v>1241767</v>
      </c>
      <c r="J24" s="444">
        <f t="shared" si="10"/>
        <v>10202154.858333729</v>
      </c>
      <c r="K24" s="272">
        <f t="shared" si="11"/>
        <v>619.85265558865842</v>
      </c>
      <c r="L24" s="264">
        <v>5</v>
      </c>
      <c r="M24" s="264"/>
      <c r="N24" s="422">
        <f t="shared" si="3"/>
        <v>-2584739.8830961995</v>
      </c>
      <c r="O24" s="420">
        <f t="shared" si="4"/>
        <v>-0.20213976382565843</v>
      </c>
      <c r="P24" s="421">
        <f t="shared" si="5"/>
        <v>-151.69713874127149</v>
      </c>
      <c r="Q24" s="434"/>
      <c r="R24" s="255">
        <v>61</v>
      </c>
      <c r="S24" s="18" t="s">
        <v>22</v>
      </c>
      <c r="T24" s="21">
        <v>16573</v>
      </c>
      <c r="U24" s="22">
        <v>2523240.3834605776</v>
      </c>
      <c r="V24" s="41">
        <v>5988693</v>
      </c>
      <c r="W24" s="166">
        <v>8511934</v>
      </c>
      <c r="X24" s="271">
        <v>3033193.7414299296</v>
      </c>
      <c r="Y24" s="440">
        <f t="shared" si="12"/>
        <v>11545127.741429929</v>
      </c>
      <c r="Z24" s="442">
        <v>1241767</v>
      </c>
      <c r="AA24" s="443">
        <f t="shared" si="13"/>
        <v>12786894.741429929</v>
      </c>
      <c r="AB24" s="44">
        <f t="shared" si="8"/>
        <v>771.54979432992991</v>
      </c>
      <c r="AC24" s="264">
        <v>5</v>
      </c>
    </row>
    <row r="25" spans="1:29">
      <c r="A25" s="255">
        <v>69</v>
      </c>
      <c r="B25" s="18" t="s">
        <v>23</v>
      </c>
      <c r="C25" s="21">
        <v>6687</v>
      </c>
      <c r="D25" s="32">
        <v>710025.84876137739</v>
      </c>
      <c r="E25" s="21">
        <v>3789328.1889107958</v>
      </c>
      <c r="F25" s="24">
        <v>4499354.0376721732</v>
      </c>
      <c r="G25" s="271">
        <v>1380974.6979418825</v>
      </c>
      <c r="H25" s="272">
        <f t="shared" si="9"/>
        <v>5880328.7356140558</v>
      </c>
      <c r="I25" s="439">
        <v>680407</v>
      </c>
      <c r="J25" s="444">
        <f t="shared" si="10"/>
        <v>6560735.7356140558</v>
      </c>
      <c r="K25" s="272">
        <f t="shared" si="11"/>
        <v>981.1179505928003</v>
      </c>
      <c r="L25" s="264">
        <v>17</v>
      </c>
      <c r="M25" s="264"/>
      <c r="N25" s="422">
        <f t="shared" si="3"/>
        <v>33985.799817452207</v>
      </c>
      <c r="O25" s="420">
        <f t="shared" si="4"/>
        <v>5.2071551923651522E-3</v>
      </c>
      <c r="P25" s="421">
        <f t="shared" si="5"/>
        <v>21.583999431876464</v>
      </c>
      <c r="Q25" s="434"/>
      <c r="R25" s="255">
        <v>69</v>
      </c>
      <c r="S25" s="18" t="s">
        <v>23</v>
      </c>
      <c r="T25" s="21">
        <v>6802</v>
      </c>
      <c r="U25" s="22">
        <v>769611.79502178263</v>
      </c>
      <c r="V25" s="41">
        <v>3717894</v>
      </c>
      <c r="W25" s="166">
        <v>4487506</v>
      </c>
      <c r="X25" s="271">
        <v>1358836.9357966033</v>
      </c>
      <c r="Y25" s="440">
        <f t="shared" si="12"/>
        <v>5846342.9357966036</v>
      </c>
      <c r="Z25" s="442">
        <v>680407</v>
      </c>
      <c r="AA25" s="443">
        <f t="shared" si="13"/>
        <v>6526749.9357966036</v>
      </c>
      <c r="AB25" s="44">
        <f t="shared" si="8"/>
        <v>959.53395116092383</v>
      </c>
      <c r="AC25" s="264">
        <v>17</v>
      </c>
    </row>
    <row r="26" spans="1:29">
      <c r="A26" s="255">
        <v>71</v>
      </c>
      <c r="B26" s="18" t="s">
        <v>24</v>
      </c>
      <c r="C26" s="21">
        <v>6591</v>
      </c>
      <c r="D26" s="32">
        <v>3830521.8274808377</v>
      </c>
      <c r="E26" s="21">
        <v>4051833.7830696693</v>
      </c>
      <c r="F26" s="24">
        <v>7882355.610550507</v>
      </c>
      <c r="G26" s="271">
        <v>1406036.0068561113</v>
      </c>
      <c r="H26" s="272">
        <f t="shared" si="9"/>
        <v>9288391.6174066179</v>
      </c>
      <c r="I26" s="439">
        <v>637384</v>
      </c>
      <c r="J26" s="444">
        <f t="shared" si="10"/>
        <v>9925775.6174066197</v>
      </c>
      <c r="K26" s="272">
        <f t="shared" si="11"/>
        <v>1505.9589769999423</v>
      </c>
      <c r="L26" s="264">
        <v>17</v>
      </c>
      <c r="M26" s="264"/>
      <c r="N26" s="422">
        <f t="shared" si="3"/>
        <v>-443512.9010899011</v>
      </c>
      <c r="O26" s="420">
        <f t="shared" si="4"/>
        <v>-4.2771777475259946E-2</v>
      </c>
      <c r="P26" s="421">
        <f t="shared" si="5"/>
        <v>-62.056828004824183</v>
      </c>
      <c r="Q26" s="434"/>
      <c r="R26" s="255">
        <v>71</v>
      </c>
      <c r="S26" s="18" t="s">
        <v>24</v>
      </c>
      <c r="T26" s="21">
        <v>6613</v>
      </c>
      <c r="U26" s="22">
        <v>4426928.9261949575</v>
      </c>
      <c r="V26" s="41">
        <v>3923936</v>
      </c>
      <c r="W26" s="166">
        <v>8350865</v>
      </c>
      <c r="X26" s="271">
        <v>1381039.5184965217</v>
      </c>
      <c r="Y26" s="440">
        <f t="shared" si="12"/>
        <v>9731904.5184965208</v>
      </c>
      <c r="Z26" s="442">
        <v>637384</v>
      </c>
      <c r="AA26" s="443">
        <f t="shared" si="13"/>
        <v>10369288.518496521</v>
      </c>
      <c r="AB26" s="44">
        <f t="shared" si="8"/>
        <v>1568.0158050047664</v>
      </c>
      <c r="AC26" s="264">
        <v>17</v>
      </c>
    </row>
    <row r="27" spans="1:29">
      <c r="A27" s="255">
        <v>72</v>
      </c>
      <c r="B27" s="18" t="s">
        <v>25</v>
      </c>
      <c r="C27" s="21">
        <v>960</v>
      </c>
      <c r="D27" s="32">
        <v>1208806.6682373066</v>
      </c>
      <c r="E27" s="21">
        <v>300936.79327945155</v>
      </c>
      <c r="F27" s="24">
        <v>1509743.4615167582</v>
      </c>
      <c r="G27" s="271">
        <v>171812.07898167099</v>
      </c>
      <c r="H27" s="272">
        <f t="shared" si="9"/>
        <v>1681555.5404984292</v>
      </c>
      <c r="I27" s="439">
        <v>-217888</v>
      </c>
      <c r="J27" s="444">
        <f t="shared" si="10"/>
        <v>1463667.5404984292</v>
      </c>
      <c r="K27" s="272">
        <f t="shared" si="11"/>
        <v>1524.653688019197</v>
      </c>
      <c r="L27" s="264">
        <v>17</v>
      </c>
      <c r="M27" s="264"/>
      <c r="N27" s="422">
        <f t="shared" si="3"/>
        <v>-34797.197215912165</v>
      </c>
      <c r="O27" s="420">
        <f t="shared" si="4"/>
        <v>-2.3221899281386828E-2</v>
      </c>
      <c r="P27" s="421">
        <f t="shared" si="5"/>
        <v>-52.677614838004502</v>
      </c>
      <c r="Q27" s="434"/>
      <c r="R27" s="255">
        <v>72</v>
      </c>
      <c r="S27" s="18" t="s">
        <v>25</v>
      </c>
      <c r="T27" s="21">
        <v>950</v>
      </c>
      <c r="U27" s="22">
        <v>1259253.3808491773</v>
      </c>
      <c r="V27" s="41">
        <v>286639</v>
      </c>
      <c r="W27" s="166">
        <v>1545892</v>
      </c>
      <c r="X27" s="271">
        <v>170460.73771434132</v>
      </c>
      <c r="Y27" s="440">
        <f t="shared" si="12"/>
        <v>1716352.7377143414</v>
      </c>
      <c r="Z27" s="442">
        <v>-217888</v>
      </c>
      <c r="AA27" s="443">
        <f t="shared" si="13"/>
        <v>1498464.7377143414</v>
      </c>
      <c r="AB27" s="44">
        <f t="shared" si="8"/>
        <v>1577.3313028572015</v>
      </c>
      <c r="AC27" s="264">
        <v>17</v>
      </c>
    </row>
    <row r="28" spans="1:29">
      <c r="A28" s="255">
        <v>74</v>
      </c>
      <c r="B28" s="18" t="s">
        <v>26</v>
      </c>
      <c r="C28" s="21">
        <v>1052</v>
      </c>
      <c r="D28" s="32">
        <v>637396.54095566645</v>
      </c>
      <c r="E28" s="21">
        <v>575156.79129730363</v>
      </c>
      <c r="F28" s="24">
        <v>1212553.33225297</v>
      </c>
      <c r="G28" s="271">
        <v>288757.39688764932</v>
      </c>
      <c r="H28" s="272">
        <f t="shared" si="9"/>
        <v>1501310.7291406193</v>
      </c>
      <c r="I28" s="439">
        <v>-305209</v>
      </c>
      <c r="J28" s="444">
        <f t="shared" si="10"/>
        <v>1196101.7291406193</v>
      </c>
      <c r="K28" s="272">
        <f t="shared" si="11"/>
        <v>1136.9788299815773</v>
      </c>
      <c r="L28" s="264">
        <v>16</v>
      </c>
      <c r="M28" s="264"/>
      <c r="N28" s="422">
        <f t="shared" si="3"/>
        <v>68026.356387559557</v>
      </c>
      <c r="O28" s="420">
        <f t="shared" si="4"/>
        <v>6.0303024098063353E-2</v>
      </c>
      <c r="P28" s="421">
        <f t="shared" si="5"/>
        <v>95.357987180968166</v>
      </c>
      <c r="Q28" s="434"/>
      <c r="R28" s="255">
        <v>74</v>
      </c>
      <c r="S28" s="18" t="s">
        <v>26</v>
      </c>
      <c r="T28" s="21">
        <v>1083</v>
      </c>
      <c r="U28" s="22">
        <v>683979.62723813998</v>
      </c>
      <c r="V28" s="41">
        <v>462783</v>
      </c>
      <c r="W28" s="166">
        <v>1146762</v>
      </c>
      <c r="X28" s="271">
        <v>286522.37275305967</v>
      </c>
      <c r="Y28" s="440">
        <f t="shared" si="12"/>
        <v>1433284.3727530597</v>
      </c>
      <c r="Z28" s="442">
        <v>-305209</v>
      </c>
      <c r="AA28" s="443">
        <f t="shared" si="13"/>
        <v>1128075.3727530597</v>
      </c>
      <c r="AB28" s="44">
        <f t="shared" si="8"/>
        <v>1041.6208428006091</v>
      </c>
      <c r="AC28" s="264">
        <v>16</v>
      </c>
    </row>
    <row r="29" spans="1:29">
      <c r="A29" s="255">
        <v>75</v>
      </c>
      <c r="B29" s="18" t="s">
        <v>27</v>
      </c>
      <c r="C29" s="21">
        <v>19549</v>
      </c>
      <c r="D29" s="32">
        <v>-3503299.1741736024</v>
      </c>
      <c r="E29" s="21">
        <v>-470577.61738429242</v>
      </c>
      <c r="F29" s="24">
        <v>-3973876.791557895</v>
      </c>
      <c r="G29" s="271">
        <v>3270621.8312527328</v>
      </c>
      <c r="H29" s="272">
        <f t="shared" si="9"/>
        <v>-703254.96030516224</v>
      </c>
      <c r="I29" s="439">
        <v>-1724521</v>
      </c>
      <c r="J29" s="444">
        <f t="shared" si="10"/>
        <v>-2427775.9603051622</v>
      </c>
      <c r="K29" s="272">
        <f t="shared" si="11"/>
        <v>-124.18926596271739</v>
      </c>
      <c r="L29" s="264">
        <v>8</v>
      </c>
      <c r="M29" s="264"/>
      <c r="N29" s="422">
        <f t="shared" si="3"/>
        <v>-4892420.3161512241</v>
      </c>
      <c r="O29" s="420">
        <f t="shared" si="4"/>
        <v>-1.9850410890100838</v>
      </c>
      <c r="P29" s="421">
        <f t="shared" si="5"/>
        <v>-249.28541639648361</v>
      </c>
      <c r="Q29" s="434"/>
      <c r="R29" s="255">
        <v>75</v>
      </c>
      <c r="S29" s="18" t="s">
        <v>27</v>
      </c>
      <c r="T29" s="21">
        <v>19702</v>
      </c>
      <c r="U29" s="22">
        <v>1123292.1216108592</v>
      </c>
      <c r="V29" s="41">
        <v>-171272</v>
      </c>
      <c r="W29" s="166">
        <v>952020</v>
      </c>
      <c r="X29" s="271">
        <v>3237145.3558460623</v>
      </c>
      <c r="Y29" s="440">
        <f t="shared" si="12"/>
        <v>4189165.3558460623</v>
      </c>
      <c r="Z29" s="442">
        <v>-1724521</v>
      </c>
      <c r="AA29" s="443">
        <f t="shared" si="13"/>
        <v>2464644.3558460623</v>
      </c>
      <c r="AB29" s="44">
        <f t="shared" si="8"/>
        <v>125.09615043376623</v>
      </c>
      <c r="AC29" s="264">
        <v>8</v>
      </c>
    </row>
    <row r="30" spans="1:29">
      <c r="A30" s="255">
        <v>77</v>
      </c>
      <c r="B30" s="18" t="s">
        <v>28</v>
      </c>
      <c r="C30" s="21">
        <v>4601</v>
      </c>
      <c r="D30" s="32">
        <v>15823.610400408041</v>
      </c>
      <c r="E30" s="21">
        <v>2792918.5083009121</v>
      </c>
      <c r="F30" s="24">
        <v>2808742.1187013201</v>
      </c>
      <c r="G30" s="271">
        <v>1065641.5052574649</v>
      </c>
      <c r="H30" s="272">
        <f t="shared" si="9"/>
        <v>3874383.6239587851</v>
      </c>
      <c r="I30" s="439">
        <v>207899</v>
      </c>
      <c r="J30" s="444">
        <f t="shared" si="10"/>
        <v>4082282.6239587851</v>
      </c>
      <c r="K30" s="272">
        <f t="shared" si="11"/>
        <v>887.25986176022275</v>
      </c>
      <c r="L30" s="264">
        <v>13</v>
      </c>
      <c r="M30" s="264"/>
      <c r="N30" s="422">
        <f t="shared" si="3"/>
        <v>-958905.68636936136</v>
      </c>
      <c r="O30" s="420">
        <f t="shared" si="4"/>
        <v>-0.19021421683550307</v>
      </c>
      <c r="P30" s="421">
        <f t="shared" si="5"/>
        <v>-189.22707189942844</v>
      </c>
      <c r="Q30" s="434"/>
      <c r="R30" s="255">
        <v>77</v>
      </c>
      <c r="S30" s="18" t="s">
        <v>28</v>
      </c>
      <c r="T30" s="21">
        <v>4683</v>
      </c>
      <c r="U30" s="22">
        <v>1077212.3731737856</v>
      </c>
      <c r="V30" s="41">
        <v>2693102</v>
      </c>
      <c r="W30" s="166">
        <v>3770314</v>
      </c>
      <c r="X30" s="271">
        <v>1062975.310328146</v>
      </c>
      <c r="Y30" s="440">
        <f t="shared" si="12"/>
        <v>4833289.3103281464</v>
      </c>
      <c r="Z30" s="442">
        <v>207899</v>
      </c>
      <c r="AA30" s="443">
        <f t="shared" si="13"/>
        <v>5041188.3103281464</v>
      </c>
      <c r="AB30" s="44">
        <f t="shared" si="8"/>
        <v>1076.4869336596512</v>
      </c>
      <c r="AC30" s="264">
        <v>13</v>
      </c>
    </row>
    <row r="31" spans="1:29">
      <c r="A31" s="255">
        <v>78</v>
      </c>
      <c r="B31" s="18" t="s">
        <v>29</v>
      </c>
      <c r="C31" s="21">
        <v>7832</v>
      </c>
      <c r="D31" s="32">
        <v>-1554318.4428380546</v>
      </c>
      <c r="E31" s="21">
        <v>-92193.699033934448</v>
      </c>
      <c r="F31" s="24">
        <v>-1646512.141871989</v>
      </c>
      <c r="G31" s="271">
        <v>1262794.7498771905</v>
      </c>
      <c r="H31" s="272">
        <f t="shared" si="9"/>
        <v>-383717.39199479856</v>
      </c>
      <c r="I31" s="439">
        <v>-344279</v>
      </c>
      <c r="J31" s="444">
        <f t="shared" si="10"/>
        <v>-727996.39199479856</v>
      </c>
      <c r="K31" s="272">
        <f t="shared" si="11"/>
        <v>-92.951531153574891</v>
      </c>
      <c r="L31" s="264">
        <v>1</v>
      </c>
      <c r="M31" s="264"/>
      <c r="N31" s="422">
        <f t="shared" si="3"/>
        <v>-819464.6563178692</v>
      </c>
      <c r="O31" s="420">
        <f t="shared" si="4"/>
        <v>-8.9590052066963644</v>
      </c>
      <c r="P31" s="421">
        <f t="shared" si="5"/>
        <v>-104.41515620973114</v>
      </c>
      <c r="Q31" s="434"/>
      <c r="R31" s="255">
        <v>78</v>
      </c>
      <c r="S31" s="18" t="s">
        <v>29</v>
      </c>
      <c r="T31" s="21">
        <v>7979</v>
      </c>
      <c r="U31" s="22">
        <v>-761837.8729654178</v>
      </c>
      <c r="V31" s="41">
        <v>-53171</v>
      </c>
      <c r="W31" s="166">
        <v>-815009</v>
      </c>
      <c r="X31" s="271">
        <v>1250756.2643230706</v>
      </c>
      <c r="Y31" s="440">
        <f t="shared" si="12"/>
        <v>435747.26432307065</v>
      </c>
      <c r="Z31" s="442">
        <v>-344279</v>
      </c>
      <c r="AA31" s="443">
        <f t="shared" si="13"/>
        <v>91468.264323070645</v>
      </c>
      <c r="AB31" s="44">
        <f t="shared" si="8"/>
        <v>11.463625056156241</v>
      </c>
      <c r="AC31" s="264">
        <v>1</v>
      </c>
    </row>
    <row r="32" spans="1:29">
      <c r="A32" s="255">
        <v>79</v>
      </c>
      <c r="B32" s="18" t="s">
        <v>30</v>
      </c>
      <c r="C32" s="21">
        <v>6753</v>
      </c>
      <c r="D32" s="32">
        <v>-1821274.8624005781</v>
      </c>
      <c r="E32" s="21">
        <v>-432157.99164031667</v>
      </c>
      <c r="F32" s="24">
        <v>-2253432.8540408947</v>
      </c>
      <c r="G32" s="271">
        <v>1093411.4297145223</v>
      </c>
      <c r="H32" s="272">
        <f t="shared" si="9"/>
        <v>-1160021.4243263723</v>
      </c>
      <c r="I32" s="439">
        <v>-358485</v>
      </c>
      <c r="J32" s="444">
        <f t="shared" si="10"/>
        <v>-1518506.4243263723</v>
      </c>
      <c r="K32" s="272">
        <f t="shared" si="11"/>
        <v>-224.86397517049789</v>
      </c>
      <c r="L32" s="264">
        <v>4</v>
      </c>
      <c r="M32" s="264"/>
      <c r="N32" s="422">
        <f t="shared" si="3"/>
        <v>-362257.12365429243</v>
      </c>
      <c r="O32" s="420">
        <f t="shared" si="4"/>
        <v>0.31330364778921582</v>
      </c>
      <c r="P32" s="421">
        <f t="shared" si="5"/>
        <v>-54.451403221775735</v>
      </c>
      <c r="Q32" s="434"/>
      <c r="R32" s="255">
        <v>79</v>
      </c>
      <c r="S32" s="18" t="s">
        <v>30</v>
      </c>
      <c r="T32" s="21">
        <v>6785</v>
      </c>
      <c r="U32" s="22">
        <v>-1401859.7666679495</v>
      </c>
      <c r="V32" s="41">
        <v>-482306</v>
      </c>
      <c r="W32" s="166">
        <v>-1884165</v>
      </c>
      <c r="X32" s="271">
        <v>1086400.6993279201</v>
      </c>
      <c r="Y32" s="440">
        <f t="shared" si="12"/>
        <v>-797764.3006720799</v>
      </c>
      <c r="Z32" s="442">
        <v>-358485</v>
      </c>
      <c r="AA32" s="443">
        <f t="shared" si="13"/>
        <v>-1156249.3006720799</v>
      </c>
      <c r="AB32" s="44">
        <f t="shared" si="8"/>
        <v>-170.41257194872216</v>
      </c>
      <c r="AC32" s="264">
        <v>4</v>
      </c>
    </row>
    <row r="33" spans="1:29">
      <c r="A33" s="255">
        <v>81</v>
      </c>
      <c r="B33" s="18" t="s">
        <v>31</v>
      </c>
      <c r="C33" s="21">
        <v>2574</v>
      </c>
      <c r="D33" s="32">
        <v>-25320.196999592357</v>
      </c>
      <c r="E33" s="21">
        <v>683008.96749763563</v>
      </c>
      <c r="F33" s="24">
        <v>657688.77049804328</v>
      </c>
      <c r="G33" s="271">
        <v>631394.45467219525</v>
      </c>
      <c r="H33" s="272">
        <f t="shared" si="9"/>
        <v>1289083.2251702384</v>
      </c>
      <c r="I33" s="439">
        <v>-690258</v>
      </c>
      <c r="J33" s="444">
        <f t="shared" si="10"/>
        <v>598825.22517023853</v>
      </c>
      <c r="K33" s="272">
        <f t="shared" si="11"/>
        <v>232.64383262247028</v>
      </c>
      <c r="L33" s="264">
        <v>7</v>
      </c>
      <c r="M33" s="264"/>
      <c r="N33" s="422">
        <f t="shared" si="3"/>
        <v>-88976.725384810357</v>
      </c>
      <c r="O33" s="420">
        <f t="shared" si="4"/>
        <v>-0.12936387475058347</v>
      </c>
      <c r="P33" s="421">
        <f t="shared" si="5"/>
        <v>-29.775835654923441</v>
      </c>
      <c r="Q33" s="434"/>
      <c r="R33" s="255">
        <v>81</v>
      </c>
      <c r="S33" s="18" t="s">
        <v>31</v>
      </c>
      <c r="T33" s="21">
        <v>2621</v>
      </c>
      <c r="U33" s="22">
        <v>483211.9772313229</v>
      </c>
      <c r="V33" s="41">
        <v>266278</v>
      </c>
      <c r="W33" s="166">
        <v>749490</v>
      </c>
      <c r="X33" s="271">
        <v>628569.95055504888</v>
      </c>
      <c r="Y33" s="440">
        <f t="shared" si="12"/>
        <v>1378059.9505550489</v>
      </c>
      <c r="Z33" s="442">
        <v>-690258</v>
      </c>
      <c r="AA33" s="443">
        <f t="shared" si="13"/>
        <v>687801.95055504888</v>
      </c>
      <c r="AB33" s="44">
        <f t="shared" si="8"/>
        <v>262.41966827739373</v>
      </c>
      <c r="AC33" s="264">
        <v>7</v>
      </c>
    </row>
    <row r="34" spans="1:29">
      <c r="A34" s="255">
        <v>82</v>
      </c>
      <c r="B34" s="18" t="s">
        <v>32</v>
      </c>
      <c r="C34" s="21">
        <v>9359</v>
      </c>
      <c r="D34" s="32">
        <v>3108763.7567512626</v>
      </c>
      <c r="E34" s="21">
        <v>2084510.7015124511</v>
      </c>
      <c r="F34" s="24">
        <v>5193274.4582637139</v>
      </c>
      <c r="G34" s="271">
        <v>1419495.6971459067</v>
      </c>
      <c r="H34" s="272">
        <f t="shared" si="9"/>
        <v>6612770.1554096211</v>
      </c>
      <c r="I34" s="439">
        <v>-2089496</v>
      </c>
      <c r="J34" s="444">
        <f t="shared" si="10"/>
        <v>4523274.1554096211</v>
      </c>
      <c r="K34" s="272">
        <f t="shared" si="11"/>
        <v>483.30742124261366</v>
      </c>
      <c r="L34" s="264">
        <v>5</v>
      </c>
      <c r="M34" s="264"/>
      <c r="N34" s="422">
        <f t="shared" si="3"/>
        <v>-971847.39568296447</v>
      </c>
      <c r="O34" s="420">
        <f t="shared" si="4"/>
        <v>-0.17685639646856105</v>
      </c>
      <c r="P34" s="421">
        <f t="shared" si="5"/>
        <v>-100.96919237701269</v>
      </c>
      <c r="Q34" s="434"/>
      <c r="R34" s="255">
        <v>82</v>
      </c>
      <c r="S34" s="18" t="s">
        <v>32</v>
      </c>
      <c r="T34" s="21">
        <v>9405</v>
      </c>
      <c r="U34" s="22">
        <v>3860652.1756815086</v>
      </c>
      <c r="V34" s="41">
        <v>2303150</v>
      </c>
      <c r="W34" s="166">
        <v>6163802</v>
      </c>
      <c r="X34" s="271">
        <v>1420815.5510925855</v>
      </c>
      <c r="Y34" s="440">
        <f t="shared" si="12"/>
        <v>7584617.5510925855</v>
      </c>
      <c r="Z34" s="442">
        <v>-2089496</v>
      </c>
      <c r="AA34" s="443">
        <f t="shared" si="13"/>
        <v>5495121.5510925855</v>
      </c>
      <c r="AB34" s="44">
        <f t="shared" si="8"/>
        <v>584.27661361962635</v>
      </c>
      <c r="AC34" s="264">
        <v>5</v>
      </c>
    </row>
    <row r="35" spans="1:29">
      <c r="A35" s="255">
        <v>86</v>
      </c>
      <c r="B35" s="18" t="s">
        <v>33</v>
      </c>
      <c r="C35" s="21">
        <v>8031</v>
      </c>
      <c r="D35" s="32">
        <v>2119572.0672908956</v>
      </c>
      <c r="E35" s="21">
        <v>2757304.9838169562</v>
      </c>
      <c r="F35" s="24">
        <v>4876877.0511078518</v>
      </c>
      <c r="G35" s="271">
        <v>1430532.0783363129</v>
      </c>
      <c r="H35" s="272">
        <f t="shared" si="9"/>
        <v>6307409.1294441652</v>
      </c>
      <c r="I35" s="439">
        <v>-1166305</v>
      </c>
      <c r="J35" s="444">
        <f t="shared" si="10"/>
        <v>5141104.1294441652</v>
      </c>
      <c r="K35" s="272">
        <f t="shared" si="11"/>
        <v>640.15740623137413</v>
      </c>
      <c r="L35" s="264">
        <v>5</v>
      </c>
      <c r="M35" s="264"/>
      <c r="N35" s="422">
        <f t="shared" si="3"/>
        <v>-1207329.6818595808</v>
      </c>
      <c r="O35" s="420">
        <f t="shared" si="4"/>
        <v>-0.19017756469475383</v>
      </c>
      <c r="P35" s="421">
        <f t="shared" si="5"/>
        <v>-139.46113869110479</v>
      </c>
      <c r="Q35" s="434"/>
      <c r="R35" s="255">
        <v>86</v>
      </c>
      <c r="S35" s="18" t="s">
        <v>33</v>
      </c>
      <c r="T35" s="21">
        <v>8143</v>
      </c>
      <c r="U35" s="22">
        <v>3207205.7188462713</v>
      </c>
      <c r="V35" s="41">
        <v>2869047</v>
      </c>
      <c r="W35" s="166">
        <v>6076253</v>
      </c>
      <c r="X35" s="271">
        <v>1438485.8113037464</v>
      </c>
      <c r="Y35" s="440">
        <f t="shared" si="12"/>
        <v>7514738.811303746</v>
      </c>
      <c r="Z35" s="442">
        <v>-1166305</v>
      </c>
      <c r="AA35" s="443">
        <f t="shared" si="13"/>
        <v>6348433.811303746</v>
      </c>
      <c r="AB35" s="44">
        <f t="shared" si="8"/>
        <v>779.61854492247892</v>
      </c>
      <c r="AC35" s="264">
        <v>5</v>
      </c>
    </row>
    <row r="36" spans="1:29">
      <c r="A36" s="255">
        <v>90</v>
      </c>
      <c r="B36" s="18" t="s">
        <v>34</v>
      </c>
      <c r="C36" s="21">
        <v>3061</v>
      </c>
      <c r="D36" s="32">
        <v>-867567.58330956637</v>
      </c>
      <c r="E36" s="21">
        <v>578963.08509945765</v>
      </c>
      <c r="F36" s="24">
        <v>-288604.49821010872</v>
      </c>
      <c r="G36" s="271">
        <v>720201.48077910347</v>
      </c>
      <c r="H36" s="272">
        <f t="shared" si="9"/>
        <v>431596.98256899475</v>
      </c>
      <c r="I36" s="439">
        <v>-293867</v>
      </c>
      <c r="J36" s="444">
        <f t="shared" si="10"/>
        <v>137729.98256899475</v>
      </c>
      <c r="K36" s="272">
        <f t="shared" si="11"/>
        <v>44.995093946094329</v>
      </c>
      <c r="L36" s="264">
        <v>12</v>
      </c>
      <c r="M36" s="264"/>
      <c r="N36" s="422">
        <f t="shared" si="3"/>
        <v>-635648.34689401195</v>
      </c>
      <c r="O36" s="420">
        <f t="shared" si="4"/>
        <v>-0.82191124664091997</v>
      </c>
      <c r="P36" s="421">
        <f t="shared" si="5"/>
        <v>-201.61789376532363</v>
      </c>
      <c r="Q36" s="434"/>
      <c r="R36" s="255">
        <v>90</v>
      </c>
      <c r="S36" s="18" t="s">
        <v>34</v>
      </c>
      <c r="T36" s="21">
        <v>3136</v>
      </c>
      <c r="U36" s="22">
        <v>365690.20791515766</v>
      </c>
      <c r="V36" s="41">
        <v>-11569</v>
      </c>
      <c r="W36" s="166">
        <v>354121</v>
      </c>
      <c r="X36" s="271">
        <v>713124.3294630067</v>
      </c>
      <c r="Y36" s="440">
        <f t="shared" si="12"/>
        <v>1067245.3294630067</v>
      </c>
      <c r="Z36" s="442">
        <v>-293867</v>
      </c>
      <c r="AA36" s="443">
        <f t="shared" si="13"/>
        <v>773378.3294630067</v>
      </c>
      <c r="AB36" s="44">
        <f t="shared" si="8"/>
        <v>246.61298771141796</v>
      </c>
      <c r="AC36" s="264">
        <v>12</v>
      </c>
    </row>
    <row r="37" spans="1:29">
      <c r="A37" s="255">
        <v>91</v>
      </c>
      <c r="B37" s="18" t="s">
        <v>35</v>
      </c>
      <c r="C37" s="21">
        <v>664028</v>
      </c>
      <c r="D37" s="32">
        <v>218316160.66826382</v>
      </c>
      <c r="E37" s="21">
        <v>-60023064.665839322</v>
      </c>
      <c r="F37" s="24">
        <v>158293096.00242451</v>
      </c>
      <c r="G37" s="271">
        <v>90222671.768107548</v>
      </c>
      <c r="H37" s="272">
        <f t="shared" si="9"/>
        <v>248515767.77053207</v>
      </c>
      <c r="I37" s="439">
        <v>33473959</v>
      </c>
      <c r="J37" s="444">
        <f t="shared" si="10"/>
        <v>281989726.77053207</v>
      </c>
      <c r="K37" s="272">
        <f t="shared" si="11"/>
        <v>424.66541587181877</v>
      </c>
      <c r="L37" s="264">
        <v>1</v>
      </c>
      <c r="M37" s="264"/>
      <c r="N37" s="422">
        <f t="shared" si="3"/>
        <v>87338949.790146291</v>
      </c>
      <c r="O37" s="420">
        <f t="shared" si="4"/>
        <v>0.44869561347267112</v>
      </c>
      <c r="P37" s="421">
        <f t="shared" si="5"/>
        <v>129.04888057735644</v>
      </c>
      <c r="Q37" s="434"/>
      <c r="R37" s="255">
        <v>91</v>
      </c>
      <c r="S37" s="18" t="s">
        <v>35</v>
      </c>
      <c r="T37" s="21">
        <v>658457</v>
      </c>
      <c r="U37" s="22">
        <v>133641055.77371544</v>
      </c>
      <c r="V37" s="41">
        <v>-60743727</v>
      </c>
      <c r="W37" s="166">
        <v>72897329</v>
      </c>
      <c r="X37" s="271">
        <v>88279488.98038578</v>
      </c>
      <c r="Y37" s="440">
        <f t="shared" si="12"/>
        <v>161176817.98038578</v>
      </c>
      <c r="Z37" s="442">
        <v>33473959</v>
      </c>
      <c r="AA37" s="443">
        <f t="shared" si="13"/>
        <v>194650776.98038578</v>
      </c>
      <c r="AB37" s="44">
        <f t="shared" si="8"/>
        <v>295.61653529446232</v>
      </c>
      <c r="AC37" s="264">
        <v>1</v>
      </c>
    </row>
    <row r="38" spans="1:29">
      <c r="A38" s="255">
        <v>92</v>
      </c>
      <c r="B38" s="18" t="s">
        <v>36</v>
      </c>
      <c r="C38" s="21">
        <v>242819</v>
      </c>
      <c r="D38" s="32">
        <v>141525272.79237926</v>
      </c>
      <c r="E38" s="21">
        <v>-5000959.1242745193</v>
      </c>
      <c r="F38" s="24">
        <v>136524313.66810474</v>
      </c>
      <c r="G38" s="271">
        <v>30821841.75313497</v>
      </c>
      <c r="H38" s="272">
        <f t="shared" si="9"/>
        <v>167346155.4212397</v>
      </c>
      <c r="I38" s="439">
        <v>20179674</v>
      </c>
      <c r="J38" s="444">
        <f t="shared" si="10"/>
        <v>187525829.4212397</v>
      </c>
      <c r="K38" s="272">
        <f t="shared" si="11"/>
        <v>772.28647437490349</v>
      </c>
      <c r="L38" s="264">
        <v>1</v>
      </c>
      <c r="M38" s="264"/>
      <c r="N38" s="422">
        <f t="shared" si="3"/>
        <v>9786446.6594631374</v>
      </c>
      <c r="O38" s="420">
        <f t="shared" si="4"/>
        <v>5.5060654017122783E-2</v>
      </c>
      <c r="P38" s="421">
        <f t="shared" si="5"/>
        <v>29.24749223492131</v>
      </c>
      <c r="Q38" s="434"/>
      <c r="R38" s="255">
        <v>92</v>
      </c>
      <c r="S38" s="18" t="s">
        <v>36</v>
      </c>
      <c r="T38" s="21">
        <v>239206</v>
      </c>
      <c r="U38" s="22">
        <v>131321070.09143505</v>
      </c>
      <c r="V38" s="41">
        <v>-3797595</v>
      </c>
      <c r="W38" s="166">
        <v>127523475</v>
      </c>
      <c r="X38" s="271">
        <v>30036233.761776581</v>
      </c>
      <c r="Y38" s="440">
        <f t="shared" si="12"/>
        <v>157559708.76177657</v>
      </c>
      <c r="Z38" s="442">
        <v>20179674</v>
      </c>
      <c r="AA38" s="443">
        <f t="shared" si="13"/>
        <v>177739382.76177657</v>
      </c>
      <c r="AB38" s="44">
        <f t="shared" si="8"/>
        <v>743.03898213998218</v>
      </c>
      <c r="AC38" s="264">
        <v>1</v>
      </c>
    </row>
    <row r="39" spans="1:29">
      <c r="A39" s="255">
        <v>97</v>
      </c>
      <c r="B39" s="18" t="s">
        <v>37</v>
      </c>
      <c r="C39" s="21">
        <v>2091</v>
      </c>
      <c r="D39" s="32">
        <v>-203140.9535236372</v>
      </c>
      <c r="E39" s="21">
        <v>387476.2100597042</v>
      </c>
      <c r="F39" s="24">
        <v>184335.256536067</v>
      </c>
      <c r="G39" s="271">
        <v>454590.0084326439</v>
      </c>
      <c r="H39" s="272">
        <f t="shared" si="9"/>
        <v>638925.26496871095</v>
      </c>
      <c r="I39" s="439">
        <v>-520257</v>
      </c>
      <c r="J39" s="444">
        <f t="shared" si="10"/>
        <v>118668.26496871089</v>
      </c>
      <c r="K39" s="272">
        <f t="shared" si="11"/>
        <v>56.751920118943517</v>
      </c>
      <c r="L39" s="264">
        <v>10</v>
      </c>
      <c r="M39" s="264"/>
      <c r="N39" s="422">
        <f t="shared" si="3"/>
        <v>-241496.14082391112</v>
      </c>
      <c r="O39" s="420">
        <f t="shared" si="4"/>
        <v>-0.67051640012134195</v>
      </c>
      <c r="P39" s="421">
        <f t="shared" si="5"/>
        <v>-112.260001886041</v>
      </c>
      <c r="Q39" s="434"/>
      <c r="R39" s="255">
        <v>97</v>
      </c>
      <c r="S39" s="18" t="s">
        <v>37</v>
      </c>
      <c r="T39" s="21">
        <v>2131</v>
      </c>
      <c r="U39" s="22">
        <v>278312.03742838249</v>
      </c>
      <c r="V39" s="41">
        <v>148005</v>
      </c>
      <c r="W39" s="166">
        <v>426318</v>
      </c>
      <c r="X39" s="271">
        <v>454103.40579262201</v>
      </c>
      <c r="Y39" s="440">
        <f t="shared" si="12"/>
        <v>880421.40579262201</v>
      </c>
      <c r="Z39" s="442">
        <v>-520257</v>
      </c>
      <c r="AA39" s="443">
        <f t="shared" si="13"/>
        <v>360164.40579262201</v>
      </c>
      <c r="AB39" s="44">
        <f t="shared" si="8"/>
        <v>169.01192200498451</v>
      </c>
      <c r="AC39" s="264">
        <v>10</v>
      </c>
    </row>
    <row r="40" spans="1:29">
      <c r="A40" s="255">
        <v>98</v>
      </c>
      <c r="B40" s="18" t="s">
        <v>38</v>
      </c>
      <c r="C40" s="21">
        <v>22943</v>
      </c>
      <c r="D40" s="32">
        <v>14663294.564006694</v>
      </c>
      <c r="E40" s="21">
        <v>6070763.3178115925</v>
      </c>
      <c r="F40" s="24">
        <v>20734057.881818287</v>
      </c>
      <c r="G40" s="271">
        <v>3492517.4746899595</v>
      </c>
      <c r="H40" s="272">
        <f t="shared" si="9"/>
        <v>24226575.356508248</v>
      </c>
      <c r="I40" s="439">
        <v>-5030226</v>
      </c>
      <c r="J40" s="444">
        <f t="shared" si="10"/>
        <v>19196349.356508248</v>
      </c>
      <c r="K40" s="272">
        <f t="shared" si="11"/>
        <v>836.69743958977676</v>
      </c>
      <c r="L40" s="264">
        <v>7</v>
      </c>
      <c r="M40" s="264"/>
      <c r="N40" s="422">
        <f t="shared" si="3"/>
        <v>-1469792.330458805</v>
      </c>
      <c r="O40" s="420">
        <f t="shared" si="4"/>
        <v>-7.1120790359514394E-2</v>
      </c>
      <c r="P40" s="421">
        <f t="shared" si="5"/>
        <v>-58.328185657821905</v>
      </c>
      <c r="Q40" s="434"/>
      <c r="R40" s="255">
        <v>98</v>
      </c>
      <c r="S40" s="18" t="s">
        <v>38</v>
      </c>
      <c r="T40" s="21">
        <v>23090</v>
      </c>
      <c r="U40" s="22">
        <v>15530080.8662953</v>
      </c>
      <c r="V40" s="41">
        <v>6678970</v>
      </c>
      <c r="W40" s="166">
        <v>22209051</v>
      </c>
      <c r="X40" s="271">
        <v>3487316.6869670544</v>
      </c>
      <c r="Y40" s="440">
        <f t="shared" si="12"/>
        <v>25696367.686967053</v>
      </c>
      <c r="Z40" s="442">
        <v>-5030226</v>
      </c>
      <c r="AA40" s="443">
        <f t="shared" si="13"/>
        <v>20666141.686967053</v>
      </c>
      <c r="AB40" s="44">
        <f t="shared" si="8"/>
        <v>895.02562524759867</v>
      </c>
      <c r="AC40" s="264">
        <v>7</v>
      </c>
    </row>
    <row r="41" spans="1:29">
      <c r="A41" s="255">
        <v>102</v>
      </c>
      <c r="B41" s="18" t="s">
        <v>39</v>
      </c>
      <c r="C41" s="21">
        <v>9745</v>
      </c>
      <c r="D41" s="32">
        <v>955238.36248583556</v>
      </c>
      <c r="E41" s="21">
        <v>4155235.3319675806</v>
      </c>
      <c r="F41" s="24">
        <v>5110473.6944534164</v>
      </c>
      <c r="G41" s="271">
        <v>2165793.0315882009</v>
      </c>
      <c r="H41" s="272">
        <f t="shared" si="9"/>
        <v>7276266.7260416169</v>
      </c>
      <c r="I41" s="439">
        <v>683464</v>
      </c>
      <c r="J41" s="444">
        <f t="shared" si="10"/>
        <v>7959730.7260416169</v>
      </c>
      <c r="K41" s="272">
        <f t="shared" si="11"/>
        <v>816.80151113818545</v>
      </c>
      <c r="L41" s="264">
        <v>4</v>
      </c>
      <c r="M41" s="264"/>
      <c r="N41" s="422">
        <f t="shared" si="3"/>
        <v>-2001602.2701557148</v>
      </c>
      <c r="O41" s="420">
        <f t="shared" si="4"/>
        <v>-0.20093719092814308</v>
      </c>
      <c r="P41" s="421">
        <f t="shared" si="5"/>
        <v>-192.45208523439123</v>
      </c>
      <c r="Q41" s="434"/>
      <c r="R41" s="255">
        <v>102</v>
      </c>
      <c r="S41" s="18" t="s">
        <v>39</v>
      </c>
      <c r="T41" s="21">
        <v>9870</v>
      </c>
      <c r="U41" s="22">
        <v>2957366.766574821</v>
      </c>
      <c r="V41" s="41">
        <v>4158821</v>
      </c>
      <c r="W41" s="166">
        <v>7116187</v>
      </c>
      <c r="X41" s="271">
        <v>2161681.9961973322</v>
      </c>
      <c r="Y41" s="440">
        <f t="shared" si="12"/>
        <v>9277868.9961973317</v>
      </c>
      <c r="Z41" s="442">
        <v>683464</v>
      </c>
      <c r="AA41" s="443">
        <f t="shared" si="13"/>
        <v>9961332.9961973317</v>
      </c>
      <c r="AB41" s="44">
        <f t="shared" si="8"/>
        <v>1009.2535963725767</v>
      </c>
      <c r="AC41" s="264">
        <v>4</v>
      </c>
    </row>
    <row r="42" spans="1:29">
      <c r="A42" s="255">
        <v>103</v>
      </c>
      <c r="B42" s="18" t="s">
        <v>40</v>
      </c>
      <c r="C42" s="21">
        <v>2161</v>
      </c>
      <c r="D42" s="32">
        <v>265299.08333793789</v>
      </c>
      <c r="E42" s="21">
        <v>1163422.7225446419</v>
      </c>
      <c r="F42" s="24">
        <v>1428721.8058825799</v>
      </c>
      <c r="G42" s="271">
        <v>497847.1394202456</v>
      </c>
      <c r="H42" s="272">
        <f t="shared" si="9"/>
        <v>1926568.9453028254</v>
      </c>
      <c r="I42" s="439">
        <v>-548864</v>
      </c>
      <c r="J42" s="444">
        <f t="shared" si="10"/>
        <v>1377704.9453028254</v>
      </c>
      <c r="K42" s="272">
        <f t="shared" si="11"/>
        <v>637.53121022805431</v>
      </c>
      <c r="L42" s="264">
        <v>5</v>
      </c>
      <c r="M42" s="264"/>
      <c r="N42" s="422">
        <f t="shared" si="3"/>
        <v>-369876.10887549585</v>
      </c>
      <c r="O42" s="420">
        <f t="shared" si="4"/>
        <v>-0.21165033117700194</v>
      </c>
      <c r="P42" s="421">
        <f t="shared" si="5"/>
        <v>-169.29291450801281</v>
      </c>
      <c r="Q42" s="434"/>
      <c r="R42" s="255">
        <v>103</v>
      </c>
      <c r="S42" s="18" t="s">
        <v>40</v>
      </c>
      <c r="T42" s="21">
        <v>2166</v>
      </c>
      <c r="U42" s="22">
        <v>690904.34769949596</v>
      </c>
      <c r="V42" s="41">
        <v>1108079</v>
      </c>
      <c r="W42" s="166">
        <v>1798983</v>
      </c>
      <c r="X42" s="271">
        <v>497462.05417832138</v>
      </c>
      <c r="Y42" s="440">
        <f t="shared" si="12"/>
        <v>2296445.0541783213</v>
      </c>
      <c r="Z42" s="442">
        <v>-548864</v>
      </c>
      <c r="AA42" s="443">
        <f t="shared" si="13"/>
        <v>1747581.0541783213</v>
      </c>
      <c r="AB42" s="44">
        <f t="shared" si="8"/>
        <v>806.82412473606712</v>
      </c>
      <c r="AC42" s="264">
        <v>5</v>
      </c>
    </row>
    <row r="43" spans="1:29">
      <c r="A43" s="255">
        <v>105</v>
      </c>
      <c r="B43" s="18" t="s">
        <v>41</v>
      </c>
      <c r="C43" s="21">
        <v>2094</v>
      </c>
      <c r="D43" s="32">
        <v>1860792.3808779779</v>
      </c>
      <c r="E43" s="21">
        <v>942560.02535183204</v>
      </c>
      <c r="F43" s="24">
        <v>2803352.4062298099</v>
      </c>
      <c r="G43" s="271">
        <v>507702.59816562053</v>
      </c>
      <c r="H43" s="272">
        <f t="shared" si="9"/>
        <v>3311055.0043954304</v>
      </c>
      <c r="I43" s="439">
        <v>-471324</v>
      </c>
      <c r="J43" s="444">
        <f t="shared" si="10"/>
        <v>2839731.0043954304</v>
      </c>
      <c r="K43" s="272">
        <f t="shared" si="11"/>
        <v>1356.1275092623832</v>
      </c>
      <c r="L43" s="264">
        <v>18</v>
      </c>
      <c r="M43" s="264"/>
      <c r="N43" s="422">
        <f t="shared" si="3"/>
        <v>370142.60625926685</v>
      </c>
      <c r="O43" s="420">
        <f t="shared" si="4"/>
        <v>0.14988028229263595</v>
      </c>
      <c r="P43" s="421">
        <f t="shared" si="5"/>
        <v>201.57472846006272</v>
      </c>
      <c r="Q43" s="434"/>
      <c r="R43" s="255">
        <v>105</v>
      </c>
      <c r="S43" s="18" t="s">
        <v>41</v>
      </c>
      <c r="T43" s="21">
        <v>2139</v>
      </c>
      <c r="U43" s="22">
        <v>1639536.6166451252</v>
      </c>
      <c r="V43" s="41">
        <v>799733</v>
      </c>
      <c r="W43" s="166">
        <v>2439269</v>
      </c>
      <c r="X43" s="271">
        <v>501643.39813616365</v>
      </c>
      <c r="Y43" s="440">
        <f t="shared" si="12"/>
        <v>2940912.3981361636</v>
      </c>
      <c r="Z43" s="442">
        <v>-471324</v>
      </c>
      <c r="AA43" s="443">
        <f t="shared" si="13"/>
        <v>2469588.3981361636</v>
      </c>
      <c r="AB43" s="44">
        <f t="shared" si="8"/>
        <v>1154.5527808023205</v>
      </c>
      <c r="AC43" s="264">
        <v>18</v>
      </c>
    </row>
    <row r="44" spans="1:29">
      <c r="A44" s="255">
        <v>106</v>
      </c>
      <c r="B44" s="18" t="s">
        <v>42</v>
      </c>
      <c r="C44" s="21">
        <v>46797</v>
      </c>
      <c r="D44" s="32">
        <v>8625572.0573457759</v>
      </c>
      <c r="E44" s="21">
        <v>-358005.25368434086</v>
      </c>
      <c r="F44" s="24">
        <v>8267566.8036614349</v>
      </c>
      <c r="G44" s="271">
        <v>6763179.8174292529</v>
      </c>
      <c r="H44" s="272">
        <f t="shared" si="9"/>
        <v>15030746.621090688</v>
      </c>
      <c r="I44" s="439">
        <v>-1743950</v>
      </c>
      <c r="J44" s="444">
        <f t="shared" si="10"/>
        <v>13286796.621090688</v>
      </c>
      <c r="K44" s="272">
        <f t="shared" si="11"/>
        <v>283.92411097058971</v>
      </c>
      <c r="L44" s="264">
        <v>1</v>
      </c>
      <c r="M44" s="264"/>
      <c r="N44" s="422">
        <f t="shared" si="3"/>
        <v>-7551295.3178088553</v>
      </c>
      <c r="O44" s="420">
        <f t="shared" si="4"/>
        <v>-0.36237940306388905</v>
      </c>
      <c r="P44" s="421">
        <f t="shared" si="5"/>
        <v>-160.5744372141275</v>
      </c>
      <c r="Q44" s="434"/>
      <c r="R44" s="255">
        <v>106</v>
      </c>
      <c r="S44" s="18" t="s">
        <v>42</v>
      </c>
      <c r="T44" s="21">
        <v>46880</v>
      </c>
      <c r="U44" s="22">
        <v>16072989.672036525</v>
      </c>
      <c r="V44" s="41">
        <v>-202173</v>
      </c>
      <c r="W44" s="166">
        <v>15870816</v>
      </c>
      <c r="X44" s="271">
        <v>6711225.9388995422</v>
      </c>
      <c r="Y44" s="440">
        <f t="shared" si="12"/>
        <v>22582041.938899543</v>
      </c>
      <c r="Z44" s="442">
        <v>-1743950</v>
      </c>
      <c r="AA44" s="443">
        <f t="shared" si="13"/>
        <v>20838091.938899543</v>
      </c>
      <c r="AB44" s="44">
        <f t="shared" si="8"/>
        <v>444.49854818471721</v>
      </c>
      <c r="AC44" s="264">
        <v>1</v>
      </c>
    </row>
    <row r="45" spans="1:29">
      <c r="A45" s="255">
        <v>108</v>
      </c>
      <c r="B45" s="18" t="s">
        <v>43</v>
      </c>
      <c r="C45" s="21">
        <v>10257</v>
      </c>
      <c r="D45" s="32">
        <v>4133546.1681720014</v>
      </c>
      <c r="E45" s="21">
        <v>4029162.6548523912</v>
      </c>
      <c r="F45" s="24">
        <v>8162708.8230243921</v>
      </c>
      <c r="G45" s="271">
        <v>1771809.352330768</v>
      </c>
      <c r="H45" s="272">
        <f t="shared" si="9"/>
        <v>9934518.1753551606</v>
      </c>
      <c r="I45" s="439">
        <v>-1302704</v>
      </c>
      <c r="J45" s="444">
        <f t="shared" si="10"/>
        <v>8631814.1753551606</v>
      </c>
      <c r="K45" s="272">
        <f t="shared" si="11"/>
        <v>841.5534927712938</v>
      </c>
      <c r="L45" s="264">
        <v>6</v>
      </c>
      <c r="M45" s="264"/>
      <c r="N45" s="422">
        <f t="shared" si="3"/>
        <v>-368312.34233861789</v>
      </c>
      <c r="O45" s="420">
        <f t="shared" si="4"/>
        <v>-4.0923018316968665E-2</v>
      </c>
      <c r="P45" s="421">
        <f t="shared" si="5"/>
        <v>-29.117545024370202</v>
      </c>
      <c r="Q45" s="434"/>
      <c r="R45" s="255">
        <v>108</v>
      </c>
      <c r="S45" s="18" t="s">
        <v>43</v>
      </c>
      <c r="T45" s="21">
        <v>10337</v>
      </c>
      <c r="U45" s="22">
        <v>4056821.462703581</v>
      </c>
      <c r="V45" s="41">
        <v>4481129</v>
      </c>
      <c r="W45" s="166">
        <v>8537950</v>
      </c>
      <c r="X45" s="271">
        <v>1764880.5176937785</v>
      </c>
      <c r="Y45" s="440">
        <f t="shared" si="12"/>
        <v>10302830.517693778</v>
      </c>
      <c r="Z45" s="442">
        <v>-1302704</v>
      </c>
      <c r="AA45" s="443">
        <f t="shared" si="13"/>
        <v>9000126.5176937785</v>
      </c>
      <c r="AB45" s="44">
        <f t="shared" si="8"/>
        <v>870.67103779566401</v>
      </c>
      <c r="AC45" s="264">
        <v>6</v>
      </c>
    </row>
    <row r="46" spans="1:29">
      <c r="A46" s="255">
        <v>109</v>
      </c>
      <c r="B46" s="18" t="s">
        <v>44</v>
      </c>
      <c r="C46" s="21">
        <v>68043</v>
      </c>
      <c r="D46" s="32">
        <v>-34487.848318353295</v>
      </c>
      <c r="E46" s="21">
        <v>8264884.1752478713</v>
      </c>
      <c r="F46" s="24">
        <v>8230396.326929518</v>
      </c>
      <c r="G46" s="271">
        <v>10632211.003218921</v>
      </c>
      <c r="H46" s="272">
        <f t="shared" si="9"/>
        <v>18862607.33014844</v>
      </c>
      <c r="I46" s="439">
        <v>-14107355</v>
      </c>
      <c r="J46" s="444">
        <f t="shared" si="10"/>
        <v>4755252.3301484389</v>
      </c>
      <c r="K46" s="272">
        <f t="shared" si="11"/>
        <v>69.88598871520125</v>
      </c>
      <c r="L46" s="264">
        <v>5</v>
      </c>
      <c r="M46" s="264"/>
      <c r="N46" s="422">
        <f t="shared" si="3"/>
        <v>-9599486.2990616001</v>
      </c>
      <c r="O46" s="420">
        <f t="shared" si="4"/>
        <v>-0.66873292137328677</v>
      </c>
      <c r="P46" s="421">
        <f t="shared" si="5"/>
        <v>-141.30317473994933</v>
      </c>
      <c r="Q46" s="434"/>
      <c r="R46" s="255">
        <v>109</v>
      </c>
      <c r="S46" s="18" t="s">
        <v>44</v>
      </c>
      <c r="T46" s="21">
        <v>67971</v>
      </c>
      <c r="U46" s="22">
        <v>10918900.433384735</v>
      </c>
      <c r="V46" s="41">
        <v>7033183</v>
      </c>
      <c r="W46" s="166">
        <v>17952084</v>
      </c>
      <c r="X46" s="271">
        <v>10510009.629210038</v>
      </c>
      <c r="Y46" s="440">
        <f t="shared" si="12"/>
        <v>28462093.62921004</v>
      </c>
      <c r="Z46" s="442">
        <v>-14107355</v>
      </c>
      <c r="AA46" s="443">
        <f t="shared" si="13"/>
        <v>14354738.62921004</v>
      </c>
      <c r="AB46" s="44">
        <f t="shared" si="8"/>
        <v>211.18916345515058</v>
      </c>
      <c r="AC46" s="264">
        <v>5</v>
      </c>
    </row>
    <row r="47" spans="1:29">
      <c r="A47" s="255">
        <v>111</v>
      </c>
      <c r="B47" s="18" t="s">
        <v>45</v>
      </c>
      <c r="C47" s="21">
        <v>18131</v>
      </c>
      <c r="D47" s="32">
        <v>3845081.6770437835</v>
      </c>
      <c r="E47" s="21">
        <v>6015356.8908632379</v>
      </c>
      <c r="F47" s="24">
        <v>9860438.5679070204</v>
      </c>
      <c r="G47" s="271">
        <v>3157277.2632644251</v>
      </c>
      <c r="H47" s="272">
        <f t="shared" si="9"/>
        <v>13017715.831171446</v>
      </c>
      <c r="I47" s="439">
        <v>-2674171</v>
      </c>
      <c r="J47" s="444">
        <f t="shared" si="10"/>
        <v>10343544.831171446</v>
      </c>
      <c r="K47" s="272">
        <f t="shared" si="11"/>
        <v>570.48948382171113</v>
      </c>
      <c r="L47" s="264">
        <v>7</v>
      </c>
      <c r="M47" s="264"/>
      <c r="N47" s="422">
        <f t="shared" si="3"/>
        <v>-1503797.5857033785</v>
      </c>
      <c r="O47" s="420">
        <f t="shared" si="4"/>
        <v>-0.12693121653692027</v>
      </c>
      <c r="P47" s="421">
        <f t="shared" si="5"/>
        <v>-75.353430312328555</v>
      </c>
      <c r="Q47" s="434"/>
      <c r="R47" s="255">
        <v>111</v>
      </c>
      <c r="S47" s="18" t="s">
        <v>45</v>
      </c>
      <c r="T47" s="21">
        <v>18344</v>
      </c>
      <c r="U47" s="22">
        <v>5807531.1287567504</v>
      </c>
      <c r="V47" s="41">
        <v>5598053</v>
      </c>
      <c r="W47" s="166">
        <v>11405584</v>
      </c>
      <c r="X47" s="271">
        <v>3115929.4168748241</v>
      </c>
      <c r="Y47" s="440">
        <f t="shared" si="12"/>
        <v>14521513.416874824</v>
      </c>
      <c r="Z47" s="442">
        <v>-2674171</v>
      </c>
      <c r="AA47" s="443">
        <f t="shared" si="13"/>
        <v>11847342.416874824</v>
      </c>
      <c r="AB47" s="44">
        <f t="shared" si="8"/>
        <v>645.84291413403969</v>
      </c>
      <c r="AC47" s="264">
        <v>7</v>
      </c>
    </row>
    <row r="48" spans="1:29">
      <c r="A48" s="255">
        <v>139</v>
      </c>
      <c r="B48" s="18" t="s">
        <v>46</v>
      </c>
      <c r="C48" s="21">
        <v>9853</v>
      </c>
      <c r="D48" s="32">
        <v>6521229.2786215339</v>
      </c>
      <c r="E48" s="21">
        <v>5648157.8471658407</v>
      </c>
      <c r="F48" s="24">
        <v>12169387.125787374</v>
      </c>
      <c r="G48" s="271">
        <v>1499481.2240527917</v>
      </c>
      <c r="H48" s="272">
        <f t="shared" si="9"/>
        <v>13668868.349840166</v>
      </c>
      <c r="I48" s="439">
        <v>83583</v>
      </c>
      <c r="J48" s="444">
        <f t="shared" si="10"/>
        <v>13752451.349840166</v>
      </c>
      <c r="K48" s="272">
        <f t="shared" si="11"/>
        <v>1395.7628488622922</v>
      </c>
      <c r="L48" s="264">
        <v>17</v>
      </c>
      <c r="M48" s="264"/>
      <c r="N48" s="422">
        <f t="shared" si="3"/>
        <v>-804841.38672627509</v>
      </c>
      <c r="O48" s="420">
        <f t="shared" si="4"/>
        <v>-5.5287847904892044E-2</v>
      </c>
      <c r="P48" s="421">
        <f t="shared" si="5"/>
        <v>-72.890574923668282</v>
      </c>
      <c r="Q48" s="434"/>
      <c r="R48" s="255">
        <v>139</v>
      </c>
      <c r="S48" s="18" t="s">
        <v>46</v>
      </c>
      <c r="T48" s="21">
        <v>9912</v>
      </c>
      <c r="U48" s="22">
        <v>7321471.8924217066</v>
      </c>
      <c r="V48" s="41">
        <v>5671370</v>
      </c>
      <c r="W48" s="166">
        <v>12992841</v>
      </c>
      <c r="X48" s="271">
        <v>1480868.7365664409</v>
      </c>
      <c r="Y48" s="440">
        <f t="shared" si="12"/>
        <v>14473709.736566441</v>
      </c>
      <c r="Z48" s="442">
        <v>83583</v>
      </c>
      <c r="AA48" s="443">
        <f t="shared" si="13"/>
        <v>14557292.736566441</v>
      </c>
      <c r="AB48" s="44">
        <f t="shared" si="8"/>
        <v>1468.6534237859605</v>
      </c>
      <c r="AC48" s="264">
        <v>17</v>
      </c>
    </row>
    <row r="49" spans="1:29">
      <c r="A49" s="255">
        <v>140</v>
      </c>
      <c r="B49" s="18" t="s">
        <v>47</v>
      </c>
      <c r="C49" s="21">
        <v>20801</v>
      </c>
      <c r="D49" s="32">
        <v>11745033.264278255</v>
      </c>
      <c r="E49" s="21">
        <v>7498183.1696864348</v>
      </c>
      <c r="F49" s="24">
        <v>19243216.433964692</v>
      </c>
      <c r="G49" s="271">
        <v>3732695.264173294</v>
      </c>
      <c r="H49" s="272">
        <f t="shared" si="9"/>
        <v>22975911.698137987</v>
      </c>
      <c r="I49" s="439">
        <v>-1388707</v>
      </c>
      <c r="J49" s="444">
        <f t="shared" si="10"/>
        <v>21587204.698137987</v>
      </c>
      <c r="K49" s="272">
        <f t="shared" si="11"/>
        <v>1037.7964856563622</v>
      </c>
      <c r="L49" s="264">
        <v>11</v>
      </c>
      <c r="M49" s="264"/>
      <c r="N49" s="422">
        <f t="shared" si="3"/>
        <v>-1665583.899353575</v>
      </c>
      <c r="O49" s="420">
        <f t="shared" si="4"/>
        <v>-7.1629425966279719E-2</v>
      </c>
      <c r="P49" s="421">
        <f t="shared" si="5"/>
        <v>-71.698151116782356</v>
      </c>
      <c r="Q49" s="434"/>
      <c r="R49" s="255">
        <v>140</v>
      </c>
      <c r="S49" s="18" t="s">
        <v>47</v>
      </c>
      <c r="T49" s="21">
        <v>20958</v>
      </c>
      <c r="U49" s="22">
        <v>13465383.470439194</v>
      </c>
      <c r="V49" s="41">
        <v>7495485</v>
      </c>
      <c r="W49" s="166">
        <v>20960869</v>
      </c>
      <c r="X49" s="271">
        <v>3680626.5974915633</v>
      </c>
      <c r="Y49" s="440">
        <f t="shared" si="12"/>
        <v>24641495.597491562</v>
      </c>
      <c r="Z49" s="442">
        <v>-1388707</v>
      </c>
      <c r="AA49" s="443">
        <f t="shared" si="13"/>
        <v>23252788.597491562</v>
      </c>
      <c r="AB49" s="44">
        <f t="shared" si="8"/>
        <v>1109.4946367731445</v>
      </c>
      <c r="AC49" s="264">
        <v>11</v>
      </c>
    </row>
    <row r="50" spans="1:29">
      <c r="A50" s="255">
        <v>142</v>
      </c>
      <c r="B50" s="18" t="s">
        <v>48</v>
      </c>
      <c r="C50" s="21">
        <v>6504</v>
      </c>
      <c r="D50" s="32">
        <v>838822.54828118614</v>
      </c>
      <c r="E50" s="21">
        <v>2614239.2614800944</v>
      </c>
      <c r="F50" s="24">
        <v>3453061.8097612807</v>
      </c>
      <c r="G50" s="271">
        <v>1194074.8661601422</v>
      </c>
      <c r="H50" s="272">
        <f t="shared" si="9"/>
        <v>4647136.6759214234</v>
      </c>
      <c r="I50" s="439">
        <v>-661359</v>
      </c>
      <c r="J50" s="444">
        <f t="shared" si="10"/>
        <v>3985777.6759214229</v>
      </c>
      <c r="K50" s="272">
        <f t="shared" si="11"/>
        <v>612.81944586737745</v>
      </c>
      <c r="L50" s="264">
        <v>7</v>
      </c>
      <c r="M50" s="264"/>
      <c r="N50" s="422">
        <f t="shared" si="3"/>
        <v>21729.021602924448</v>
      </c>
      <c r="O50" s="420">
        <f t="shared" si="4"/>
        <v>5.4815224276454078E-3</v>
      </c>
      <c r="P50" s="421">
        <f t="shared" si="5"/>
        <v>8.4516071238954282</v>
      </c>
      <c r="Q50" s="434"/>
      <c r="R50" s="255">
        <v>142</v>
      </c>
      <c r="S50" s="18" t="s">
        <v>48</v>
      </c>
      <c r="T50" s="21">
        <v>6559</v>
      </c>
      <c r="U50" s="22">
        <v>927715.52239170601</v>
      </c>
      <c r="V50" s="41">
        <v>2505488</v>
      </c>
      <c r="W50" s="166">
        <v>3433203</v>
      </c>
      <c r="X50" s="271">
        <v>1192204.6543184987</v>
      </c>
      <c r="Y50" s="440">
        <f t="shared" si="12"/>
        <v>4625407.6543184984</v>
      </c>
      <c r="Z50" s="442">
        <v>-661359</v>
      </c>
      <c r="AA50" s="443">
        <f t="shared" si="13"/>
        <v>3964048.6543184984</v>
      </c>
      <c r="AB50" s="44">
        <f t="shared" si="8"/>
        <v>604.36783874348203</v>
      </c>
      <c r="AC50" s="264">
        <v>7</v>
      </c>
    </row>
    <row r="51" spans="1:29">
      <c r="A51" s="255">
        <v>143</v>
      </c>
      <c r="B51" s="18" t="s">
        <v>49</v>
      </c>
      <c r="C51" s="21">
        <v>6804</v>
      </c>
      <c r="D51" s="32">
        <v>-256409.4055337524</v>
      </c>
      <c r="E51" s="21">
        <v>2953657.1223834511</v>
      </c>
      <c r="F51" s="24">
        <v>2697247.7168496987</v>
      </c>
      <c r="G51" s="271">
        <v>1384646.5138950986</v>
      </c>
      <c r="H51" s="272">
        <f t="shared" si="9"/>
        <v>4081894.2307447973</v>
      </c>
      <c r="I51" s="439">
        <v>-895832</v>
      </c>
      <c r="J51" s="444">
        <f t="shared" si="10"/>
        <v>3186062.2307447973</v>
      </c>
      <c r="K51" s="272">
        <f t="shared" si="11"/>
        <v>468.26311445396783</v>
      </c>
      <c r="L51" s="264">
        <v>6</v>
      </c>
      <c r="M51" s="264"/>
      <c r="N51" s="422">
        <f t="shared" si="3"/>
        <v>-606082.61085609673</v>
      </c>
      <c r="O51" s="420">
        <f t="shared" si="4"/>
        <v>-0.15982580733921348</v>
      </c>
      <c r="P51" s="421">
        <f t="shared" si="5"/>
        <v>-83.161175440011277</v>
      </c>
      <c r="Q51" s="434"/>
      <c r="R51" s="255">
        <v>143</v>
      </c>
      <c r="S51" s="18" t="s">
        <v>49</v>
      </c>
      <c r="T51" s="21">
        <v>6877</v>
      </c>
      <c r="U51" s="22">
        <v>799871.34227812616</v>
      </c>
      <c r="V51" s="41">
        <v>2511480</v>
      </c>
      <c r="W51" s="166">
        <v>3311352</v>
      </c>
      <c r="X51" s="271">
        <v>1376624.841600894</v>
      </c>
      <c r="Y51" s="440">
        <f t="shared" si="12"/>
        <v>4687976.841600894</v>
      </c>
      <c r="Z51" s="442">
        <v>-895832</v>
      </c>
      <c r="AA51" s="443">
        <f t="shared" si="13"/>
        <v>3792144.841600894</v>
      </c>
      <c r="AB51" s="44">
        <f t="shared" si="8"/>
        <v>551.42428989397911</v>
      </c>
      <c r="AC51" s="264">
        <v>6</v>
      </c>
    </row>
    <row r="52" spans="1:29">
      <c r="A52" s="255">
        <v>145</v>
      </c>
      <c r="B52" s="18" t="s">
        <v>50</v>
      </c>
      <c r="C52" s="21">
        <v>12369</v>
      </c>
      <c r="D52" s="32">
        <v>7366033.3453681581</v>
      </c>
      <c r="E52" s="21">
        <v>5579340.8357067229</v>
      </c>
      <c r="F52" s="24">
        <v>12945374.18107488</v>
      </c>
      <c r="G52" s="271">
        <v>2220168.9373466047</v>
      </c>
      <c r="H52" s="272">
        <f t="shared" si="9"/>
        <v>15165543.118421484</v>
      </c>
      <c r="I52" s="439">
        <v>-426691</v>
      </c>
      <c r="J52" s="444">
        <f t="shared" si="10"/>
        <v>14738852.118421484</v>
      </c>
      <c r="K52" s="272">
        <f t="shared" si="11"/>
        <v>1191.5960965657275</v>
      </c>
      <c r="L52" s="264">
        <v>14</v>
      </c>
      <c r="M52" s="264"/>
      <c r="N52" s="422">
        <f t="shared" si="3"/>
        <v>-1095453.6986994818</v>
      </c>
      <c r="O52" s="420">
        <f t="shared" si="4"/>
        <v>-6.9182300212682138E-2</v>
      </c>
      <c r="P52" s="421">
        <f t="shared" si="5"/>
        <v>-88.875019164578589</v>
      </c>
      <c r="Q52" s="434"/>
      <c r="R52" s="255">
        <v>145</v>
      </c>
      <c r="S52" s="18" t="s">
        <v>50</v>
      </c>
      <c r="T52" s="21">
        <v>12366</v>
      </c>
      <c r="U52" s="22">
        <v>8231732.1014679186</v>
      </c>
      <c r="V52" s="41">
        <v>5814648</v>
      </c>
      <c r="W52" s="166">
        <v>14046380</v>
      </c>
      <c r="X52" s="271">
        <v>2214616.8171209665</v>
      </c>
      <c r="Y52" s="440">
        <f t="shared" si="12"/>
        <v>16260996.817120966</v>
      </c>
      <c r="Z52" s="442">
        <v>-426691</v>
      </c>
      <c r="AA52" s="443">
        <f t="shared" si="13"/>
        <v>15834305.817120966</v>
      </c>
      <c r="AB52" s="44">
        <f t="shared" si="8"/>
        <v>1280.4711157303061</v>
      </c>
      <c r="AC52" s="264">
        <v>14</v>
      </c>
    </row>
    <row r="53" spans="1:29">
      <c r="A53" s="255">
        <v>146</v>
      </c>
      <c r="B53" s="18" t="s">
        <v>51</v>
      </c>
      <c r="C53" s="21">
        <v>4492</v>
      </c>
      <c r="D53" s="32">
        <v>1676905.1686416753</v>
      </c>
      <c r="E53" s="21">
        <v>1279389.8726970663</v>
      </c>
      <c r="F53" s="24">
        <v>2956295.0413387418</v>
      </c>
      <c r="G53" s="271">
        <v>1040986.0027932231</v>
      </c>
      <c r="H53" s="272">
        <f t="shared" si="9"/>
        <v>3997281.0441319649</v>
      </c>
      <c r="I53" s="439">
        <v>-153267</v>
      </c>
      <c r="J53" s="444">
        <f t="shared" si="10"/>
        <v>3844014.0441319649</v>
      </c>
      <c r="K53" s="272">
        <f t="shared" si="11"/>
        <v>855.74667055475618</v>
      </c>
      <c r="L53" s="264">
        <v>12</v>
      </c>
      <c r="M53" s="264"/>
      <c r="N53" s="422">
        <f t="shared" si="3"/>
        <v>-1234138.1747306078</v>
      </c>
      <c r="O53" s="420">
        <f t="shared" si="4"/>
        <v>-0.24302898407543908</v>
      </c>
      <c r="P53" s="421">
        <f t="shared" si="5"/>
        <v>-237.97553897842761</v>
      </c>
      <c r="Q53" s="434"/>
      <c r="R53" s="255">
        <v>146</v>
      </c>
      <c r="S53" s="18" t="s">
        <v>51</v>
      </c>
      <c r="T53" s="21">
        <v>4643</v>
      </c>
      <c r="U53" s="22">
        <v>3716220.1719472995</v>
      </c>
      <c r="V53" s="41">
        <v>487528</v>
      </c>
      <c r="W53" s="166">
        <v>4203748</v>
      </c>
      <c r="X53" s="271">
        <v>1027671.2188625729</v>
      </c>
      <c r="Y53" s="440">
        <f t="shared" si="12"/>
        <v>5231419.2188625727</v>
      </c>
      <c r="Z53" s="442">
        <v>-153267</v>
      </c>
      <c r="AA53" s="443">
        <f t="shared" si="13"/>
        <v>5078152.2188625727</v>
      </c>
      <c r="AB53" s="44">
        <f t="shared" si="8"/>
        <v>1093.7222095331838</v>
      </c>
      <c r="AC53" s="264">
        <v>12</v>
      </c>
    </row>
    <row r="54" spans="1:29">
      <c r="A54" s="255">
        <v>148</v>
      </c>
      <c r="B54" s="18" t="s">
        <v>52</v>
      </c>
      <c r="C54" s="21">
        <v>7047</v>
      </c>
      <c r="D54" s="32">
        <v>9864130.1927479729</v>
      </c>
      <c r="E54" s="21">
        <v>360555.63834065944</v>
      </c>
      <c r="F54" s="24">
        <v>10224685.831088632</v>
      </c>
      <c r="G54" s="271">
        <v>1177785.6637751791</v>
      </c>
      <c r="H54" s="272">
        <f t="shared" si="9"/>
        <v>11402471.494863812</v>
      </c>
      <c r="I54" s="439">
        <v>-768089</v>
      </c>
      <c r="J54" s="444">
        <f t="shared" si="10"/>
        <v>10634382.494863812</v>
      </c>
      <c r="K54" s="272">
        <f t="shared" si="11"/>
        <v>1509.0652043229477</v>
      </c>
      <c r="L54" s="264">
        <v>19</v>
      </c>
      <c r="M54" s="264"/>
      <c r="N54" s="422">
        <f t="shared" si="3"/>
        <v>525828.49413046427</v>
      </c>
      <c r="O54" s="420">
        <f t="shared" si="4"/>
        <v>5.2018171351937863E-2</v>
      </c>
      <c r="P54" s="421">
        <f t="shared" si="5"/>
        <v>66.6345535333719</v>
      </c>
      <c r="Q54" s="434"/>
      <c r="R54" s="255">
        <v>148</v>
      </c>
      <c r="S54" s="18" t="s">
        <v>52</v>
      </c>
      <c r="T54" s="21">
        <v>7008</v>
      </c>
      <c r="U54" s="22">
        <v>9755752.1564238481</v>
      </c>
      <c r="V54" s="41">
        <v>-37836</v>
      </c>
      <c r="W54" s="166">
        <v>9717916</v>
      </c>
      <c r="X54" s="271">
        <v>1158727.0007333471</v>
      </c>
      <c r="Y54" s="440">
        <f t="shared" si="12"/>
        <v>10876643.000733348</v>
      </c>
      <c r="Z54" s="442">
        <v>-768089</v>
      </c>
      <c r="AA54" s="443">
        <f t="shared" si="13"/>
        <v>10108554.000733348</v>
      </c>
      <c r="AB54" s="44">
        <f t="shared" si="8"/>
        <v>1442.4306507895758</v>
      </c>
      <c r="AC54" s="264">
        <v>19</v>
      </c>
    </row>
    <row r="55" spans="1:29">
      <c r="A55" s="255">
        <v>149</v>
      </c>
      <c r="B55" s="18" t="s">
        <v>53</v>
      </c>
      <c r="C55" s="21">
        <v>5384</v>
      </c>
      <c r="D55" s="32">
        <v>2690960.6705457931</v>
      </c>
      <c r="E55" s="21">
        <v>-54418.332272858439</v>
      </c>
      <c r="F55" s="24">
        <v>2636542.3382729348</v>
      </c>
      <c r="G55" s="271">
        <v>884362.46605815401</v>
      </c>
      <c r="H55" s="272">
        <f t="shared" si="9"/>
        <v>3520904.8043310889</v>
      </c>
      <c r="I55" s="439">
        <v>-1284588</v>
      </c>
      <c r="J55" s="444">
        <f t="shared" si="10"/>
        <v>2236316.8043310889</v>
      </c>
      <c r="K55" s="272">
        <f t="shared" si="11"/>
        <v>415.36344805555143</v>
      </c>
      <c r="L55" s="264">
        <v>1</v>
      </c>
      <c r="M55" s="264"/>
      <c r="N55" s="422">
        <f t="shared" si="3"/>
        <v>-90819.311702636071</v>
      </c>
      <c r="O55" s="420">
        <f t="shared" si="4"/>
        <v>-3.902621384151124E-2</v>
      </c>
      <c r="P55" s="421">
        <f t="shared" si="5"/>
        <v>-19.371488621774347</v>
      </c>
      <c r="Q55" s="434"/>
      <c r="R55" s="255">
        <v>149</v>
      </c>
      <c r="S55" s="18" t="s">
        <v>53</v>
      </c>
      <c r="T55" s="21">
        <v>5353</v>
      </c>
      <c r="U55" s="22">
        <v>2784811.9171759891</v>
      </c>
      <c r="V55" s="41">
        <v>-67743</v>
      </c>
      <c r="W55" s="166">
        <v>2717069</v>
      </c>
      <c r="X55" s="271">
        <v>894655.11603372497</v>
      </c>
      <c r="Y55" s="440">
        <f t="shared" si="12"/>
        <v>3611724.116033725</v>
      </c>
      <c r="Z55" s="442">
        <v>-1284588</v>
      </c>
      <c r="AA55" s="443">
        <f t="shared" si="13"/>
        <v>2327136.116033725</v>
      </c>
      <c r="AB55" s="44">
        <f t="shared" si="8"/>
        <v>434.73493667732578</v>
      </c>
      <c r="AC55" s="264">
        <v>1</v>
      </c>
    </row>
    <row r="56" spans="1:29">
      <c r="A56" s="255">
        <v>151</v>
      </c>
      <c r="B56" s="18" t="s">
        <v>54</v>
      </c>
      <c r="C56" s="21">
        <v>1852</v>
      </c>
      <c r="D56" s="32">
        <v>-439831.75559638848</v>
      </c>
      <c r="E56" s="21">
        <v>803504.86587123794</v>
      </c>
      <c r="F56" s="24">
        <v>363673.11027484946</v>
      </c>
      <c r="G56" s="271">
        <v>506660.02351563046</v>
      </c>
      <c r="H56" s="272">
        <f t="shared" si="9"/>
        <v>870333.13379047997</v>
      </c>
      <c r="I56" s="439">
        <v>-518933</v>
      </c>
      <c r="J56" s="444">
        <f t="shared" si="10"/>
        <v>351400.13379047991</v>
      </c>
      <c r="K56" s="272">
        <f t="shared" si="11"/>
        <v>189.74089297542113</v>
      </c>
      <c r="L56" s="264">
        <v>14</v>
      </c>
      <c r="M56" s="264"/>
      <c r="N56" s="422">
        <f t="shared" si="3"/>
        <v>-504578.71315959195</v>
      </c>
      <c r="O56" s="420">
        <f t="shared" si="4"/>
        <v>-0.58947568033655318</v>
      </c>
      <c r="P56" s="421">
        <f t="shared" si="5"/>
        <v>-262.91846553863058</v>
      </c>
      <c r="Q56" s="434"/>
      <c r="R56" s="255">
        <v>151</v>
      </c>
      <c r="S56" s="18" t="s">
        <v>54</v>
      </c>
      <c r="T56" s="21">
        <v>1891</v>
      </c>
      <c r="U56" s="22">
        <v>261713.05941196613</v>
      </c>
      <c r="V56" s="41">
        <v>611126</v>
      </c>
      <c r="W56" s="166">
        <v>872839</v>
      </c>
      <c r="X56" s="271">
        <v>502072.84695007181</v>
      </c>
      <c r="Y56" s="440">
        <f t="shared" si="12"/>
        <v>1374911.8469500719</v>
      </c>
      <c r="Z56" s="442">
        <v>-518933</v>
      </c>
      <c r="AA56" s="443">
        <f t="shared" si="13"/>
        <v>855978.84695007186</v>
      </c>
      <c r="AB56" s="44">
        <f t="shared" si="8"/>
        <v>452.65935851405175</v>
      </c>
      <c r="AC56" s="264">
        <v>14</v>
      </c>
    </row>
    <row r="57" spans="1:29">
      <c r="A57" s="255">
        <v>152</v>
      </c>
      <c r="B57" s="18" t="s">
        <v>55</v>
      </c>
      <c r="C57" s="21">
        <v>4406</v>
      </c>
      <c r="D57" s="32">
        <v>917334.16003891267</v>
      </c>
      <c r="E57" s="21">
        <v>2272904.1893060179</v>
      </c>
      <c r="F57" s="24">
        <v>3190238.3493449306</v>
      </c>
      <c r="G57" s="271">
        <v>941481.0925744744</v>
      </c>
      <c r="H57" s="272">
        <f t="shared" si="9"/>
        <v>4131719.441919405</v>
      </c>
      <c r="I57" s="439">
        <v>-1896</v>
      </c>
      <c r="J57" s="444">
        <f t="shared" si="10"/>
        <v>4129823.441919405</v>
      </c>
      <c r="K57" s="272">
        <f t="shared" si="11"/>
        <v>937.31807578742735</v>
      </c>
      <c r="L57" s="264">
        <v>14</v>
      </c>
      <c r="M57" s="264"/>
      <c r="N57" s="422">
        <f t="shared" si="3"/>
        <v>-570076.97928995453</v>
      </c>
      <c r="O57" s="420">
        <f t="shared" si="4"/>
        <v>-0.12129554420288433</v>
      </c>
      <c r="P57" s="421">
        <f t="shared" si="5"/>
        <v>-111.76683966109033</v>
      </c>
      <c r="Q57" s="434"/>
      <c r="R57" s="255">
        <v>152</v>
      </c>
      <c r="S57" s="18" t="s">
        <v>55</v>
      </c>
      <c r="T57" s="21">
        <v>4480</v>
      </c>
      <c r="U57" s="22">
        <v>1477584.1175776715</v>
      </c>
      <c r="V57" s="41">
        <v>2284556</v>
      </c>
      <c r="W57" s="166">
        <v>3762140</v>
      </c>
      <c r="X57" s="271">
        <v>939656.42120935966</v>
      </c>
      <c r="Y57" s="440">
        <f t="shared" si="12"/>
        <v>4701796.4212093595</v>
      </c>
      <c r="Z57" s="442">
        <v>-1896</v>
      </c>
      <c r="AA57" s="443">
        <f t="shared" si="13"/>
        <v>4699900.4212093595</v>
      </c>
      <c r="AB57" s="44">
        <f t="shared" si="8"/>
        <v>1049.0849154485177</v>
      </c>
      <c r="AC57" s="264">
        <v>14</v>
      </c>
    </row>
    <row r="58" spans="1:29">
      <c r="A58" s="255">
        <v>153</v>
      </c>
      <c r="B58" s="18" t="s">
        <v>56</v>
      </c>
      <c r="C58" s="21">
        <v>25208</v>
      </c>
      <c r="D58" s="32">
        <v>6641896.0159518141</v>
      </c>
      <c r="E58" s="21">
        <v>7896679.7070579603</v>
      </c>
      <c r="F58" s="24">
        <v>14538575.723009774</v>
      </c>
      <c r="G58" s="271">
        <v>3947486.5123104816</v>
      </c>
      <c r="H58" s="272">
        <f t="shared" si="9"/>
        <v>18486062.235320255</v>
      </c>
      <c r="I58" s="439">
        <v>-1241687</v>
      </c>
      <c r="J58" s="444">
        <f t="shared" si="10"/>
        <v>17244375.235320255</v>
      </c>
      <c r="K58" s="272">
        <f t="shared" si="11"/>
        <v>684.08343523168264</v>
      </c>
      <c r="L58" s="264">
        <v>9</v>
      </c>
      <c r="M58" s="264"/>
      <c r="N58" s="422">
        <f t="shared" si="3"/>
        <v>-6534296.0945269205</v>
      </c>
      <c r="O58" s="420">
        <f t="shared" si="4"/>
        <v>-0.27479651843814423</v>
      </c>
      <c r="P58" s="421">
        <f t="shared" si="5"/>
        <v>-242.77960627473624</v>
      </c>
      <c r="Q58" s="434"/>
      <c r="R58" s="255">
        <v>153</v>
      </c>
      <c r="S58" s="18" t="s">
        <v>56</v>
      </c>
      <c r="T58" s="21">
        <v>25655</v>
      </c>
      <c r="U58" s="22">
        <v>12877386.282746011</v>
      </c>
      <c r="V58" s="41">
        <v>8224747</v>
      </c>
      <c r="W58" s="166">
        <v>21102133</v>
      </c>
      <c r="X58" s="271">
        <v>3918225.3298471766</v>
      </c>
      <c r="Y58" s="440">
        <f t="shared" si="12"/>
        <v>25020358.329847176</v>
      </c>
      <c r="Z58" s="442">
        <v>-1241687</v>
      </c>
      <c r="AA58" s="443">
        <f t="shared" si="13"/>
        <v>23778671.329847176</v>
      </c>
      <c r="AB58" s="44">
        <f t="shared" si="8"/>
        <v>926.86304150641888</v>
      </c>
      <c r="AC58" s="264">
        <v>9</v>
      </c>
    </row>
    <row r="59" spans="1:29">
      <c r="A59" s="255">
        <v>165</v>
      </c>
      <c r="B59" s="18" t="s">
        <v>57</v>
      </c>
      <c r="C59" s="21">
        <v>16280</v>
      </c>
      <c r="D59" s="32">
        <v>5062116.8266013861</v>
      </c>
      <c r="E59" s="21">
        <v>4959404.25683528</v>
      </c>
      <c r="F59" s="24">
        <v>10021521.083436666</v>
      </c>
      <c r="G59" s="271">
        <v>2568634.0852014921</v>
      </c>
      <c r="H59" s="272">
        <f t="shared" si="9"/>
        <v>12590155.168638159</v>
      </c>
      <c r="I59" s="439">
        <v>-2158906</v>
      </c>
      <c r="J59" s="444">
        <f t="shared" si="10"/>
        <v>10431249.168638159</v>
      </c>
      <c r="K59" s="272">
        <f t="shared" si="11"/>
        <v>640.74012092371981</v>
      </c>
      <c r="L59" s="264">
        <v>5</v>
      </c>
      <c r="M59" s="264"/>
      <c r="N59" s="422">
        <f t="shared" si="3"/>
        <v>-1885417.305851033</v>
      </c>
      <c r="O59" s="420">
        <f t="shared" si="4"/>
        <v>-0.1530785387228103</v>
      </c>
      <c r="P59" s="421">
        <f t="shared" si="5"/>
        <v>-113.03383712335437</v>
      </c>
      <c r="Q59" s="434"/>
      <c r="R59" s="255">
        <v>165</v>
      </c>
      <c r="S59" s="18" t="s">
        <v>57</v>
      </c>
      <c r="T59" s="21">
        <v>16340</v>
      </c>
      <c r="U59" s="22">
        <v>6924590.49024898</v>
      </c>
      <c r="V59" s="41">
        <v>4972571</v>
      </c>
      <c r="W59" s="166">
        <v>11897161</v>
      </c>
      <c r="X59" s="271">
        <v>2578411.4744891911</v>
      </c>
      <c r="Y59" s="440">
        <f t="shared" si="12"/>
        <v>14475572.474489192</v>
      </c>
      <c r="Z59" s="442">
        <v>-2158906</v>
      </c>
      <c r="AA59" s="443">
        <f t="shared" si="13"/>
        <v>12316666.474489192</v>
      </c>
      <c r="AB59" s="44">
        <f t="shared" si="8"/>
        <v>753.77395804707419</v>
      </c>
      <c r="AC59" s="264">
        <v>5</v>
      </c>
    </row>
    <row r="60" spans="1:29">
      <c r="A60" s="255">
        <v>167</v>
      </c>
      <c r="B60" s="18" t="s">
        <v>58</v>
      </c>
      <c r="C60" s="21">
        <v>77513</v>
      </c>
      <c r="D60" s="32">
        <v>6541859.8222374152</v>
      </c>
      <c r="E60" s="21">
        <v>22679676.329575527</v>
      </c>
      <c r="F60" s="24">
        <v>29221536.151812941</v>
      </c>
      <c r="G60" s="271">
        <v>12924551.811624421</v>
      </c>
      <c r="H60" s="272">
        <f t="shared" si="9"/>
        <v>42146087.963437364</v>
      </c>
      <c r="I60" s="439">
        <v>-761621</v>
      </c>
      <c r="J60" s="444">
        <f t="shared" si="10"/>
        <v>41384466.963437364</v>
      </c>
      <c r="K60" s="272">
        <f t="shared" si="11"/>
        <v>533.90356409166668</v>
      </c>
      <c r="L60" s="264">
        <v>12</v>
      </c>
      <c r="M60" s="264"/>
      <c r="N60" s="422">
        <f t="shared" si="3"/>
        <v>-14589943.06492722</v>
      </c>
      <c r="O60" s="420">
        <f t="shared" si="4"/>
        <v>-0.26065380693666773</v>
      </c>
      <c r="P60" s="421">
        <f t="shared" si="5"/>
        <v>-190.58110512520318</v>
      </c>
      <c r="Q60" s="434"/>
      <c r="R60" s="255">
        <v>167</v>
      </c>
      <c r="S60" s="18" t="s">
        <v>58</v>
      </c>
      <c r="T60" s="21">
        <v>77261</v>
      </c>
      <c r="U60" s="22">
        <v>19259439.384867217</v>
      </c>
      <c r="V60" s="41">
        <v>24876906</v>
      </c>
      <c r="W60" s="166">
        <v>44136345</v>
      </c>
      <c r="X60" s="271">
        <v>12599686.028364588</v>
      </c>
      <c r="Y60" s="440">
        <f t="shared" si="12"/>
        <v>56736031.028364584</v>
      </c>
      <c r="Z60" s="442">
        <v>-761621</v>
      </c>
      <c r="AA60" s="443">
        <f t="shared" si="13"/>
        <v>55974410.028364584</v>
      </c>
      <c r="AB60" s="44">
        <f t="shared" si="8"/>
        <v>724.48466921686986</v>
      </c>
      <c r="AC60" s="264">
        <v>12</v>
      </c>
    </row>
    <row r="61" spans="1:29">
      <c r="A61" s="255">
        <v>169</v>
      </c>
      <c r="B61" s="18" t="s">
        <v>59</v>
      </c>
      <c r="C61" s="21">
        <v>4990</v>
      </c>
      <c r="D61" s="32">
        <v>648277.29406617151</v>
      </c>
      <c r="E61" s="21">
        <v>2024088.8679829983</v>
      </c>
      <c r="F61" s="24">
        <v>2672366.1620491697</v>
      </c>
      <c r="G61" s="271">
        <v>913404.26116722857</v>
      </c>
      <c r="H61" s="272">
        <f t="shared" si="9"/>
        <v>3585770.4232163983</v>
      </c>
      <c r="I61" s="439">
        <v>-1197192</v>
      </c>
      <c r="J61" s="444">
        <f t="shared" si="10"/>
        <v>2388578.4232163983</v>
      </c>
      <c r="K61" s="272">
        <f t="shared" si="11"/>
        <v>478.67303070468904</v>
      </c>
      <c r="L61" s="264">
        <v>5</v>
      </c>
      <c r="M61" s="264"/>
      <c r="N61" s="422">
        <f t="shared" si="3"/>
        <v>-66949.189878533594</v>
      </c>
      <c r="O61" s="420">
        <f t="shared" si="4"/>
        <v>-2.7264686221203292E-2</v>
      </c>
      <c r="P61" s="421">
        <f t="shared" si="5"/>
        <v>-7.9555093458325246</v>
      </c>
      <c r="Q61" s="434"/>
      <c r="R61" s="255">
        <v>169</v>
      </c>
      <c r="S61" s="18" t="s">
        <v>59</v>
      </c>
      <c r="T61" s="21">
        <v>5046</v>
      </c>
      <c r="U61" s="22">
        <v>1349271.5674097624</v>
      </c>
      <c r="V61" s="41">
        <v>1388093</v>
      </c>
      <c r="W61" s="166">
        <v>2737364</v>
      </c>
      <c r="X61" s="271">
        <v>915355.61309493182</v>
      </c>
      <c r="Y61" s="440">
        <f t="shared" si="12"/>
        <v>3652719.6130949319</v>
      </c>
      <c r="Z61" s="442">
        <v>-1197192</v>
      </c>
      <c r="AA61" s="443">
        <f t="shared" si="13"/>
        <v>2455527.6130949319</v>
      </c>
      <c r="AB61" s="44">
        <f t="shared" si="8"/>
        <v>486.62854005052156</v>
      </c>
      <c r="AC61" s="264">
        <v>5</v>
      </c>
    </row>
    <row r="62" spans="1:29">
      <c r="A62" s="255">
        <v>171</v>
      </c>
      <c r="B62" s="18" t="s">
        <v>60</v>
      </c>
      <c r="C62" s="21">
        <v>4540</v>
      </c>
      <c r="D62" s="32">
        <v>-145579.11662115308</v>
      </c>
      <c r="E62" s="21">
        <v>1607375.3755930574</v>
      </c>
      <c r="F62" s="24">
        <v>1461796.2589719044</v>
      </c>
      <c r="G62" s="271">
        <v>949585.22428706149</v>
      </c>
      <c r="H62" s="272">
        <f t="shared" si="9"/>
        <v>2411381.4832589659</v>
      </c>
      <c r="I62" s="439">
        <v>-329192</v>
      </c>
      <c r="J62" s="444">
        <f t="shared" si="10"/>
        <v>2082189.4832589659</v>
      </c>
      <c r="K62" s="272">
        <f t="shared" si="11"/>
        <v>458.63204477069735</v>
      </c>
      <c r="L62" s="264">
        <v>11</v>
      </c>
      <c r="M62" s="264"/>
      <c r="N62" s="422">
        <f t="shared" si="3"/>
        <v>-540938.17880664626</v>
      </c>
      <c r="O62" s="420">
        <f t="shared" si="4"/>
        <v>-0.2062187771603454</v>
      </c>
      <c r="P62" s="421">
        <f t="shared" si="5"/>
        <v>-108.65334927463402</v>
      </c>
      <c r="Q62" s="434"/>
      <c r="R62" s="255">
        <v>171</v>
      </c>
      <c r="S62" s="18" t="s">
        <v>60</v>
      </c>
      <c r="T62" s="21">
        <v>4624</v>
      </c>
      <c r="U62" s="22">
        <v>747464.325477181</v>
      </c>
      <c r="V62" s="41">
        <v>1258743</v>
      </c>
      <c r="W62" s="166">
        <v>2006207</v>
      </c>
      <c r="X62" s="271">
        <v>946112.66206561192</v>
      </c>
      <c r="Y62" s="440">
        <f t="shared" si="12"/>
        <v>2952319.6620656122</v>
      </c>
      <c r="Z62" s="442">
        <v>-329192</v>
      </c>
      <c r="AA62" s="443">
        <f t="shared" si="13"/>
        <v>2623127.6620656122</v>
      </c>
      <c r="AB62" s="44">
        <f t="shared" si="8"/>
        <v>567.28539404533137</v>
      </c>
      <c r="AC62" s="264">
        <v>11</v>
      </c>
    </row>
    <row r="63" spans="1:29">
      <c r="A63" s="255">
        <v>172</v>
      </c>
      <c r="B63" s="18" t="s">
        <v>61</v>
      </c>
      <c r="C63" s="21">
        <v>4171</v>
      </c>
      <c r="D63" s="32">
        <v>-1060387.698919653</v>
      </c>
      <c r="E63" s="21">
        <v>1815079.0109314255</v>
      </c>
      <c r="F63" s="24">
        <v>754691.31201177253</v>
      </c>
      <c r="G63" s="271">
        <v>947566.11471025425</v>
      </c>
      <c r="H63" s="272">
        <f t="shared" si="9"/>
        <v>1702257.4267220269</v>
      </c>
      <c r="I63" s="439">
        <v>92095</v>
      </c>
      <c r="J63" s="444">
        <f t="shared" si="10"/>
        <v>1794352.4267220269</v>
      </c>
      <c r="K63" s="272">
        <f t="shared" si="11"/>
        <v>430.19717734884364</v>
      </c>
      <c r="L63" s="264">
        <v>13</v>
      </c>
      <c r="M63" s="264"/>
      <c r="N63" s="422">
        <f t="shared" si="3"/>
        <v>-591803.04233906884</v>
      </c>
      <c r="O63" s="420">
        <f t="shared" si="4"/>
        <v>-0.24801529071026182</v>
      </c>
      <c r="P63" s="421">
        <f t="shared" si="5"/>
        <v>-129.53903401899493</v>
      </c>
      <c r="Q63" s="434"/>
      <c r="R63" s="255">
        <v>172</v>
      </c>
      <c r="S63" s="18" t="s">
        <v>61</v>
      </c>
      <c r="T63" s="21">
        <v>4263</v>
      </c>
      <c r="U63" s="22">
        <v>-90889.201947835041</v>
      </c>
      <c r="V63" s="41">
        <v>1441166</v>
      </c>
      <c r="W63" s="166">
        <v>1350277</v>
      </c>
      <c r="X63" s="271">
        <v>943783.46906109562</v>
      </c>
      <c r="Y63" s="440">
        <f t="shared" si="12"/>
        <v>2294060.4690610957</v>
      </c>
      <c r="Z63" s="442">
        <v>92095</v>
      </c>
      <c r="AA63" s="443">
        <f t="shared" si="13"/>
        <v>2386155.4690610957</v>
      </c>
      <c r="AB63" s="44">
        <f t="shared" si="8"/>
        <v>559.73621136783856</v>
      </c>
      <c r="AC63" s="264">
        <v>13</v>
      </c>
    </row>
    <row r="64" spans="1:29">
      <c r="A64" s="255">
        <v>176</v>
      </c>
      <c r="B64" s="18" t="s">
        <v>62</v>
      </c>
      <c r="C64" s="21">
        <v>4352</v>
      </c>
      <c r="D64" s="32">
        <v>-848788.52499129158</v>
      </c>
      <c r="E64" s="21">
        <v>2342278.3643490863</v>
      </c>
      <c r="F64" s="24">
        <v>1493489.8393577947</v>
      </c>
      <c r="G64" s="271">
        <v>1014237.4838584095</v>
      </c>
      <c r="H64" s="272">
        <f t="shared" si="9"/>
        <v>2507727.3232162041</v>
      </c>
      <c r="I64" s="439">
        <v>-88163</v>
      </c>
      <c r="J64" s="444">
        <f t="shared" si="10"/>
        <v>2419564.3232162041</v>
      </c>
      <c r="K64" s="272">
        <f t="shared" si="11"/>
        <v>555.96606691548811</v>
      </c>
      <c r="L64" s="264">
        <v>12</v>
      </c>
      <c r="M64" s="264"/>
      <c r="N64" s="422">
        <f t="shared" si="3"/>
        <v>-839602.0268023489</v>
      </c>
      <c r="O64" s="420">
        <f t="shared" si="4"/>
        <v>-0.25761251087952886</v>
      </c>
      <c r="P64" s="421">
        <f t="shared" si="5"/>
        <v>-177.41970041541936</v>
      </c>
      <c r="Q64" s="434"/>
      <c r="R64" s="255">
        <v>176</v>
      </c>
      <c r="S64" s="18" t="s">
        <v>62</v>
      </c>
      <c r="T64" s="21">
        <v>4444</v>
      </c>
      <c r="U64" s="22">
        <v>526289.61230576655</v>
      </c>
      <c r="V64" s="41">
        <v>1823390</v>
      </c>
      <c r="W64" s="166">
        <v>2349679</v>
      </c>
      <c r="X64" s="271">
        <v>997650.35001855285</v>
      </c>
      <c r="Y64" s="440">
        <f t="shared" si="12"/>
        <v>3347329.350018553</v>
      </c>
      <c r="Z64" s="442">
        <v>-88163</v>
      </c>
      <c r="AA64" s="443">
        <f t="shared" si="13"/>
        <v>3259166.350018553</v>
      </c>
      <c r="AB64" s="44">
        <f t="shared" si="8"/>
        <v>733.38576733090747</v>
      </c>
      <c r="AC64" s="264">
        <v>12</v>
      </c>
    </row>
    <row r="65" spans="1:29">
      <c r="A65" s="255">
        <v>177</v>
      </c>
      <c r="B65" s="18" t="s">
        <v>63</v>
      </c>
      <c r="C65" s="21">
        <v>1768</v>
      </c>
      <c r="D65" s="32">
        <v>1213182.4825679944</v>
      </c>
      <c r="E65" s="21">
        <v>326589.22413852974</v>
      </c>
      <c r="F65" s="24">
        <v>1539771.7067065241</v>
      </c>
      <c r="G65" s="271">
        <v>374953.69627516542</v>
      </c>
      <c r="H65" s="272">
        <f t="shared" si="9"/>
        <v>1914725.4029816897</v>
      </c>
      <c r="I65" s="439">
        <v>-451851</v>
      </c>
      <c r="J65" s="444">
        <f t="shared" si="10"/>
        <v>1462874.4029816897</v>
      </c>
      <c r="K65" s="272">
        <f t="shared" si="11"/>
        <v>827.41764874529963</v>
      </c>
      <c r="L65" s="264">
        <v>6</v>
      </c>
      <c r="M65" s="264"/>
      <c r="N65" s="422">
        <f t="shared" si="3"/>
        <v>598304.15938471118</v>
      </c>
      <c r="O65" s="420">
        <f t="shared" si="4"/>
        <v>0.69202492662193926</v>
      </c>
      <c r="P65" s="421">
        <f t="shared" si="5"/>
        <v>343.33576543232175</v>
      </c>
      <c r="Q65" s="434"/>
      <c r="R65" s="255">
        <v>177</v>
      </c>
      <c r="S65" s="18" t="s">
        <v>63</v>
      </c>
      <c r="T65" s="21">
        <v>1786</v>
      </c>
      <c r="U65" s="22">
        <v>943738.15688247001</v>
      </c>
      <c r="V65" s="41">
        <v>-6155</v>
      </c>
      <c r="W65" s="166">
        <v>937583</v>
      </c>
      <c r="X65" s="271">
        <v>378838.24359697854</v>
      </c>
      <c r="Y65" s="440">
        <f t="shared" si="12"/>
        <v>1316421.2435969785</v>
      </c>
      <c r="Z65" s="442">
        <v>-451851</v>
      </c>
      <c r="AA65" s="443">
        <f t="shared" si="13"/>
        <v>864570.24359697849</v>
      </c>
      <c r="AB65" s="44">
        <f t="shared" si="8"/>
        <v>484.08188331297788</v>
      </c>
      <c r="AC65" s="264">
        <v>6</v>
      </c>
    </row>
    <row r="66" spans="1:29">
      <c r="A66" s="255">
        <v>178</v>
      </c>
      <c r="B66" s="18" t="s">
        <v>64</v>
      </c>
      <c r="C66" s="21">
        <v>5769</v>
      </c>
      <c r="D66" s="32">
        <v>275937.04769996717</v>
      </c>
      <c r="E66" s="21">
        <v>2546016.620602136</v>
      </c>
      <c r="F66" s="24">
        <v>2821953.6683021029</v>
      </c>
      <c r="G66" s="271">
        <v>1360993.1919769822</v>
      </c>
      <c r="H66" s="272">
        <f t="shared" si="9"/>
        <v>4182946.8602790851</v>
      </c>
      <c r="I66" s="439">
        <v>-712040</v>
      </c>
      <c r="J66" s="444">
        <f t="shared" si="10"/>
        <v>3470906.8602790851</v>
      </c>
      <c r="K66" s="272">
        <f t="shared" si="11"/>
        <v>601.64792169857606</v>
      </c>
      <c r="L66" s="264">
        <v>10</v>
      </c>
      <c r="M66" s="264"/>
      <c r="N66" s="422">
        <f t="shared" si="3"/>
        <v>-339810.1032951111</v>
      </c>
      <c r="O66" s="420">
        <f t="shared" si="4"/>
        <v>-8.9172223112679583E-2</v>
      </c>
      <c r="P66" s="421">
        <f t="shared" si="5"/>
        <v>-45.662586807317666</v>
      </c>
      <c r="Q66" s="434"/>
      <c r="R66" s="255">
        <v>178</v>
      </c>
      <c r="S66" s="18" t="s">
        <v>64</v>
      </c>
      <c r="T66" s="21">
        <v>5887</v>
      </c>
      <c r="U66" s="22">
        <v>1577805.2186504048</v>
      </c>
      <c r="V66" s="41">
        <v>1592729</v>
      </c>
      <c r="W66" s="166">
        <v>3170534</v>
      </c>
      <c r="X66" s="271">
        <v>1352222.9635741962</v>
      </c>
      <c r="Y66" s="440">
        <f t="shared" si="12"/>
        <v>4522756.9635741962</v>
      </c>
      <c r="Z66" s="442">
        <v>-712040</v>
      </c>
      <c r="AA66" s="443">
        <f t="shared" si="13"/>
        <v>3810716.9635741962</v>
      </c>
      <c r="AB66" s="44">
        <f t="shared" si="8"/>
        <v>647.31050850589372</v>
      </c>
      <c r="AC66" s="264">
        <v>10</v>
      </c>
    </row>
    <row r="67" spans="1:29">
      <c r="A67" s="255">
        <v>179</v>
      </c>
      <c r="B67" s="18" t="s">
        <v>65</v>
      </c>
      <c r="C67" s="21">
        <v>145887</v>
      </c>
      <c r="D67" s="32">
        <v>6014321.987197347</v>
      </c>
      <c r="E67" s="21">
        <v>34461235.107519396</v>
      </c>
      <c r="F67" s="24">
        <v>40475557.094716743</v>
      </c>
      <c r="G67" s="271">
        <v>21602335.938469287</v>
      </c>
      <c r="H67" s="272">
        <f t="shared" si="9"/>
        <v>62077893.033186033</v>
      </c>
      <c r="I67" s="439">
        <v>-23235940</v>
      </c>
      <c r="J67" s="444">
        <f t="shared" si="10"/>
        <v>38841953.033186033</v>
      </c>
      <c r="K67" s="272">
        <f t="shared" si="11"/>
        <v>266.24684196114822</v>
      </c>
      <c r="L67" s="264">
        <v>13</v>
      </c>
      <c r="M67" s="264"/>
      <c r="N67" s="422">
        <f t="shared" si="3"/>
        <v>-18364077.53239131</v>
      </c>
      <c r="O67" s="420">
        <f t="shared" si="4"/>
        <v>-0.32101646191549515</v>
      </c>
      <c r="P67" s="421">
        <f t="shared" si="5"/>
        <v>-129.71662917586247</v>
      </c>
      <c r="Q67" s="434"/>
      <c r="R67" s="255">
        <v>179</v>
      </c>
      <c r="S67" s="18" t="s">
        <v>65</v>
      </c>
      <c r="T67" s="21">
        <v>144473</v>
      </c>
      <c r="U67" s="22">
        <v>19282956.874764357</v>
      </c>
      <c r="V67" s="41">
        <v>40036380</v>
      </c>
      <c r="W67" s="166">
        <v>59319337</v>
      </c>
      <c r="X67" s="271">
        <v>21122633.565577343</v>
      </c>
      <c r="Y67" s="440">
        <f t="shared" si="12"/>
        <v>80441970.565577343</v>
      </c>
      <c r="Z67" s="442">
        <v>-23235940</v>
      </c>
      <c r="AA67" s="443">
        <f t="shared" si="13"/>
        <v>57206030.565577343</v>
      </c>
      <c r="AB67" s="44">
        <f t="shared" si="8"/>
        <v>395.96347113701069</v>
      </c>
      <c r="AC67" s="264">
        <v>13</v>
      </c>
    </row>
    <row r="68" spans="1:29">
      <c r="A68" s="255">
        <v>181</v>
      </c>
      <c r="B68" s="18" t="s">
        <v>66</v>
      </c>
      <c r="C68" s="21">
        <v>1683</v>
      </c>
      <c r="D68" s="32">
        <v>631615.15442671208</v>
      </c>
      <c r="E68" s="21">
        <v>993089.58979937446</v>
      </c>
      <c r="F68" s="24">
        <v>1624704.7442260864</v>
      </c>
      <c r="G68" s="271">
        <v>431511.22080071154</v>
      </c>
      <c r="H68" s="272">
        <f t="shared" si="9"/>
        <v>2056215.965026798</v>
      </c>
      <c r="I68" s="439">
        <v>-381083</v>
      </c>
      <c r="J68" s="444">
        <f t="shared" si="10"/>
        <v>1675132.965026798</v>
      </c>
      <c r="K68" s="272">
        <f t="shared" si="11"/>
        <v>995.3255882512168</v>
      </c>
      <c r="L68" s="264">
        <v>4</v>
      </c>
      <c r="M68" s="264"/>
      <c r="N68" s="422">
        <f t="shared" si="3"/>
        <v>-188680.38625868899</v>
      </c>
      <c r="O68" s="420">
        <f t="shared" si="4"/>
        <v>-0.10123352004563903</v>
      </c>
      <c r="P68" s="421">
        <f t="shared" si="5"/>
        <v>-110.79509500426514</v>
      </c>
      <c r="Q68" s="434"/>
      <c r="R68" s="255">
        <v>181</v>
      </c>
      <c r="S68" s="18" t="s">
        <v>66</v>
      </c>
      <c r="T68" s="21">
        <v>1685</v>
      </c>
      <c r="U68" s="22">
        <v>858723.27946854383</v>
      </c>
      <c r="V68" s="41">
        <v>954376</v>
      </c>
      <c r="W68" s="166">
        <v>1813099</v>
      </c>
      <c r="X68" s="271">
        <v>431797.35128548706</v>
      </c>
      <c r="Y68" s="440">
        <f t="shared" si="12"/>
        <v>2244896.3512854869</v>
      </c>
      <c r="Z68" s="442">
        <v>-381083</v>
      </c>
      <c r="AA68" s="443">
        <f t="shared" si="13"/>
        <v>1863813.3512854869</v>
      </c>
      <c r="AB68" s="44">
        <f t="shared" si="8"/>
        <v>1106.1206832554819</v>
      </c>
      <c r="AC68" s="264">
        <v>4</v>
      </c>
    </row>
    <row r="69" spans="1:29">
      <c r="A69" s="255">
        <v>182</v>
      </c>
      <c r="B69" s="18" t="s">
        <v>67</v>
      </c>
      <c r="C69" s="21">
        <v>19347</v>
      </c>
      <c r="D69" s="32">
        <v>-1808000.7963369014</v>
      </c>
      <c r="E69" s="21">
        <v>2564178.812833807</v>
      </c>
      <c r="F69" s="24">
        <v>756178.01649690559</v>
      </c>
      <c r="G69" s="271">
        <v>3355390.2474167566</v>
      </c>
      <c r="H69" s="272">
        <f t="shared" si="9"/>
        <v>4111568.2639136622</v>
      </c>
      <c r="I69" s="439">
        <v>-1454619</v>
      </c>
      <c r="J69" s="444">
        <f t="shared" si="10"/>
        <v>2656949.2639136622</v>
      </c>
      <c r="K69" s="272">
        <f t="shared" si="11"/>
        <v>137.33133115799154</v>
      </c>
      <c r="L69" s="264">
        <v>13</v>
      </c>
      <c r="M69" s="264"/>
      <c r="N69" s="422">
        <f t="shared" si="3"/>
        <v>-3084980.3707811274</v>
      </c>
      <c r="O69" s="420">
        <f t="shared" si="4"/>
        <v>-0.5372724096339625</v>
      </c>
      <c r="P69" s="421">
        <f t="shared" si="5"/>
        <v>-153.14924933954421</v>
      </c>
      <c r="Q69" s="434"/>
      <c r="R69" s="255">
        <v>182</v>
      </c>
      <c r="S69" s="18" t="s">
        <v>67</v>
      </c>
      <c r="T69" s="21">
        <v>19767</v>
      </c>
      <c r="U69" s="22">
        <v>3932145.8527732091</v>
      </c>
      <c r="V69" s="41">
        <v>-69368</v>
      </c>
      <c r="W69" s="166">
        <v>3862778</v>
      </c>
      <c r="X69" s="271">
        <v>3333770.6346947895</v>
      </c>
      <c r="Y69" s="440">
        <f t="shared" si="12"/>
        <v>7196548.6346947895</v>
      </c>
      <c r="Z69" s="442">
        <v>-1454619</v>
      </c>
      <c r="AA69" s="443">
        <f t="shared" si="13"/>
        <v>5741929.6346947895</v>
      </c>
      <c r="AB69" s="44">
        <f t="shared" si="8"/>
        <v>290.48058049753575</v>
      </c>
      <c r="AC69" s="264">
        <v>13</v>
      </c>
    </row>
    <row r="70" spans="1:29">
      <c r="A70" s="255">
        <v>186</v>
      </c>
      <c r="B70" s="18" t="s">
        <v>68</v>
      </c>
      <c r="C70" s="21">
        <v>45630</v>
      </c>
      <c r="D70" s="32">
        <v>7798591.0812848657</v>
      </c>
      <c r="E70" s="21">
        <v>274634.13043781091</v>
      </c>
      <c r="F70" s="24">
        <v>8073225.2117226766</v>
      </c>
      <c r="G70" s="271">
        <v>5536279.7081709728</v>
      </c>
      <c r="H70" s="272">
        <f t="shared" si="9"/>
        <v>13609504.919893648</v>
      </c>
      <c r="I70" s="439">
        <v>-479588</v>
      </c>
      <c r="J70" s="444">
        <f t="shared" si="10"/>
        <v>13129916.919893648</v>
      </c>
      <c r="K70" s="272">
        <f t="shared" si="11"/>
        <v>287.74746701498242</v>
      </c>
      <c r="L70" s="264">
        <v>1</v>
      </c>
      <c r="M70" s="264"/>
      <c r="N70" s="422">
        <f t="shared" si="3"/>
        <v>-5482815.4902404658</v>
      </c>
      <c r="O70" s="420">
        <f t="shared" si="4"/>
        <v>-0.29457337963206442</v>
      </c>
      <c r="P70" s="421">
        <f t="shared" si="5"/>
        <v>-123.80191630731258</v>
      </c>
      <c r="Q70" s="434"/>
      <c r="R70" s="255">
        <v>186</v>
      </c>
      <c r="S70" s="18" t="s">
        <v>68</v>
      </c>
      <c r="T70" s="21">
        <v>45226</v>
      </c>
      <c r="U70" s="22">
        <v>10192817.767322052</v>
      </c>
      <c r="V70" s="41">
        <v>3422568</v>
      </c>
      <c r="W70" s="166">
        <v>13615386</v>
      </c>
      <c r="X70" s="271">
        <v>5476934.4101341153</v>
      </c>
      <c r="Y70" s="440">
        <f t="shared" si="12"/>
        <v>19092320.410134114</v>
      </c>
      <c r="Z70" s="442">
        <v>-479588</v>
      </c>
      <c r="AA70" s="443">
        <f t="shared" si="13"/>
        <v>18612732.410134114</v>
      </c>
      <c r="AB70" s="44">
        <f t="shared" si="8"/>
        <v>411.549383322295</v>
      </c>
      <c r="AC70" s="264">
        <v>1</v>
      </c>
    </row>
    <row r="71" spans="1:29">
      <c r="A71" s="255">
        <v>202</v>
      </c>
      <c r="B71" s="18" t="s">
        <v>69</v>
      </c>
      <c r="C71" s="21">
        <v>35848</v>
      </c>
      <c r="D71" s="32">
        <v>27475104.073514976</v>
      </c>
      <c r="E71" s="21">
        <v>371557.67811016802</v>
      </c>
      <c r="F71" s="24">
        <v>27846661.751625143</v>
      </c>
      <c r="G71" s="271">
        <v>3833833.3320332929</v>
      </c>
      <c r="H71" s="272">
        <f t="shared" si="9"/>
        <v>31680495.083658434</v>
      </c>
      <c r="I71" s="439">
        <v>-3931939</v>
      </c>
      <c r="J71" s="444">
        <f t="shared" si="10"/>
        <v>27748556.083658434</v>
      </c>
      <c r="K71" s="272">
        <f t="shared" si="11"/>
        <v>774.06148414579434</v>
      </c>
      <c r="L71" s="264">
        <v>2</v>
      </c>
      <c r="M71" s="264"/>
      <c r="N71" s="422">
        <f t="shared" si="3"/>
        <v>3768850.2579317726</v>
      </c>
      <c r="O71" s="420">
        <f t="shared" si="4"/>
        <v>0.15716832747332354</v>
      </c>
      <c r="P71" s="421">
        <f t="shared" si="5"/>
        <v>98.519724962577129</v>
      </c>
      <c r="Q71" s="434"/>
      <c r="R71" s="255">
        <v>202</v>
      </c>
      <c r="S71" s="18" t="s">
        <v>69</v>
      </c>
      <c r="T71" s="21">
        <v>35497</v>
      </c>
      <c r="U71" s="22">
        <v>22592514.817262754</v>
      </c>
      <c r="V71" s="41">
        <v>1495516</v>
      </c>
      <c r="W71" s="166">
        <v>24088031</v>
      </c>
      <c r="X71" s="271">
        <v>3823613.8257266623</v>
      </c>
      <c r="Y71" s="440">
        <f t="shared" si="12"/>
        <v>27911644.825726662</v>
      </c>
      <c r="Z71" s="442">
        <v>-3931939</v>
      </c>
      <c r="AA71" s="443">
        <f t="shared" si="13"/>
        <v>23979705.825726662</v>
      </c>
      <c r="AB71" s="44">
        <f t="shared" si="8"/>
        <v>675.54175918321721</v>
      </c>
      <c r="AC71" s="264">
        <v>2</v>
      </c>
    </row>
    <row r="72" spans="1:29">
      <c r="A72" s="255">
        <v>204</v>
      </c>
      <c r="B72" s="18" t="s">
        <v>70</v>
      </c>
      <c r="C72" s="21">
        <v>2689</v>
      </c>
      <c r="D72" s="32">
        <v>-1332746.1944308789</v>
      </c>
      <c r="E72" s="21">
        <v>1181294.7053123116</v>
      </c>
      <c r="F72" s="24">
        <v>-151451.4891185672</v>
      </c>
      <c r="G72" s="271">
        <v>632511.199762812</v>
      </c>
      <c r="H72" s="272">
        <f t="shared" si="9"/>
        <v>481059.7106442448</v>
      </c>
      <c r="I72" s="439">
        <v>-603494</v>
      </c>
      <c r="J72" s="444">
        <f t="shared" si="10"/>
        <v>-122434.2893557552</v>
      </c>
      <c r="K72" s="272">
        <f t="shared" si="11"/>
        <v>-45.531531928506958</v>
      </c>
      <c r="L72" s="264">
        <v>11</v>
      </c>
      <c r="M72" s="264"/>
      <c r="N72" s="422">
        <f t="shared" si="3"/>
        <v>-167843.67057132511</v>
      </c>
      <c r="O72" s="420">
        <f t="shared" si="4"/>
        <v>-3.696233379057257</v>
      </c>
      <c r="P72" s="421">
        <f t="shared" si="5"/>
        <v>-61.877601480547966</v>
      </c>
      <c r="Q72" s="434"/>
      <c r="R72" s="255">
        <v>204</v>
      </c>
      <c r="S72" s="18" t="s">
        <v>70</v>
      </c>
      <c r="T72" s="21">
        <v>2778</v>
      </c>
      <c r="U72" s="22">
        <v>-997526.04135722411</v>
      </c>
      <c r="V72" s="41">
        <v>1020508</v>
      </c>
      <c r="W72" s="166">
        <v>22982</v>
      </c>
      <c r="X72" s="271">
        <v>625921.38121556991</v>
      </c>
      <c r="Y72" s="440">
        <f t="shared" si="12"/>
        <v>648903.38121556991</v>
      </c>
      <c r="Z72" s="442">
        <v>-603494</v>
      </c>
      <c r="AA72" s="443">
        <f t="shared" si="13"/>
        <v>45409.381215569912</v>
      </c>
      <c r="AB72" s="44">
        <f t="shared" si="8"/>
        <v>16.346069552041005</v>
      </c>
      <c r="AC72" s="264">
        <v>11</v>
      </c>
    </row>
    <row r="73" spans="1:29">
      <c r="A73" s="255">
        <v>205</v>
      </c>
      <c r="B73" s="18" t="s">
        <v>71</v>
      </c>
      <c r="C73" s="21">
        <v>36297</v>
      </c>
      <c r="D73" s="32">
        <v>685815.87201336958</v>
      </c>
      <c r="E73" s="21">
        <v>12232917.559506163</v>
      </c>
      <c r="F73" s="24">
        <v>12918733.431519533</v>
      </c>
      <c r="G73" s="271">
        <v>5826698.7275433866</v>
      </c>
      <c r="H73" s="272">
        <f t="shared" si="9"/>
        <v>18745432.159062918</v>
      </c>
      <c r="I73" s="439">
        <v>31053934</v>
      </c>
      <c r="J73" s="444">
        <f t="shared" si="10"/>
        <v>49799366.159062915</v>
      </c>
      <c r="K73" s="272">
        <f t="shared" si="11"/>
        <v>1371.9967534248813</v>
      </c>
      <c r="L73" s="264">
        <v>18</v>
      </c>
      <c r="M73" s="264"/>
      <c r="N73" s="422">
        <f t="shared" si="3"/>
        <v>2978966.3742578551</v>
      </c>
      <c r="O73" s="420">
        <f t="shared" si="4"/>
        <v>6.3625393801627447E-2</v>
      </c>
      <c r="P73" s="421">
        <f t="shared" si="5"/>
        <v>89.000020221114482</v>
      </c>
      <c r="Q73" s="434"/>
      <c r="R73" s="255">
        <v>205</v>
      </c>
      <c r="S73" s="18" t="s">
        <v>71</v>
      </c>
      <c r="T73" s="21">
        <v>36493</v>
      </c>
      <c r="U73" s="22">
        <v>-3043159.7517803684</v>
      </c>
      <c r="V73" s="41">
        <v>13084594</v>
      </c>
      <c r="W73" s="166">
        <v>10041434</v>
      </c>
      <c r="X73" s="271">
        <v>5725031.7848050632</v>
      </c>
      <c r="Y73" s="440">
        <f t="shared" si="12"/>
        <v>15766465.784805063</v>
      </c>
      <c r="Z73" s="442">
        <v>31053934</v>
      </c>
      <c r="AA73" s="443">
        <f t="shared" si="13"/>
        <v>46820399.784805059</v>
      </c>
      <c r="AB73" s="44">
        <f t="shared" si="8"/>
        <v>1282.9967332037668</v>
      </c>
      <c r="AC73" s="264">
        <v>18</v>
      </c>
    </row>
    <row r="74" spans="1:29">
      <c r="A74" s="255">
        <v>208</v>
      </c>
      <c r="B74" s="18" t="s">
        <v>72</v>
      </c>
      <c r="C74" s="21">
        <v>12335</v>
      </c>
      <c r="D74" s="32">
        <v>6879439.8449717248</v>
      </c>
      <c r="E74" s="21">
        <v>6099787.2614904381</v>
      </c>
      <c r="F74" s="24">
        <v>12979227.106462162</v>
      </c>
      <c r="G74" s="271">
        <v>2456241.6533864345</v>
      </c>
      <c r="H74" s="272">
        <f t="shared" si="9"/>
        <v>15435468.759848597</v>
      </c>
      <c r="I74" s="439">
        <v>-58631</v>
      </c>
      <c r="J74" s="444">
        <f t="shared" si="10"/>
        <v>15376837.759848597</v>
      </c>
      <c r="K74" s="272">
        <f t="shared" si="11"/>
        <v>1246.6021694242884</v>
      </c>
      <c r="L74" s="264">
        <v>17</v>
      </c>
      <c r="M74" s="264"/>
      <c r="N74" s="422">
        <f t="shared" ref="N74:N137" si="14">J74-AA74</f>
        <v>-1986289.437677769</v>
      </c>
      <c r="O74" s="420">
        <f t="shared" ref="O74:O137" si="15">N74/AA74</f>
        <v>-0.11439698707965149</v>
      </c>
      <c r="P74" s="421">
        <f t="shared" ref="P74:P137" si="16">K74-AB74</f>
        <v>-152.29625125943426</v>
      </c>
      <c r="Q74" s="434"/>
      <c r="R74" s="255">
        <v>208</v>
      </c>
      <c r="S74" s="18" t="s">
        <v>72</v>
      </c>
      <c r="T74" s="21">
        <v>12412</v>
      </c>
      <c r="U74" s="22">
        <v>8721820.1711967569</v>
      </c>
      <c r="V74" s="41">
        <v>6269419</v>
      </c>
      <c r="W74" s="166">
        <v>14991239</v>
      </c>
      <c r="X74" s="271">
        <v>2430519.1975263674</v>
      </c>
      <c r="Y74" s="440">
        <f t="shared" si="12"/>
        <v>17421758.197526366</v>
      </c>
      <c r="Z74" s="442">
        <v>-58631</v>
      </c>
      <c r="AA74" s="443">
        <f t="shared" si="13"/>
        <v>17363127.197526366</v>
      </c>
      <c r="AB74" s="44">
        <f t="shared" ref="AB74:AB137" si="17">AA74/T74</f>
        <v>1398.8984206837226</v>
      </c>
      <c r="AC74" s="264">
        <v>17</v>
      </c>
    </row>
    <row r="75" spans="1:29">
      <c r="A75" s="255">
        <v>211</v>
      </c>
      <c r="B75" s="18" t="s">
        <v>73</v>
      </c>
      <c r="C75" s="21">
        <v>32959</v>
      </c>
      <c r="D75" s="32">
        <v>17463390.56795888</v>
      </c>
      <c r="E75" s="21">
        <v>5378529.4973947257</v>
      </c>
      <c r="F75" s="24">
        <v>22841920.065353606</v>
      </c>
      <c r="G75" s="271">
        <v>4329027.6832668856</v>
      </c>
      <c r="H75" s="272">
        <f t="shared" ref="H75:H138" si="18">F75+G75</f>
        <v>27170947.748620491</v>
      </c>
      <c r="I75" s="439">
        <v>-4305382</v>
      </c>
      <c r="J75" s="444">
        <f t="shared" ref="J75:J138" si="19">F75+I75+G75</f>
        <v>22865565.748620491</v>
      </c>
      <c r="K75" s="272">
        <f t="shared" ref="K75:K138" si="20">J75/C75</f>
        <v>693.75787337663439</v>
      </c>
      <c r="L75" s="264">
        <v>6</v>
      </c>
      <c r="M75" s="264"/>
      <c r="N75" s="422">
        <f t="shared" si="14"/>
        <v>-506343.68258157</v>
      </c>
      <c r="O75" s="420">
        <f t="shared" si="15"/>
        <v>-2.166462625024505E-2</v>
      </c>
      <c r="P75" s="421">
        <f t="shared" si="16"/>
        <v>-22.68837244526685</v>
      </c>
      <c r="Q75" s="434"/>
      <c r="R75" s="255">
        <v>211</v>
      </c>
      <c r="S75" s="18" t="s">
        <v>73</v>
      </c>
      <c r="T75" s="21">
        <v>32622</v>
      </c>
      <c r="U75" s="22">
        <v>16957870.80768542</v>
      </c>
      <c r="V75" s="41">
        <v>6410415</v>
      </c>
      <c r="W75" s="166">
        <v>23368285</v>
      </c>
      <c r="X75" s="271">
        <v>4309006.4312020615</v>
      </c>
      <c r="Y75" s="440">
        <f t="shared" ref="Y75:Y138" si="21">SUM(W75:X75)</f>
        <v>27677291.431202061</v>
      </c>
      <c r="Z75" s="442">
        <v>-4305382</v>
      </c>
      <c r="AA75" s="443">
        <f t="shared" ref="AA75:AA138" si="22">SUM(Y75:Z75)</f>
        <v>23371909.431202061</v>
      </c>
      <c r="AB75" s="44">
        <f t="shared" si="17"/>
        <v>716.44624582190124</v>
      </c>
      <c r="AC75" s="264">
        <v>6</v>
      </c>
    </row>
    <row r="76" spans="1:29">
      <c r="A76" s="255">
        <v>213</v>
      </c>
      <c r="B76" s="18" t="s">
        <v>74</v>
      </c>
      <c r="C76" s="21">
        <v>5154</v>
      </c>
      <c r="D76" s="32">
        <v>-803486.71374808031</v>
      </c>
      <c r="E76" s="21">
        <v>1422010.2244116303</v>
      </c>
      <c r="F76" s="24">
        <v>618523.51066355</v>
      </c>
      <c r="G76" s="271">
        <v>1129818.0743707654</v>
      </c>
      <c r="H76" s="272">
        <f t="shared" si="18"/>
        <v>1748341.5850343155</v>
      </c>
      <c r="I76" s="439">
        <v>-344908</v>
      </c>
      <c r="J76" s="444">
        <f t="shared" si="19"/>
        <v>1403433.5850343155</v>
      </c>
      <c r="K76" s="272">
        <f t="shared" si="20"/>
        <v>272.29988068186174</v>
      </c>
      <c r="L76" s="264">
        <v>10</v>
      </c>
      <c r="M76" s="264"/>
      <c r="N76" s="422">
        <f t="shared" si="14"/>
        <v>-362364.94376941631</v>
      </c>
      <c r="O76" s="420">
        <f t="shared" si="15"/>
        <v>-0.20521307377852793</v>
      </c>
      <c r="P76" s="421">
        <f t="shared" si="16"/>
        <v>-65.328901116174904</v>
      </c>
      <c r="Q76" s="434"/>
      <c r="R76" s="255">
        <v>213</v>
      </c>
      <c r="S76" s="18" t="s">
        <v>74</v>
      </c>
      <c r="T76" s="21">
        <v>5230</v>
      </c>
      <c r="U76" s="22">
        <v>267084.56972412101</v>
      </c>
      <c r="V76" s="41">
        <v>716957</v>
      </c>
      <c r="W76" s="166">
        <v>984042</v>
      </c>
      <c r="X76" s="271">
        <v>1126664.5288037318</v>
      </c>
      <c r="Y76" s="440">
        <f t="shared" si="21"/>
        <v>2110706.5288037318</v>
      </c>
      <c r="Z76" s="442">
        <v>-344908</v>
      </c>
      <c r="AA76" s="443">
        <f t="shared" si="22"/>
        <v>1765798.5288037318</v>
      </c>
      <c r="AB76" s="44">
        <f t="shared" si="17"/>
        <v>337.62878179803664</v>
      </c>
      <c r="AC76" s="264">
        <v>10</v>
      </c>
    </row>
    <row r="77" spans="1:29">
      <c r="A77" s="255">
        <v>214</v>
      </c>
      <c r="B77" s="18" t="s">
        <v>75</v>
      </c>
      <c r="C77" s="21">
        <v>12528</v>
      </c>
      <c r="D77" s="32">
        <v>1089865.2219767892</v>
      </c>
      <c r="E77" s="21">
        <v>5409175.2050164789</v>
      </c>
      <c r="F77" s="24">
        <v>6499040.4269932676</v>
      </c>
      <c r="G77" s="271">
        <v>2685100.4267306682</v>
      </c>
      <c r="H77" s="272">
        <f t="shared" si="18"/>
        <v>9184140.8537239358</v>
      </c>
      <c r="I77" s="439">
        <v>-647756</v>
      </c>
      <c r="J77" s="444">
        <f t="shared" si="19"/>
        <v>8536384.8537239358</v>
      </c>
      <c r="K77" s="272">
        <f t="shared" si="20"/>
        <v>681.38448704692973</v>
      </c>
      <c r="L77" s="264">
        <v>4</v>
      </c>
      <c r="M77" s="264"/>
      <c r="N77" s="422">
        <f t="shared" si="14"/>
        <v>-2115599.4140980802</v>
      </c>
      <c r="O77" s="420">
        <f t="shared" si="15"/>
        <v>-0.19861082788950188</v>
      </c>
      <c r="P77" s="421">
        <f t="shared" si="16"/>
        <v>-159.87157580427993</v>
      </c>
      <c r="Q77" s="434"/>
      <c r="R77" s="255">
        <v>214</v>
      </c>
      <c r="S77" s="18" t="s">
        <v>75</v>
      </c>
      <c r="T77" s="21">
        <v>12662</v>
      </c>
      <c r="U77" s="22">
        <v>3478974.6445529703</v>
      </c>
      <c r="V77" s="41">
        <v>5178434</v>
      </c>
      <c r="W77" s="166">
        <v>8657408</v>
      </c>
      <c r="X77" s="271">
        <v>2642332.267822017</v>
      </c>
      <c r="Y77" s="440">
        <f t="shared" si="21"/>
        <v>11299740.267822016</v>
      </c>
      <c r="Z77" s="442">
        <v>-647756</v>
      </c>
      <c r="AA77" s="443">
        <f t="shared" si="22"/>
        <v>10651984.267822016</v>
      </c>
      <c r="AB77" s="44">
        <f t="shared" si="17"/>
        <v>841.25606285120966</v>
      </c>
      <c r="AC77" s="264">
        <v>4</v>
      </c>
    </row>
    <row r="78" spans="1:29">
      <c r="A78" s="255">
        <v>216</v>
      </c>
      <c r="B78" s="18" t="s">
        <v>76</v>
      </c>
      <c r="C78" s="21">
        <v>1269</v>
      </c>
      <c r="D78" s="32">
        <v>535669.31778294325</v>
      </c>
      <c r="E78" s="21">
        <v>565927.064751497</v>
      </c>
      <c r="F78" s="24">
        <v>1101596.3825344401</v>
      </c>
      <c r="G78" s="271">
        <v>304626.53313421784</v>
      </c>
      <c r="H78" s="272">
        <f t="shared" si="18"/>
        <v>1406222.915668658</v>
      </c>
      <c r="I78" s="439">
        <v>-349189</v>
      </c>
      <c r="J78" s="444">
        <f t="shared" si="19"/>
        <v>1057033.915668658</v>
      </c>
      <c r="K78" s="272">
        <f t="shared" si="20"/>
        <v>832.96604859626314</v>
      </c>
      <c r="L78" s="264">
        <v>13</v>
      </c>
      <c r="M78" s="264"/>
      <c r="N78" s="422">
        <f t="shared" si="14"/>
        <v>11498.884333561873</v>
      </c>
      <c r="O78" s="420">
        <f t="shared" si="15"/>
        <v>1.0998086136701102E-2</v>
      </c>
      <c r="P78" s="421">
        <f t="shared" si="16"/>
        <v>35.456489988256976</v>
      </c>
      <c r="Q78" s="434"/>
      <c r="R78" s="255">
        <v>216</v>
      </c>
      <c r="S78" s="18" t="s">
        <v>76</v>
      </c>
      <c r="T78" s="21">
        <v>1311</v>
      </c>
      <c r="U78" s="22">
        <v>721077.00204791606</v>
      </c>
      <c r="V78" s="41">
        <v>372168</v>
      </c>
      <c r="W78" s="166">
        <v>1093245</v>
      </c>
      <c r="X78" s="271">
        <v>301479.03133509605</v>
      </c>
      <c r="Y78" s="440">
        <f t="shared" si="21"/>
        <v>1394724.0313350961</v>
      </c>
      <c r="Z78" s="442">
        <v>-349189</v>
      </c>
      <c r="AA78" s="443">
        <f t="shared" si="22"/>
        <v>1045535.0313350961</v>
      </c>
      <c r="AB78" s="44">
        <f t="shared" si="17"/>
        <v>797.50955860800616</v>
      </c>
      <c r="AC78" s="264">
        <v>13</v>
      </c>
    </row>
    <row r="79" spans="1:29">
      <c r="A79" s="255">
        <v>217</v>
      </c>
      <c r="B79" s="18" t="s">
        <v>77</v>
      </c>
      <c r="C79" s="21">
        <v>5352</v>
      </c>
      <c r="D79" s="32">
        <v>770828.55313352216</v>
      </c>
      <c r="E79" s="21">
        <v>2787771.5877436502</v>
      </c>
      <c r="F79" s="24">
        <v>3558600.1408771724</v>
      </c>
      <c r="G79" s="271">
        <v>1070139.8689748119</v>
      </c>
      <c r="H79" s="272">
        <f t="shared" si="18"/>
        <v>4628740.0098519847</v>
      </c>
      <c r="I79" s="439">
        <v>95280</v>
      </c>
      <c r="J79" s="444">
        <f t="shared" si="19"/>
        <v>4724020.0098519847</v>
      </c>
      <c r="K79" s="272">
        <f t="shared" si="20"/>
        <v>882.66442635500459</v>
      </c>
      <c r="L79" s="264">
        <v>16</v>
      </c>
      <c r="M79" s="264"/>
      <c r="N79" s="422">
        <f t="shared" si="14"/>
        <v>-296485.19130511954</v>
      </c>
      <c r="O79" s="420">
        <f t="shared" si="15"/>
        <v>-5.9054851937368161E-2</v>
      </c>
      <c r="P79" s="421">
        <f t="shared" si="16"/>
        <v>-48.783662913474814</v>
      </c>
      <c r="Q79" s="434"/>
      <c r="R79" s="255">
        <v>217</v>
      </c>
      <c r="S79" s="18" t="s">
        <v>77</v>
      </c>
      <c r="T79" s="21">
        <v>5390</v>
      </c>
      <c r="U79" s="22">
        <v>1134760.7711236689</v>
      </c>
      <c r="V79" s="41">
        <v>2726306</v>
      </c>
      <c r="W79" s="166">
        <v>3861067</v>
      </c>
      <c r="X79" s="271">
        <v>1064158.201157104</v>
      </c>
      <c r="Y79" s="440">
        <f t="shared" si="21"/>
        <v>4925225.2011571042</v>
      </c>
      <c r="Z79" s="442">
        <v>95280</v>
      </c>
      <c r="AA79" s="443">
        <f t="shared" si="22"/>
        <v>5020505.2011571042</v>
      </c>
      <c r="AB79" s="44">
        <f t="shared" si="17"/>
        <v>931.44808926847941</v>
      </c>
      <c r="AC79" s="264">
        <v>16</v>
      </c>
    </row>
    <row r="80" spans="1:29">
      <c r="A80" s="255">
        <v>218</v>
      </c>
      <c r="B80" s="18" t="s">
        <v>78</v>
      </c>
      <c r="C80" s="21">
        <v>1200</v>
      </c>
      <c r="D80" s="32">
        <v>217580.77042366276</v>
      </c>
      <c r="E80" s="21">
        <v>704951.46092623996</v>
      </c>
      <c r="F80" s="24">
        <v>922532.23134990269</v>
      </c>
      <c r="G80" s="271">
        <v>341514.85507597186</v>
      </c>
      <c r="H80" s="272">
        <f t="shared" si="18"/>
        <v>1264047.0864258746</v>
      </c>
      <c r="I80" s="439">
        <v>-305598</v>
      </c>
      <c r="J80" s="444">
        <f t="shared" si="19"/>
        <v>958449.08642587462</v>
      </c>
      <c r="K80" s="272">
        <f t="shared" si="20"/>
        <v>798.70757202156221</v>
      </c>
      <c r="L80" s="264">
        <v>14</v>
      </c>
      <c r="M80" s="264"/>
      <c r="N80" s="422">
        <f t="shared" si="14"/>
        <v>-222410.84428577451</v>
      </c>
      <c r="O80" s="420">
        <f t="shared" si="15"/>
        <v>-0.18834650791456517</v>
      </c>
      <c r="P80" s="421">
        <f t="shared" si="16"/>
        <v>-191.94673226673399</v>
      </c>
      <c r="Q80" s="434"/>
      <c r="R80" s="255">
        <v>218</v>
      </c>
      <c r="S80" s="18" t="s">
        <v>78</v>
      </c>
      <c r="T80" s="21">
        <v>1192</v>
      </c>
      <c r="U80" s="22">
        <v>524795.21245125646</v>
      </c>
      <c r="V80" s="41">
        <v>620734</v>
      </c>
      <c r="W80" s="166">
        <v>1145530</v>
      </c>
      <c r="X80" s="271">
        <v>340927.93071164907</v>
      </c>
      <c r="Y80" s="440">
        <f t="shared" si="21"/>
        <v>1486457.9307116491</v>
      </c>
      <c r="Z80" s="442">
        <v>-305598</v>
      </c>
      <c r="AA80" s="443">
        <f t="shared" si="22"/>
        <v>1180859.9307116491</v>
      </c>
      <c r="AB80" s="44">
        <f t="shared" si="17"/>
        <v>990.6543042882962</v>
      </c>
      <c r="AC80" s="264">
        <v>14</v>
      </c>
    </row>
    <row r="81" spans="1:29">
      <c r="A81" s="255">
        <v>224</v>
      </c>
      <c r="B81" s="18" t="s">
        <v>79</v>
      </c>
      <c r="C81" s="21">
        <v>8603</v>
      </c>
      <c r="D81" s="32">
        <v>1502770.8294169351</v>
      </c>
      <c r="E81" s="21">
        <v>3740441.7728829239</v>
      </c>
      <c r="F81" s="24">
        <v>5243212.6022998588</v>
      </c>
      <c r="G81" s="271">
        <v>1488994.4647688125</v>
      </c>
      <c r="H81" s="272">
        <f t="shared" si="18"/>
        <v>6732207.0670686718</v>
      </c>
      <c r="I81" s="439">
        <v>424407</v>
      </c>
      <c r="J81" s="444">
        <f t="shared" si="19"/>
        <v>7156614.0670686718</v>
      </c>
      <c r="K81" s="272">
        <f t="shared" si="20"/>
        <v>831.87423771575868</v>
      </c>
      <c r="L81" s="264">
        <v>1</v>
      </c>
      <c r="M81" s="264"/>
      <c r="N81" s="422">
        <f t="shared" si="14"/>
        <v>819180.19249877892</v>
      </c>
      <c r="O81" s="420">
        <f t="shared" si="15"/>
        <v>0.12926055067586403</v>
      </c>
      <c r="P81" s="421">
        <f t="shared" si="16"/>
        <v>104.85417639077389</v>
      </c>
      <c r="Q81" s="434"/>
      <c r="R81" s="255">
        <v>224</v>
      </c>
      <c r="S81" s="18" t="s">
        <v>79</v>
      </c>
      <c r="T81" s="21">
        <v>8717</v>
      </c>
      <c r="U81" s="22">
        <v>722624.375833211</v>
      </c>
      <c r="V81" s="41">
        <v>3706311</v>
      </c>
      <c r="W81" s="166">
        <v>4428936</v>
      </c>
      <c r="X81" s="271">
        <v>1484090.8745698929</v>
      </c>
      <c r="Y81" s="440">
        <f t="shared" si="21"/>
        <v>5913026.8745698929</v>
      </c>
      <c r="Z81" s="442">
        <v>424407</v>
      </c>
      <c r="AA81" s="443">
        <f t="shared" si="22"/>
        <v>6337433.8745698929</v>
      </c>
      <c r="AB81" s="44">
        <f t="shared" si="17"/>
        <v>727.02006132498479</v>
      </c>
      <c r="AC81" s="264">
        <v>1</v>
      </c>
    </row>
    <row r="82" spans="1:29">
      <c r="A82" s="255">
        <v>226</v>
      </c>
      <c r="B82" s="18" t="s">
        <v>80</v>
      </c>
      <c r="C82" s="21">
        <v>3665</v>
      </c>
      <c r="D82" s="32">
        <v>1227443.34744759</v>
      </c>
      <c r="E82" s="21">
        <v>1751309.5410952359</v>
      </c>
      <c r="F82" s="24">
        <v>2978752.8885428258</v>
      </c>
      <c r="G82" s="271">
        <v>814760.5029605421</v>
      </c>
      <c r="H82" s="272">
        <f t="shared" si="18"/>
        <v>3793513.391503368</v>
      </c>
      <c r="I82" s="439">
        <v>84792</v>
      </c>
      <c r="J82" s="444">
        <f t="shared" si="19"/>
        <v>3878305.391503368</v>
      </c>
      <c r="K82" s="272">
        <f t="shared" si="20"/>
        <v>1058.2006525247934</v>
      </c>
      <c r="L82" s="264">
        <v>13</v>
      </c>
      <c r="M82" s="264"/>
      <c r="N82" s="422">
        <f t="shared" si="14"/>
        <v>-674720.79671813408</v>
      </c>
      <c r="O82" s="420">
        <f t="shared" si="15"/>
        <v>-0.14819172322434912</v>
      </c>
      <c r="P82" s="421">
        <f t="shared" si="16"/>
        <v>-148.21858123819061</v>
      </c>
      <c r="Q82" s="434"/>
      <c r="R82" s="255">
        <v>226</v>
      </c>
      <c r="S82" s="18" t="s">
        <v>80</v>
      </c>
      <c r="T82" s="21">
        <v>3774</v>
      </c>
      <c r="U82" s="22">
        <v>2179575.5513044279</v>
      </c>
      <c r="V82" s="41">
        <v>1482299</v>
      </c>
      <c r="W82" s="166">
        <v>3661874</v>
      </c>
      <c r="X82" s="271">
        <v>806360.188221502</v>
      </c>
      <c r="Y82" s="440">
        <f t="shared" si="21"/>
        <v>4468234.1882215021</v>
      </c>
      <c r="Z82" s="442">
        <v>84792</v>
      </c>
      <c r="AA82" s="443">
        <f t="shared" si="22"/>
        <v>4553026.1882215021</v>
      </c>
      <c r="AB82" s="44">
        <f t="shared" si="17"/>
        <v>1206.419233762984</v>
      </c>
      <c r="AC82" s="264">
        <v>13</v>
      </c>
    </row>
    <row r="83" spans="1:29">
      <c r="A83" s="255">
        <v>230</v>
      </c>
      <c r="B83" s="18" t="s">
        <v>81</v>
      </c>
      <c r="C83" s="21">
        <v>2240</v>
      </c>
      <c r="D83" s="32">
        <v>384639.68004705437</v>
      </c>
      <c r="E83" s="21">
        <v>1419412.4177786952</v>
      </c>
      <c r="F83" s="24">
        <v>1804052.0978257495</v>
      </c>
      <c r="G83" s="271">
        <v>599164.76684250461</v>
      </c>
      <c r="H83" s="272">
        <f t="shared" si="18"/>
        <v>2403216.8646682543</v>
      </c>
      <c r="I83" s="439">
        <v>-478171</v>
      </c>
      <c r="J83" s="444">
        <f t="shared" si="19"/>
        <v>1925045.8646682543</v>
      </c>
      <c r="K83" s="272">
        <f t="shared" si="20"/>
        <v>859.39547529832782</v>
      </c>
      <c r="L83" s="264">
        <v>4</v>
      </c>
      <c r="M83" s="264"/>
      <c r="N83" s="422">
        <f t="shared" si="14"/>
        <v>225194.31747821439</v>
      </c>
      <c r="O83" s="420">
        <f t="shared" si="15"/>
        <v>0.13247881431203481</v>
      </c>
      <c r="P83" s="421">
        <f t="shared" si="16"/>
        <v>117.10222325027553</v>
      </c>
      <c r="Q83" s="434"/>
      <c r="R83" s="255">
        <v>230</v>
      </c>
      <c r="S83" s="18" t="s">
        <v>81</v>
      </c>
      <c r="T83" s="21">
        <v>2290</v>
      </c>
      <c r="U83" s="22">
        <v>291085.13824418344</v>
      </c>
      <c r="V83" s="41">
        <v>1295259</v>
      </c>
      <c r="W83" s="166">
        <v>1586344</v>
      </c>
      <c r="X83" s="271">
        <v>591678.54719004</v>
      </c>
      <c r="Y83" s="440">
        <f t="shared" si="21"/>
        <v>2178022.5471900399</v>
      </c>
      <c r="Z83" s="442">
        <v>-478171</v>
      </c>
      <c r="AA83" s="443">
        <f t="shared" si="22"/>
        <v>1699851.5471900399</v>
      </c>
      <c r="AB83" s="44">
        <f t="shared" si="17"/>
        <v>742.2932520480523</v>
      </c>
      <c r="AC83" s="264">
        <v>4</v>
      </c>
    </row>
    <row r="84" spans="1:29">
      <c r="A84" s="255">
        <v>231</v>
      </c>
      <c r="B84" s="18" t="s">
        <v>82</v>
      </c>
      <c r="C84" s="21">
        <v>1256</v>
      </c>
      <c r="D84" s="32">
        <v>-1084524.0936639016</v>
      </c>
      <c r="E84" s="21">
        <v>-18727.841210549079</v>
      </c>
      <c r="F84" s="24">
        <v>-1103251.9348744506</v>
      </c>
      <c r="G84" s="271">
        <v>228977.80569191201</v>
      </c>
      <c r="H84" s="272">
        <f t="shared" si="18"/>
        <v>-874274.12918253848</v>
      </c>
      <c r="I84" s="439">
        <v>-121915</v>
      </c>
      <c r="J84" s="444">
        <f t="shared" si="19"/>
        <v>-996189.12918253848</v>
      </c>
      <c r="K84" s="272">
        <f t="shared" si="20"/>
        <v>-793.14421113259436</v>
      </c>
      <c r="L84" s="264">
        <v>15</v>
      </c>
      <c r="M84" s="264"/>
      <c r="N84" s="422">
        <f t="shared" si="14"/>
        <v>54853.875152048888</v>
      </c>
      <c r="O84" s="420">
        <f t="shared" si="15"/>
        <v>-5.218994363296936E-2</v>
      </c>
      <c r="P84" s="421">
        <f t="shared" si="16"/>
        <v>22.249896186713158</v>
      </c>
      <c r="Q84" s="434"/>
      <c r="R84" s="255">
        <v>231</v>
      </c>
      <c r="S84" s="18" t="s">
        <v>82</v>
      </c>
      <c r="T84" s="21">
        <v>1289</v>
      </c>
      <c r="U84" s="22">
        <v>-1115316.1459065247</v>
      </c>
      <c r="V84" s="41">
        <v>-38082</v>
      </c>
      <c r="W84" s="166">
        <v>-1153399</v>
      </c>
      <c r="X84" s="271">
        <v>224270.99566541263</v>
      </c>
      <c r="Y84" s="440">
        <f t="shared" si="21"/>
        <v>-929128.00433458737</v>
      </c>
      <c r="Z84" s="442">
        <v>-121915</v>
      </c>
      <c r="AA84" s="443">
        <f t="shared" si="22"/>
        <v>-1051043.0043345874</v>
      </c>
      <c r="AB84" s="44">
        <f t="shared" si="17"/>
        <v>-815.39410731930752</v>
      </c>
      <c r="AC84" s="264">
        <v>15</v>
      </c>
    </row>
    <row r="85" spans="1:29">
      <c r="A85" s="255">
        <v>232</v>
      </c>
      <c r="B85" s="18" t="s">
        <v>83</v>
      </c>
      <c r="C85" s="21">
        <v>12750</v>
      </c>
      <c r="D85" s="32">
        <v>1930402.4805107685</v>
      </c>
      <c r="E85" s="21">
        <v>5469428.0715141436</v>
      </c>
      <c r="F85" s="24">
        <v>7399830.5520249121</v>
      </c>
      <c r="G85" s="271">
        <v>2859634.634933115</v>
      </c>
      <c r="H85" s="272">
        <f t="shared" si="18"/>
        <v>10259465.186958026</v>
      </c>
      <c r="I85" s="439">
        <v>-555482</v>
      </c>
      <c r="J85" s="444">
        <f t="shared" si="19"/>
        <v>9703983.1869580261</v>
      </c>
      <c r="K85" s="272">
        <f t="shared" si="20"/>
        <v>761.09672054572752</v>
      </c>
      <c r="L85" s="264">
        <v>14</v>
      </c>
      <c r="M85" s="264"/>
      <c r="N85" s="422">
        <f t="shared" si="14"/>
        <v>-287262.25498953462</v>
      </c>
      <c r="O85" s="420">
        <f t="shared" si="15"/>
        <v>-2.8751396075556674E-2</v>
      </c>
      <c r="P85" s="421">
        <f t="shared" si="16"/>
        <v>-14.019295121267078</v>
      </c>
      <c r="Q85" s="434"/>
      <c r="R85" s="255">
        <v>232</v>
      </c>
      <c r="S85" s="18" t="s">
        <v>83</v>
      </c>
      <c r="T85" s="21">
        <v>12890</v>
      </c>
      <c r="U85" s="22">
        <v>2525537.2532890025</v>
      </c>
      <c r="V85" s="41">
        <v>5189312</v>
      </c>
      <c r="W85" s="166">
        <v>7714850</v>
      </c>
      <c r="X85" s="271">
        <v>2831877.4419475598</v>
      </c>
      <c r="Y85" s="440">
        <f t="shared" si="21"/>
        <v>10546727.441947561</v>
      </c>
      <c r="Z85" s="442">
        <v>-555482</v>
      </c>
      <c r="AA85" s="443">
        <f t="shared" si="22"/>
        <v>9991245.4419475608</v>
      </c>
      <c r="AB85" s="44">
        <f t="shared" si="17"/>
        <v>775.1160156669946</v>
      </c>
      <c r="AC85" s="264">
        <v>14</v>
      </c>
    </row>
    <row r="86" spans="1:29">
      <c r="A86" s="255">
        <v>233</v>
      </c>
      <c r="B86" s="18" t="s">
        <v>84</v>
      </c>
      <c r="C86" s="21">
        <v>15116</v>
      </c>
      <c r="D86" s="32">
        <v>4723356.6134865824</v>
      </c>
      <c r="E86" s="21">
        <v>7443473.5395170255</v>
      </c>
      <c r="F86" s="24">
        <v>12166830.153003607</v>
      </c>
      <c r="G86" s="271">
        <v>3437455.6036151345</v>
      </c>
      <c r="H86" s="272">
        <f t="shared" si="18"/>
        <v>15604285.756618742</v>
      </c>
      <c r="I86" s="439">
        <v>-348823</v>
      </c>
      <c r="J86" s="444">
        <f t="shared" si="19"/>
        <v>15255462.756618742</v>
      </c>
      <c r="K86" s="272">
        <f t="shared" si="20"/>
        <v>1009.2261680748043</v>
      </c>
      <c r="L86" s="264">
        <v>14</v>
      </c>
      <c r="M86" s="264"/>
      <c r="N86" s="422">
        <f t="shared" si="14"/>
        <v>-1976236.0548190996</v>
      </c>
      <c r="O86" s="420">
        <f t="shared" si="15"/>
        <v>-0.11468608385305216</v>
      </c>
      <c r="P86" s="421">
        <f t="shared" si="16"/>
        <v>-116.14601135556677</v>
      </c>
      <c r="Q86" s="434"/>
      <c r="R86" s="255">
        <v>233</v>
      </c>
      <c r="S86" s="18" t="s">
        <v>84</v>
      </c>
      <c r="T86" s="21">
        <v>15312</v>
      </c>
      <c r="U86" s="22">
        <v>6885955.0355948387</v>
      </c>
      <c r="V86" s="41">
        <v>7291491</v>
      </c>
      <c r="W86" s="166">
        <v>14177446</v>
      </c>
      <c r="X86" s="271">
        <v>3403075.8114378415</v>
      </c>
      <c r="Y86" s="440">
        <f t="shared" si="21"/>
        <v>17580521.811437842</v>
      </c>
      <c r="Z86" s="442">
        <v>-348823</v>
      </c>
      <c r="AA86" s="443">
        <f t="shared" si="22"/>
        <v>17231698.811437842</v>
      </c>
      <c r="AB86" s="44">
        <f t="shared" si="17"/>
        <v>1125.372179430371</v>
      </c>
      <c r="AC86" s="264">
        <v>14</v>
      </c>
    </row>
    <row r="87" spans="1:29">
      <c r="A87" s="255">
        <v>235</v>
      </c>
      <c r="B87" s="18" t="s">
        <v>85</v>
      </c>
      <c r="C87" s="21">
        <v>10284</v>
      </c>
      <c r="D87" s="32">
        <v>20966424.151366413</v>
      </c>
      <c r="E87" s="21">
        <v>-1729008.611238844</v>
      </c>
      <c r="F87" s="24">
        <v>19237415.540127568</v>
      </c>
      <c r="G87" s="271">
        <v>654547.62198726484</v>
      </c>
      <c r="H87" s="272">
        <f t="shared" si="18"/>
        <v>19891963.162114833</v>
      </c>
      <c r="I87" s="439">
        <v>2986561</v>
      </c>
      <c r="J87" s="444">
        <f t="shared" si="19"/>
        <v>22878524.162114833</v>
      </c>
      <c r="K87" s="272">
        <f t="shared" si="20"/>
        <v>2224.671738828747</v>
      </c>
      <c r="L87" s="264">
        <v>1</v>
      </c>
      <c r="M87" s="264"/>
      <c r="N87" s="422">
        <f t="shared" si="14"/>
        <v>4822777.3211659677</v>
      </c>
      <c r="O87" s="420">
        <f t="shared" si="15"/>
        <v>0.26710483723820982</v>
      </c>
      <c r="P87" s="421">
        <f t="shared" si="16"/>
        <v>487.87423585174975</v>
      </c>
      <c r="Q87" s="434"/>
      <c r="R87" s="255">
        <v>235</v>
      </c>
      <c r="S87" s="18" t="s">
        <v>85</v>
      </c>
      <c r="T87" s="21">
        <v>10396</v>
      </c>
      <c r="U87" s="22">
        <v>16020236.703797612</v>
      </c>
      <c r="V87" s="41">
        <v>-1613257</v>
      </c>
      <c r="W87" s="166">
        <v>14406980</v>
      </c>
      <c r="X87" s="271">
        <v>662205.84094886237</v>
      </c>
      <c r="Y87" s="440">
        <f t="shared" si="21"/>
        <v>15069185.840948863</v>
      </c>
      <c r="Z87" s="442">
        <v>2986561</v>
      </c>
      <c r="AA87" s="443">
        <f t="shared" si="22"/>
        <v>18055746.840948865</v>
      </c>
      <c r="AB87" s="44">
        <f t="shared" si="17"/>
        <v>1736.7975029769973</v>
      </c>
      <c r="AC87" s="264">
        <v>1</v>
      </c>
    </row>
    <row r="88" spans="1:29">
      <c r="A88" s="255">
        <v>236</v>
      </c>
      <c r="B88" s="18" t="s">
        <v>86</v>
      </c>
      <c r="C88" s="21">
        <v>4198</v>
      </c>
      <c r="D88" s="32">
        <v>1216724.5766192146</v>
      </c>
      <c r="E88" s="21">
        <v>2222198.5137921516</v>
      </c>
      <c r="F88" s="24">
        <v>3438923.090411366</v>
      </c>
      <c r="G88" s="271">
        <v>900247.80747356196</v>
      </c>
      <c r="H88" s="272">
        <f t="shared" si="18"/>
        <v>4339170.8978849277</v>
      </c>
      <c r="I88" s="439">
        <v>763780</v>
      </c>
      <c r="J88" s="444">
        <f t="shared" si="19"/>
        <v>5102950.8978849277</v>
      </c>
      <c r="K88" s="272">
        <f t="shared" si="20"/>
        <v>1215.5671505204687</v>
      </c>
      <c r="L88" s="264">
        <v>16</v>
      </c>
      <c r="M88" s="264"/>
      <c r="N88" s="422">
        <f t="shared" si="14"/>
        <v>-380898.78289781976</v>
      </c>
      <c r="O88" s="420">
        <f t="shared" si="15"/>
        <v>-6.9458282970924087E-2</v>
      </c>
      <c r="P88" s="421">
        <f t="shared" si="16"/>
        <v>-91.356033650824884</v>
      </c>
      <c r="Q88" s="434"/>
      <c r="R88" s="255">
        <v>236</v>
      </c>
      <c r="S88" s="18" t="s">
        <v>86</v>
      </c>
      <c r="T88" s="21">
        <v>4196</v>
      </c>
      <c r="U88" s="22">
        <v>1540259.6582587203</v>
      </c>
      <c r="V88" s="41">
        <v>2283320</v>
      </c>
      <c r="W88" s="166">
        <v>3823580</v>
      </c>
      <c r="X88" s="271">
        <v>896489.68078274722</v>
      </c>
      <c r="Y88" s="440">
        <f t="shared" si="21"/>
        <v>4720069.6807827475</v>
      </c>
      <c r="Z88" s="442">
        <v>763780</v>
      </c>
      <c r="AA88" s="443">
        <f t="shared" si="22"/>
        <v>5483849.6807827475</v>
      </c>
      <c r="AB88" s="44">
        <f t="shared" si="17"/>
        <v>1306.9231841712935</v>
      </c>
      <c r="AC88" s="264">
        <v>16</v>
      </c>
    </row>
    <row r="89" spans="1:29">
      <c r="A89" s="255">
        <v>239</v>
      </c>
      <c r="B89" s="18" t="s">
        <v>87</v>
      </c>
      <c r="C89" s="21">
        <v>2029</v>
      </c>
      <c r="D89" s="32">
        <v>465407.24931651494</v>
      </c>
      <c r="E89" s="21">
        <v>799885.09743026423</v>
      </c>
      <c r="F89" s="24">
        <v>1265292.346746779</v>
      </c>
      <c r="G89" s="271">
        <v>467899.40038256126</v>
      </c>
      <c r="H89" s="272">
        <f t="shared" si="18"/>
        <v>1733191.7471293402</v>
      </c>
      <c r="I89" s="439">
        <v>-529943</v>
      </c>
      <c r="J89" s="444">
        <f t="shared" si="19"/>
        <v>1203248.7471293402</v>
      </c>
      <c r="K89" s="272">
        <f t="shared" si="20"/>
        <v>593.0255037601479</v>
      </c>
      <c r="L89" s="264">
        <v>11</v>
      </c>
      <c r="M89" s="264"/>
      <c r="N89" s="422">
        <f t="shared" si="14"/>
        <v>582838.07466054568</v>
      </c>
      <c r="O89" s="420">
        <f t="shared" si="15"/>
        <v>0.93943914978326126</v>
      </c>
      <c r="P89" s="421">
        <f t="shared" si="16"/>
        <v>296.88675795165409</v>
      </c>
      <c r="Q89" s="434"/>
      <c r="R89" s="255">
        <v>239</v>
      </c>
      <c r="S89" s="18" t="s">
        <v>87</v>
      </c>
      <c r="T89" s="21">
        <v>2095</v>
      </c>
      <c r="U89" s="22">
        <v>288156.30530327815</v>
      </c>
      <c r="V89" s="41">
        <v>397653</v>
      </c>
      <c r="W89" s="166">
        <v>685810</v>
      </c>
      <c r="X89" s="271">
        <v>464543.67246879439</v>
      </c>
      <c r="Y89" s="440">
        <f t="shared" si="21"/>
        <v>1150353.6724687945</v>
      </c>
      <c r="Z89" s="442">
        <v>-529943</v>
      </c>
      <c r="AA89" s="443">
        <f t="shared" si="22"/>
        <v>620410.67246879451</v>
      </c>
      <c r="AB89" s="44">
        <f t="shared" si="17"/>
        <v>296.13874580849381</v>
      </c>
      <c r="AC89" s="264">
        <v>11</v>
      </c>
    </row>
    <row r="90" spans="1:29">
      <c r="A90" s="255">
        <v>240</v>
      </c>
      <c r="B90" s="18" t="s">
        <v>88</v>
      </c>
      <c r="C90" s="21">
        <v>19499</v>
      </c>
      <c r="D90" s="32">
        <v>-10139759.016198341</v>
      </c>
      <c r="E90" s="21">
        <v>5608387.8649872039</v>
      </c>
      <c r="F90" s="24">
        <v>-4531371.151211137</v>
      </c>
      <c r="G90" s="271">
        <v>3277694.8764509778</v>
      </c>
      <c r="H90" s="272">
        <f t="shared" si="18"/>
        <v>-1253676.2747601592</v>
      </c>
      <c r="I90" s="439">
        <v>574490</v>
      </c>
      <c r="J90" s="444">
        <f t="shared" si="19"/>
        <v>-679186.2747601592</v>
      </c>
      <c r="K90" s="272">
        <f t="shared" si="20"/>
        <v>-34.83185162111694</v>
      </c>
      <c r="L90" s="264">
        <v>19</v>
      </c>
      <c r="M90" s="264"/>
      <c r="N90" s="422">
        <f t="shared" si="14"/>
        <v>-1144409.9879516102</v>
      </c>
      <c r="O90" s="420">
        <f t="shared" si="15"/>
        <v>-2.4599132750583959</v>
      </c>
      <c r="P90" s="421">
        <f t="shared" si="16"/>
        <v>-58.113991206316172</v>
      </c>
      <c r="Q90" s="434"/>
      <c r="R90" s="255">
        <v>240</v>
      </c>
      <c r="S90" s="18" t="s">
        <v>88</v>
      </c>
      <c r="T90" s="21">
        <v>19982</v>
      </c>
      <c r="U90" s="22">
        <v>-7484368.9873628262</v>
      </c>
      <c r="V90" s="41">
        <v>4179917</v>
      </c>
      <c r="W90" s="166">
        <v>-3304452</v>
      </c>
      <c r="X90" s="271">
        <v>3195185.713191451</v>
      </c>
      <c r="Y90" s="440">
        <f t="shared" si="21"/>
        <v>-109266.28680854896</v>
      </c>
      <c r="Z90" s="442">
        <v>574490</v>
      </c>
      <c r="AA90" s="443">
        <f t="shared" si="22"/>
        <v>465223.71319145104</v>
      </c>
      <c r="AB90" s="44">
        <f t="shared" si="17"/>
        <v>23.282139585199232</v>
      </c>
      <c r="AC90" s="264">
        <v>19</v>
      </c>
    </row>
    <row r="91" spans="1:29">
      <c r="A91" s="255">
        <v>241</v>
      </c>
      <c r="B91" s="18" t="s">
        <v>89</v>
      </c>
      <c r="C91" s="21">
        <v>7771</v>
      </c>
      <c r="D91" s="32">
        <v>-410832.35390721029</v>
      </c>
      <c r="E91" s="21">
        <v>1675752.5300433452</v>
      </c>
      <c r="F91" s="24">
        <v>1264920.1761361349</v>
      </c>
      <c r="G91" s="271">
        <v>1163556.4815602729</v>
      </c>
      <c r="H91" s="272">
        <f t="shared" si="18"/>
        <v>2428476.6576964078</v>
      </c>
      <c r="I91" s="439">
        <v>-401529</v>
      </c>
      <c r="J91" s="444">
        <f t="shared" si="19"/>
        <v>2026947.6576964078</v>
      </c>
      <c r="K91" s="272">
        <f t="shared" si="20"/>
        <v>260.83485493455254</v>
      </c>
      <c r="L91" s="264">
        <v>19</v>
      </c>
      <c r="M91" s="264"/>
      <c r="N91" s="422">
        <f t="shared" si="14"/>
        <v>-992104.61151677603</v>
      </c>
      <c r="O91" s="420">
        <f t="shared" si="15"/>
        <v>-0.32861458598573229</v>
      </c>
      <c r="P91" s="421">
        <f t="shared" si="16"/>
        <v>-121.13026009747983</v>
      </c>
      <c r="Q91" s="434"/>
      <c r="R91" s="255">
        <v>241</v>
      </c>
      <c r="S91" s="18" t="s">
        <v>89</v>
      </c>
      <c r="T91" s="21">
        <v>7904</v>
      </c>
      <c r="U91" s="22">
        <v>593298.29871525289</v>
      </c>
      <c r="V91" s="41">
        <v>1677615</v>
      </c>
      <c r="W91" s="166">
        <v>2270913</v>
      </c>
      <c r="X91" s="271">
        <v>1149668.269213184</v>
      </c>
      <c r="Y91" s="440">
        <f t="shared" si="21"/>
        <v>3420581.2692131838</v>
      </c>
      <c r="Z91" s="442">
        <v>-401529</v>
      </c>
      <c r="AA91" s="443">
        <f t="shared" si="22"/>
        <v>3019052.2692131838</v>
      </c>
      <c r="AB91" s="44">
        <f t="shared" si="17"/>
        <v>381.96511503203237</v>
      </c>
      <c r="AC91" s="264">
        <v>19</v>
      </c>
    </row>
    <row r="92" spans="1:29">
      <c r="A92" s="255">
        <v>244</v>
      </c>
      <c r="B92" s="18" t="s">
        <v>90</v>
      </c>
      <c r="C92" s="21">
        <v>19300</v>
      </c>
      <c r="D92" s="32">
        <v>18232010.552440379</v>
      </c>
      <c r="E92" s="21">
        <v>3365284.3476548707</v>
      </c>
      <c r="F92" s="24">
        <v>21597294.90009525</v>
      </c>
      <c r="G92" s="271">
        <v>2136498.0408802549</v>
      </c>
      <c r="H92" s="272">
        <f t="shared" si="18"/>
        <v>23733792.940975506</v>
      </c>
      <c r="I92" s="439">
        <v>151947</v>
      </c>
      <c r="J92" s="444">
        <f t="shared" si="19"/>
        <v>23885739.940975506</v>
      </c>
      <c r="K92" s="272">
        <f t="shared" si="20"/>
        <v>1237.6031057500263</v>
      </c>
      <c r="L92" s="264">
        <v>17</v>
      </c>
      <c r="M92" s="264"/>
      <c r="N92" s="422">
        <f t="shared" si="14"/>
        <v>2477866.2795866169</v>
      </c>
      <c r="O92" s="420">
        <f t="shared" si="15"/>
        <v>0.11574555786246447</v>
      </c>
      <c r="P92" s="421">
        <f t="shared" si="16"/>
        <v>117.71015422309142</v>
      </c>
      <c r="Q92" s="434"/>
      <c r="R92" s="255">
        <v>244</v>
      </c>
      <c r="S92" s="18" t="s">
        <v>90</v>
      </c>
      <c r="T92" s="21">
        <v>19116</v>
      </c>
      <c r="U92" s="22">
        <v>14912833.8961177</v>
      </c>
      <c r="V92" s="41">
        <v>4245107</v>
      </c>
      <c r="W92" s="166">
        <v>19157941</v>
      </c>
      <c r="X92" s="271">
        <v>2097985.6613888899</v>
      </c>
      <c r="Y92" s="440">
        <f t="shared" si="21"/>
        <v>21255926.661388889</v>
      </c>
      <c r="Z92" s="442">
        <v>151947</v>
      </c>
      <c r="AA92" s="443">
        <f t="shared" si="22"/>
        <v>21407873.661388889</v>
      </c>
      <c r="AB92" s="44">
        <f t="shared" si="17"/>
        <v>1119.8929515269349</v>
      </c>
      <c r="AC92" s="264">
        <v>17</v>
      </c>
    </row>
    <row r="93" spans="1:29">
      <c r="A93" s="255">
        <v>245</v>
      </c>
      <c r="B93" s="18" t="s">
        <v>91</v>
      </c>
      <c r="C93" s="21">
        <v>37676</v>
      </c>
      <c r="D93" s="32">
        <v>13006273.18030468</v>
      </c>
      <c r="E93" s="21">
        <v>-60607.501032676751</v>
      </c>
      <c r="F93" s="24">
        <v>12945665.679272003</v>
      </c>
      <c r="G93" s="271">
        <v>4921496.7978380667</v>
      </c>
      <c r="H93" s="272">
        <f t="shared" si="18"/>
        <v>17867162.477110069</v>
      </c>
      <c r="I93" s="439">
        <v>-3713655</v>
      </c>
      <c r="J93" s="444">
        <f t="shared" si="19"/>
        <v>14153507.477110069</v>
      </c>
      <c r="K93" s="272">
        <f t="shared" si="20"/>
        <v>375.66375085226855</v>
      </c>
      <c r="L93" s="264">
        <v>1</v>
      </c>
      <c r="M93" s="264"/>
      <c r="N93" s="422">
        <f t="shared" si="14"/>
        <v>-3752612.0414632745</v>
      </c>
      <c r="O93" s="420">
        <f t="shared" si="15"/>
        <v>-0.2095714840711764</v>
      </c>
      <c r="P93" s="421">
        <f t="shared" si="16"/>
        <v>-105.26984171792225</v>
      </c>
      <c r="Q93" s="434"/>
      <c r="R93" s="255">
        <v>245</v>
      </c>
      <c r="S93" s="18" t="s">
        <v>91</v>
      </c>
      <c r="T93" s="21">
        <v>37232</v>
      </c>
      <c r="U93" s="22">
        <v>14934466.305947486</v>
      </c>
      <c r="V93" s="41">
        <v>1850402</v>
      </c>
      <c r="W93" s="166">
        <v>16784869</v>
      </c>
      <c r="X93" s="271">
        <v>4834905.5185733447</v>
      </c>
      <c r="Y93" s="440">
        <f t="shared" si="21"/>
        <v>21619774.518573344</v>
      </c>
      <c r="Z93" s="442">
        <v>-3713655</v>
      </c>
      <c r="AA93" s="443">
        <f t="shared" si="22"/>
        <v>17906119.518573344</v>
      </c>
      <c r="AB93" s="44">
        <f t="shared" si="17"/>
        <v>480.9335925701908</v>
      </c>
      <c r="AC93" s="264">
        <v>1</v>
      </c>
    </row>
    <row r="94" spans="1:29">
      <c r="A94" s="255">
        <v>249</v>
      </c>
      <c r="B94" s="18" t="s">
        <v>92</v>
      </c>
      <c r="C94" s="21">
        <v>9250</v>
      </c>
      <c r="D94" s="32">
        <v>819031.17473938002</v>
      </c>
      <c r="E94" s="21">
        <v>3489533.5615620995</v>
      </c>
      <c r="F94" s="24">
        <v>4308564.7363014799</v>
      </c>
      <c r="G94" s="271">
        <v>1700327.4357882242</v>
      </c>
      <c r="H94" s="272">
        <f t="shared" si="18"/>
        <v>6008892.1720897043</v>
      </c>
      <c r="I94" s="439">
        <v>-36911</v>
      </c>
      <c r="J94" s="444">
        <f t="shared" si="19"/>
        <v>5971981.1720897043</v>
      </c>
      <c r="K94" s="272">
        <f t="shared" si="20"/>
        <v>645.61958617185996</v>
      </c>
      <c r="L94" s="264">
        <v>13</v>
      </c>
      <c r="M94" s="264"/>
      <c r="N94" s="422">
        <f t="shared" si="14"/>
        <v>-764357.34337163158</v>
      </c>
      <c r="O94" s="420">
        <f t="shared" si="15"/>
        <v>-0.11346777505573216</v>
      </c>
      <c r="P94" s="421">
        <f t="shared" si="16"/>
        <v>-67.748889467379286</v>
      </c>
      <c r="Q94" s="434"/>
      <c r="R94" s="255">
        <v>249</v>
      </c>
      <c r="S94" s="18" t="s">
        <v>92</v>
      </c>
      <c r="T94" s="21">
        <v>9443</v>
      </c>
      <c r="U94" s="22">
        <v>2212300.660472523</v>
      </c>
      <c r="V94" s="41">
        <v>2871144</v>
      </c>
      <c r="W94" s="166">
        <v>5083444</v>
      </c>
      <c r="X94" s="271">
        <v>1689805.5154613357</v>
      </c>
      <c r="Y94" s="440">
        <f t="shared" si="21"/>
        <v>6773249.5154613359</v>
      </c>
      <c r="Z94" s="442">
        <v>-36911</v>
      </c>
      <c r="AA94" s="443">
        <f t="shared" si="22"/>
        <v>6736338.5154613359</v>
      </c>
      <c r="AB94" s="44">
        <f t="shared" si="17"/>
        <v>713.36847563923925</v>
      </c>
      <c r="AC94" s="264">
        <v>13</v>
      </c>
    </row>
    <row r="95" spans="1:29">
      <c r="A95" s="255">
        <v>250</v>
      </c>
      <c r="B95" s="18" t="s">
        <v>93</v>
      </c>
      <c r="C95" s="21">
        <v>1771</v>
      </c>
      <c r="D95" s="32">
        <v>230727.89926519914</v>
      </c>
      <c r="E95" s="21">
        <v>881514.67325192608</v>
      </c>
      <c r="F95" s="24">
        <v>1112242.5725171252</v>
      </c>
      <c r="G95" s="271">
        <v>450410.06024065166</v>
      </c>
      <c r="H95" s="272">
        <f t="shared" si="18"/>
        <v>1562652.6327577769</v>
      </c>
      <c r="I95" s="439">
        <v>-371323</v>
      </c>
      <c r="J95" s="444">
        <f t="shared" si="19"/>
        <v>1191329.6327577769</v>
      </c>
      <c r="K95" s="272">
        <f t="shared" si="20"/>
        <v>672.6875396712461</v>
      </c>
      <c r="L95" s="264">
        <v>6</v>
      </c>
      <c r="M95" s="264"/>
      <c r="N95" s="422">
        <f t="shared" si="14"/>
        <v>-52453.15341311926</v>
      </c>
      <c r="O95" s="420">
        <f t="shared" si="15"/>
        <v>-4.2172277986416977E-2</v>
      </c>
      <c r="P95" s="421">
        <f t="shared" si="16"/>
        <v>-15.245417281683217</v>
      </c>
      <c r="Q95" s="434"/>
      <c r="R95" s="255">
        <v>250</v>
      </c>
      <c r="S95" s="18" t="s">
        <v>93</v>
      </c>
      <c r="T95" s="21">
        <v>1808</v>
      </c>
      <c r="U95" s="22">
        <v>475970.59150761587</v>
      </c>
      <c r="V95" s="41">
        <v>695579</v>
      </c>
      <c r="W95" s="166">
        <v>1171550</v>
      </c>
      <c r="X95" s="271">
        <v>443555.78617089614</v>
      </c>
      <c r="Y95" s="440">
        <f t="shared" si="21"/>
        <v>1615105.7861708961</v>
      </c>
      <c r="Z95" s="442">
        <v>-371323</v>
      </c>
      <c r="AA95" s="443">
        <f t="shared" si="22"/>
        <v>1243782.7861708961</v>
      </c>
      <c r="AB95" s="44">
        <f t="shared" si="17"/>
        <v>687.93295695292932</v>
      </c>
      <c r="AC95" s="264">
        <v>6</v>
      </c>
    </row>
    <row r="96" spans="1:29">
      <c r="A96" s="255">
        <v>256</v>
      </c>
      <c r="B96" s="18" t="s">
        <v>94</v>
      </c>
      <c r="C96" s="21">
        <v>1554</v>
      </c>
      <c r="D96" s="32">
        <v>634415.11047869129</v>
      </c>
      <c r="E96" s="21">
        <v>886041.85503307905</v>
      </c>
      <c r="F96" s="24">
        <v>1520456.9655117705</v>
      </c>
      <c r="G96" s="271">
        <v>346843.65172630537</v>
      </c>
      <c r="H96" s="272">
        <f t="shared" si="18"/>
        <v>1867300.6172380759</v>
      </c>
      <c r="I96" s="439">
        <v>184477</v>
      </c>
      <c r="J96" s="444">
        <f t="shared" si="19"/>
        <v>2051777.6172380759</v>
      </c>
      <c r="K96" s="272">
        <f t="shared" si="20"/>
        <v>1320.3202170129189</v>
      </c>
      <c r="L96" s="264">
        <v>13</v>
      </c>
      <c r="M96" s="264"/>
      <c r="N96" s="422">
        <f t="shared" si="14"/>
        <v>28012.701903729467</v>
      </c>
      <c r="O96" s="420">
        <f t="shared" si="15"/>
        <v>1.3841875452762992E-2</v>
      </c>
      <c r="P96" s="421">
        <f t="shared" si="16"/>
        <v>40.2665071240217</v>
      </c>
      <c r="Q96" s="434"/>
      <c r="R96" s="255">
        <v>256</v>
      </c>
      <c r="S96" s="18" t="s">
        <v>94</v>
      </c>
      <c r="T96" s="21">
        <v>1581</v>
      </c>
      <c r="U96" s="22">
        <v>790201.94366609352</v>
      </c>
      <c r="V96" s="41">
        <v>707007</v>
      </c>
      <c r="W96" s="166">
        <v>1497209</v>
      </c>
      <c r="X96" s="271">
        <v>342078.91533434653</v>
      </c>
      <c r="Y96" s="440">
        <f t="shared" si="21"/>
        <v>1839287.9153343465</v>
      </c>
      <c r="Z96" s="442">
        <v>184477</v>
      </c>
      <c r="AA96" s="443">
        <f t="shared" si="22"/>
        <v>2023764.9153343465</v>
      </c>
      <c r="AB96" s="44">
        <f t="shared" si="17"/>
        <v>1280.0537098888972</v>
      </c>
      <c r="AC96" s="264">
        <v>13</v>
      </c>
    </row>
    <row r="97" spans="1:29">
      <c r="A97" s="255">
        <v>257</v>
      </c>
      <c r="B97" s="18" t="s">
        <v>95</v>
      </c>
      <c r="C97" s="21">
        <v>40722</v>
      </c>
      <c r="D97" s="32">
        <v>35616545.205493689</v>
      </c>
      <c r="E97" s="21">
        <v>-946133.16903283063</v>
      </c>
      <c r="F97" s="24">
        <v>34670412.036460862</v>
      </c>
      <c r="G97" s="271">
        <v>4591975.041100922</v>
      </c>
      <c r="H97" s="272">
        <f t="shared" si="18"/>
        <v>39262387.077561781</v>
      </c>
      <c r="I97" s="439">
        <v>-1716330</v>
      </c>
      <c r="J97" s="444">
        <f t="shared" si="19"/>
        <v>37546057.077561781</v>
      </c>
      <c r="K97" s="272">
        <f t="shared" si="20"/>
        <v>922.00916157265806</v>
      </c>
      <c r="L97" s="264">
        <v>1</v>
      </c>
      <c r="M97" s="264"/>
      <c r="N97" s="422">
        <f t="shared" si="14"/>
        <v>9290.3673385828733</v>
      </c>
      <c r="O97" s="420">
        <f t="shared" si="15"/>
        <v>2.4750046828227819E-4</v>
      </c>
      <c r="P97" s="421">
        <f t="shared" si="16"/>
        <v>-6.3604056180821544</v>
      </c>
      <c r="Q97" s="434"/>
      <c r="R97" s="255">
        <v>257</v>
      </c>
      <c r="S97" s="18" t="s">
        <v>95</v>
      </c>
      <c r="T97" s="21">
        <v>40433</v>
      </c>
      <c r="U97" s="22">
        <v>35358897.418257564</v>
      </c>
      <c r="V97" s="41">
        <v>-661596</v>
      </c>
      <c r="W97" s="166">
        <v>34697301</v>
      </c>
      <c r="X97" s="271">
        <v>4555795.7102232007</v>
      </c>
      <c r="Y97" s="440">
        <f t="shared" si="21"/>
        <v>39253096.710223198</v>
      </c>
      <c r="Z97" s="442">
        <v>-1716330</v>
      </c>
      <c r="AA97" s="443">
        <f t="shared" si="22"/>
        <v>37536766.710223198</v>
      </c>
      <c r="AB97" s="44">
        <f t="shared" si="17"/>
        <v>928.36956719074021</v>
      </c>
      <c r="AC97" s="264">
        <v>1</v>
      </c>
    </row>
    <row r="98" spans="1:29">
      <c r="A98" s="255">
        <v>260</v>
      </c>
      <c r="B98" s="18" t="s">
        <v>96</v>
      </c>
      <c r="C98" s="21">
        <v>9727</v>
      </c>
      <c r="D98" s="32">
        <v>4911389.6023816569</v>
      </c>
      <c r="E98" s="21">
        <v>5568551.9766967986</v>
      </c>
      <c r="F98" s="24">
        <v>10479941.579078455</v>
      </c>
      <c r="G98" s="271">
        <v>2139572.5286474349</v>
      </c>
      <c r="H98" s="272">
        <f t="shared" si="18"/>
        <v>12619514.107725888</v>
      </c>
      <c r="I98" s="439">
        <v>-924227</v>
      </c>
      <c r="J98" s="444">
        <f t="shared" si="19"/>
        <v>11695287.107725888</v>
      </c>
      <c r="K98" s="272">
        <f t="shared" si="20"/>
        <v>1202.3529462039569</v>
      </c>
      <c r="L98" s="264">
        <v>12</v>
      </c>
      <c r="M98" s="264"/>
      <c r="N98" s="422">
        <f t="shared" si="14"/>
        <v>-2982153.1455035061</v>
      </c>
      <c r="O98" s="420">
        <f t="shared" si="15"/>
        <v>-0.20317937556225854</v>
      </c>
      <c r="P98" s="421">
        <f t="shared" si="16"/>
        <v>-283.66915091352757</v>
      </c>
      <c r="Q98" s="434"/>
      <c r="R98" s="255">
        <v>260</v>
      </c>
      <c r="S98" s="18" t="s">
        <v>96</v>
      </c>
      <c r="T98" s="21">
        <v>9877</v>
      </c>
      <c r="U98" s="22">
        <v>8445262.5264782812</v>
      </c>
      <c r="V98" s="41">
        <v>5042144</v>
      </c>
      <c r="W98" s="166">
        <v>13487406</v>
      </c>
      <c r="X98" s="271">
        <v>2114261.2532293941</v>
      </c>
      <c r="Y98" s="440">
        <f t="shared" si="21"/>
        <v>15601667.253229395</v>
      </c>
      <c r="Z98" s="442">
        <v>-924227</v>
      </c>
      <c r="AA98" s="443">
        <f t="shared" si="22"/>
        <v>14677440.253229395</v>
      </c>
      <c r="AB98" s="44">
        <f t="shared" si="17"/>
        <v>1486.0220971174845</v>
      </c>
      <c r="AC98" s="264">
        <v>12</v>
      </c>
    </row>
    <row r="99" spans="1:29">
      <c r="A99" s="255">
        <v>261</v>
      </c>
      <c r="B99" s="18" t="s">
        <v>97</v>
      </c>
      <c r="C99" s="21">
        <v>6637</v>
      </c>
      <c r="D99" s="32">
        <v>9750642.3765591197</v>
      </c>
      <c r="E99" s="21">
        <v>-275130.17454890534</v>
      </c>
      <c r="F99" s="24">
        <v>9475512.2020102143</v>
      </c>
      <c r="G99" s="271">
        <v>1244465.9490242077</v>
      </c>
      <c r="H99" s="272">
        <f t="shared" si="18"/>
        <v>10719978.151034422</v>
      </c>
      <c r="I99" s="439">
        <v>299533</v>
      </c>
      <c r="J99" s="444">
        <f t="shared" si="19"/>
        <v>11019511.151034422</v>
      </c>
      <c r="K99" s="272">
        <f t="shared" si="20"/>
        <v>1660.3150747377463</v>
      </c>
      <c r="L99" s="264">
        <v>19</v>
      </c>
      <c r="M99" s="264"/>
      <c r="N99" s="422">
        <f t="shared" si="14"/>
        <v>360950.5212028008</v>
      </c>
      <c r="O99" s="420">
        <f t="shared" si="15"/>
        <v>3.3864846646606064E-2</v>
      </c>
      <c r="P99" s="421">
        <f t="shared" si="16"/>
        <v>26.318350863513388</v>
      </c>
      <c r="Q99" s="434"/>
      <c r="R99" s="255">
        <v>261</v>
      </c>
      <c r="S99" s="18" t="s">
        <v>97</v>
      </c>
      <c r="T99" s="21">
        <v>6523</v>
      </c>
      <c r="U99" s="22">
        <v>9270539.8943385258</v>
      </c>
      <c r="V99" s="41">
        <v>-138958</v>
      </c>
      <c r="W99" s="166">
        <v>9131582</v>
      </c>
      <c r="X99" s="271">
        <v>1227445.6298316219</v>
      </c>
      <c r="Y99" s="440">
        <f t="shared" si="21"/>
        <v>10359027.629831621</v>
      </c>
      <c r="Z99" s="442">
        <v>299533</v>
      </c>
      <c r="AA99" s="443">
        <f t="shared" si="22"/>
        <v>10658560.629831621</v>
      </c>
      <c r="AB99" s="44">
        <f t="shared" si="17"/>
        <v>1633.9967238742329</v>
      </c>
      <c r="AC99" s="264">
        <v>19</v>
      </c>
    </row>
    <row r="100" spans="1:29">
      <c r="A100" s="255">
        <v>263</v>
      </c>
      <c r="B100" s="18" t="s">
        <v>98</v>
      </c>
      <c r="C100" s="21">
        <v>7597</v>
      </c>
      <c r="D100" s="32">
        <v>2378698.936704074</v>
      </c>
      <c r="E100" s="21">
        <v>4777079.5219367258</v>
      </c>
      <c r="F100" s="24">
        <v>7155778.4586407999</v>
      </c>
      <c r="G100" s="271">
        <v>1825871.3422996062</v>
      </c>
      <c r="H100" s="272">
        <f t="shared" si="18"/>
        <v>8981649.8009404056</v>
      </c>
      <c r="I100" s="439">
        <v>-383492</v>
      </c>
      <c r="J100" s="444">
        <f t="shared" si="19"/>
        <v>8598157.8009404056</v>
      </c>
      <c r="K100" s="272">
        <f t="shared" si="20"/>
        <v>1131.7833093247868</v>
      </c>
      <c r="L100" s="264">
        <v>11</v>
      </c>
      <c r="M100" s="264"/>
      <c r="N100" s="422">
        <f t="shared" si="14"/>
        <v>-1153360.0806220286</v>
      </c>
      <c r="O100" s="420">
        <f t="shared" si="15"/>
        <v>-0.11827492854243034</v>
      </c>
      <c r="P100" s="421">
        <f t="shared" si="16"/>
        <v>-125.01755181227122</v>
      </c>
      <c r="Q100" s="434"/>
      <c r="R100" s="255">
        <v>263</v>
      </c>
      <c r="S100" s="18" t="s">
        <v>98</v>
      </c>
      <c r="T100" s="21">
        <v>7759</v>
      </c>
      <c r="U100" s="22">
        <v>4046178.3073208886</v>
      </c>
      <c r="V100" s="41">
        <v>4276004</v>
      </c>
      <c r="W100" s="166">
        <v>8322183</v>
      </c>
      <c r="X100" s="271">
        <v>1812826.8815624351</v>
      </c>
      <c r="Y100" s="440">
        <f t="shared" si="21"/>
        <v>10135009.881562434</v>
      </c>
      <c r="Z100" s="442">
        <v>-383492</v>
      </c>
      <c r="AA100" s="443">
        <f t="shared" si="22"/>
        <v>9751517.8815624341</v>
      </c>
      <c r="AB100" s="44">
        <f t="shared" si="17"/>
        <v>1256.8008611370581</v>
      </c>
      <c r="AC100" s="264">
        <v>11</v>
      </c>
    </row>
    <row r="101" spans="1:29">
      <c r="A101" s="255">
        <v>265</v>
      </c>
      <c r="B101" s="18" t="s">
        <v>99</v>
      </c>
      <c r="C101" s="21">
        <v>1064</v>
      </c>
      <c r="D101" s="32">
        <v>1447658.663252166</v>
      </c>
      <c r="E101" s="21">
        <v>314384.7650534127</v>
      </c>
      <c r="F101" s="24">
        <v>1762043.4283055787</v>
      </c>
      <c r="G101" s="271">
        <v>247884.27217095756</v>
      </c>
      <c r="H101" s="272">
        <f t="shared" si="18"/>
        <v>2009927.7004765363</v>
      </c>
      <c r="I101" s="439">
        <v>-296645</v>
      </c>
      <c r="J101" s="444">
        <f t="shared" si="19"/>
        <v>1713282.7004765363</v>
      </c>
      <c r="K101" s="272">
        <f t="shared" si="20"/>
        <v>1610.2281019516317</v>
      </c>
      <c r="L101" s="264">
        <v>13</v>
      </c>
      <c r="M101" s="264"/>
      <c r="N101" s="422">
        <f t="shared" si="14"/>
        <v>156783.07720652362</v>
      </c>
      <c r="O101" s="420">
        <f t="shared" si="15"/>
        <v>0.10072798917685687</v>
      </c>
      <c r="P101" s="421">
        <f t="shared" si="16"/>
        <v>179.62183056375238</v>
      </c>
      <c r="Q101" s="434"/>
      <c r="R101" s="255">
        <v>265</v>
      </c>
      <c r="S101" s="18" t="s">
        <v>99</v>
      </c>
      <c r="T101" s="21">
        <v>1088</v>
      </c>
      <c r="U101" s="22">
        <v>1458969.8023389662</v>
      </c>
      <c r="V101" s="41">
        <v>147742</v>
      </c>
      <c r="W101" s="166">
        <v>1606712</v>
      </c>
      <c r="X101" s="271">
        <v>246432.62327001276</v>
      </c>
      <c r="Y101" s="440">
        <f t="shared" si="21"/>
        <v>1853144.6232700127</v>
      </c>
      <c r="Z101" s="442">
        <v>-296645</v>
      </c>
      <c r="AA101" s="443">
        <f t="shared" si="22"/>
        <v>1556499.6232700127</v>
      </c>
      <c r="AB101" s="44">
        <f t="shared" si="17"/>
        <v>1430.6062713878794</v>
      </c>
      <c r="AC101" s="264">
        <v>13</v>
      </c>
    </row>
    <row r="102" spans="1:29">
      <c r="A102" s="255">
        <v>271</v>
      </c>
      <c r="B102" s="18" t="s">
        <v>100</v>
      </c>
      <c r="C102" s="21">
        <v>6903</v>
      </c>
      <c r="D102" s="32">
        <v>-1114966.580613777</v>
      </c>
      <c r="E102" s="21">
        <v>3182770.2459791498</v>
      </c>
      <c r="F102" s="24">
        <v>2067803.6653653728</v>
      </c>
      <c r="G102" s="271">
        <v>1438447.5085197666</v>
      </c>
      <c r="H102" s="272">
        <f t="shared" si="18"/>
        <v>3506251.1738851396</v>
      </c>
      <c r="I102" s="439">
        <v>-287900</v>
      </c>
      <c r="J102" s="444">
        <f t="shared" si="19"/>
        <v>3218351.1738851396</v>
      </c>
      <c r="K102" s="272">
        <f t="shared" si="20"/>
        <v>466.22499983849627</v>
      </c>
      <c r="L102" s="264">
        <v>4</v>
      </c>
      <c r="M102" s="264"/>
      <c r="N102" s="422">
        <f t="shared" si="14"/>
        <v>-895298.92314193398</v>
      </c>
      <c r="O102" s="420">
        <f t="shared" si="15"/>
        <v>-0.21764100057731323</v>
      </c>
      <c r="P102" s="421">
        <f t="shared" si="16"/>
        <v>-125.58194837428948</v>
      </c>
      <c r="Q102" s="434"/>
      <c r="R102" s="255">
        <v>271</v>
      </c>
      <c r="S102" s="18" t="s">
        <v>100</v>
      </c>
      <c r="T102" s="21">
        <v>6951</v>
      </c>
      <c r="U102" s="22">
        <v>-199324.51470261556</v>
      </c>
      <c r="V102" s="41">
        <v>3172285</v>
      </c>
      <c r="W102" s="166">
        <v>2972961</v>
      </c>
      <c r="X102" s="271">
        <v>1428589.0970270738</v>
      </c>
      <c r="Y102" s="440">
        <f t="shared" si="21"/>
        <v>4401550.0970270736</v>
      </c>
      <c r="Z102" s="442">
        <v>-287900</v>
      </c>
      <c r="AA102" s="443">
        <f t="shared" si="22"/>
        <v>4113650.0970270736</v>
      </c>
      <c r="AB102" s="44">
        <f t="shared" si="17"/>
        <v>591.80694821278576</v>
      </c>
      <c r="AC102" s="264">
        <v>4</v>
      </c>
    </row>
    <row r="103" spans="1:29">
      <c r="A103" s="255">
        <v>272</v>
      </c>
      <c r="B103" s="18" t="s">
        <v>101</v>
      </c>
      <c r="C103" s="21">
        <v>48006</v>
      </c>
      <c r="D103" s="32">
        <v>14666534.479100931</v>
      </c>
      <c r="E103" s="21">
        <v>8823481.3643133547</v>
      </c>
      <c r="F103" s="24">
        <v>23490015.843414284</v>
      </c>
      <c r="G103" s="271">
        <v>7701034.4530056585</v>
      </c>
      <c r="H103" s="272">
        <f t="shared" si="18"/>
        <v>31191050.296419941</v>
      </c>
      <c r="I103" s="439">
        <v>-969041</v>
      </c>
      <c r="J103" s="444">
        <f t="shared" si="19"/>
        <v>30222009.296419941</v>
      </c>
      <c r="K103" s="272">
        <f t="shared" si="20"/>
        <v>629.54650036287012</v>
      </c>
      <c r="L103" s="264">
        <v>16</v>
      </c>
      <c r="M103" s="264"/>
      <c r="N103" s="422">
        <f t="shared" si="14"/>
        <v>-2535271.5519792438</v>
      </c>
      <c r="O103" s="420">
        <f t="shared" si="15"/>
        <v>-7.7395665522803608E-2</v>
      </c>
      <c r="P103" s="421">
        <f t="shared" si="16"/>
        <v>-54.19310698437539</v>
      </c>
      <c r="Q103" s="434"/>
      <c r="R103" s="255">
        <v>272</v>
      </c>
      <c r="S103" s="18" t="s">
        <v>101</v>
      </c>
      <c r="T103" s="21">
        <v>47909</v>
      </c>
      <c r="U103" s="22">
        <v>17511208.931182861</v>
      </c>
      <c r="V103" s="41">
        <v>8660489</v>
      </c>
      <c r="W103" s="166">
        <v>26171698</v>
      </c>
      <c r="X103" s="271">
        <v>7554623.8483991865</v>
      </c>
      <c r="Y103" s="440">
        <f t="shared" si="21"/>
        <v>33726321.848399185</v>
      </c>
      <c r="Z103" s="442">
        <v>-969041</v>
      </c>
      <c r="AA103" s="443">
        <f t="shared" si="22"/>
        <v>32757280.848399185</v>
      </c>
      <c r="AB103" s="44">
        <f t="shared" si="17"/>
        <v>683.73960734724551</v>
      </c>
      <c r="AC103" s="264">
        <v>16</v>
      </c>
    </row>
    <row r="104" spans="1:29">
      <c r="A104" s="255">
        <v>273</v>
      </c>
      <c r="B104" s="18" t="s">
        <v>102</v>
      </c>
      <c r="C104" s="21">
        <v>3999</v>
      </c>
      <c r="D104" s="32">
        <v>3193488.9063990847</v>
      </c>
      <c r="E104" s="21">
        <v>843650.98194286018</v>
      </c>
      <c r="F104" s="24">
        <v>4037139.8883419447</v>
      </c>
      <c r="G104" s="271">
        <v>762656.79953223001</v>
      </c>
      <c r="H104" s="272">
        <f t="shared" si="18"/>
        <v>4799796.6878741747</v>
      </c>
      <c r="I104" s="439">
        <v>-273756</v>
      </c>
      <c r="J104" s="444">
        <f t="shared" si="19"/>
        <v>4526040.6878741747</v>
      </c>
      <c r="K104" s="272">
        <f t="shared" si="20"/>
        <v>1131.7931202486059</v>
      </c>
      <c r="L104" s="264">
        <v>19</v>
      </c>
      <c r="M104" s="264"/>
      <c r="N104" s="422">
        <f t="shared" si="14"/>
        <v>-654747.35232181568</v>
      </c>
      <c r="O104" s="420">
        <f t="shared" si="15"/>
        <v>-0.12637987642842197</v>
      </c>
      <c r="P104" s="421">
        <f t="shared" si="16"/>
        <v>-166.97550351574364</v>
      </c>
      <c r="Q104" s="434"/>
      <c r="R104" s="255">
        <v>273</v>
      </c>
      <c r="S104" s="18" t="s">
        <v>102</v>
      </c>
      <c r="T104" s="21">
        <v>3989</v>
      </c>
      <c r="U104" s="22">
        <v>4366061.2675860887</v>
      </c>
      <c r="V104" s="41">
        <v>332890</v>
      </c>
      <c r="W104" s="166">
        <v>4698951</v>
      </c>
      <c r="X104" s="271">
        <v>755593.04019599035</v>
      </c>
      <c r="Y104" s="440">
        <f t="shared" si="21"/>
        <v>5454544.0401959904</v>
      </c>
      <c r="Z104" s="442">
        <v>-273756</v>
      </c>
      <c r="AA104" s="443">
        <f t="shared" si="22"/>
        <v>5180788.0401959904</v>
      </c>
      <c r="AB104" s="44">
        <f t="shared" si="17"/>
        <v>1298.7686237643495</v>
      </c>
      <c r="AC104" s="264">
        <v>19</v>
      </c>
    </row>
    <row r="105" spans="1:29">
      <c r="A105" s="255">
        <v>275</v>
      </c>
      <c r="B105" s="18" t="s">
        <v>103</v>
      </c>
      <c r="C105" s="21">
        <v>2521</v>
      </c>
      <c r="D105" s="32">
        <v>1269693.7420489737</v>
      </c>
      <c r="E105" s="21">
        <v>1283569.829985122</v>
      </c>
      <c r="F105" s="24">
        <v>2553263.5720340954</v>
      </c>
      <c r="G105" s="271">
        <v>531810.29476128391</v>
      </c>
      <c r="H105" s="272">
        <f t="shared" si="18"/>
        <v>3085073.8667953792</v>
      </c>
      <c r="I105" s="439">
        <v>-99691</v>
      </c>
      <c r="J105" s="444">
        <f t="shared" si="19"/>
        <v>2985382.8667953792</v>
      </c>
      <c r="K105" s="272">
        <f t="shared" si="20"/>
        <v>1184.2058178482266</v>
      </c>
      <c r="L105" s="264">
        <v>13</v>
      </c>
      <c r="M105" s="264"/>
      <c r="N105" s="422">
        <f t="shared" si="14"/>
        <v>147683.46431089379</v>
      </c>
      <c r="O105" s="420">
        <f t="shared" si="15"/>
        <v>5.204337858393062E-2</v>
      </c>
      <c r="P105" s="421">
        <f t="shared" si="16"/>
        <v>86.874262363120124</v>
      </c>
      <c r="Q105" s="434"/>
      <c r="R105" s="255">
        <v>275</v>
      </c>
      <c r="S105" s="18" t="s">
        <v>103</v>
      </c>
      <c r="T105" s="21">
        <v>2586</v>
      </c>
      <c r="U105" s="22">
        <v>1335398.7563573597</v>
      </c>
      <c r="V105" s="41">
        <v>1068413</v>
      </c>
      <c r="W105" s="166">
        <v>2403812</v>
      </c>
      <c r="X105" s="271">
        <v>533578.4024844853</v>
      </c>
      <c r="Y105" s="440">
        <f t="shared" si="21"/>
        <v>2937390.4024844854</v>
      </c>
      <c r="Z105" s="442">
        <v>-99691</v>
      </c>
      <c r="AA105" s="443">
        <f t="shared" si="22"/>
        <v>2837699.4024844854</v>
      </c>
      <c r="AB105" s="44">
        <f t="shared" si="17"/>
        <v>1097.3315554851065</v>
      </c>
      <c r="AC105" s="264">
        <v>13</v>
      </c>
    </row>
    <row r="106" spans="1:29">
      <c r="A106" s="255">
        <v>276</v>
      </c>
      <c r="B106" s="18" t="s">
        <v>104</v>
      </c>
      <c r="C106" s="21">
        <v>15157</v>
      </c>
      <c r="D106" s="32">
        <v>11384060.621900536</v>
      </c>
      <c r="E106" s="21">
        <v>5357523.2852642927</v>
      </c>
      <c r="F106" s="24">
        <v>16741583.907164829</v>
      </c>
      <c r="G106" s="271">
        <v>2040517.015723997</v>
      </c>
      <c r="H106" s="272">
        <f t="shared" si="18"/>
        <v>18782100.922888827</v>
      </c>
      <c r="I106" s="439">
        <v>-1648224</v>
      </c>
      <c r="J106" s="444">
        <f t="shared" si="19"/>
        <v>17133876.922888827</v>
      </c>
      <c r="K106" s="272">
        <f t="shared" si="20"/>
        <v>1130.4266624588524</v>
      </c>
      <c r="L106" s="264">
        <v>12</v>
      </c>
      <c r="M106" s="264"/>
      <c r="N106" s="422">
        <f t="shared" si="14"/>
        <v>-1906152.9891748466</v>
      </c>
      <c r="O106" s="420">
        <f t="shared" si="15"/>
        <v>-0.10011291988397124</v>
      </c>
      <c r="P106" s="421">
        <f t="shared" si="16"/>
        <v>-135.9537773192435</v>
      </c>
      <c r="Q106" s="434"/>
      <c r="R106" s="255">
        <v>276</v>
      </c>
      <c r="S106" s="18" t="s">
        <v>104</v>
      </c>
      <c r="T106" s="21">
        <v>15035</v>
      </c>
      <c r="U106" s="22">
        <v>12731326.222768214</v>
      </c>
      <c r="V106" s="41">
        <v>5929127</v>
      </c>
      <c r="W106" s="166">
        <v>18660453</v>
      </c>
      <c r="X106" s="271">
        <v>2027800.9120636734</v>
      </c>
      <c r="Y106" s="440">
        <f t="shared" si="21"/>
        <v>20688253.912063673</v>
      </c>
      <c r="Z106" s="442">
        <v>-1648224</v>
      </c>
      <c r="AA106" s="443">
        <f t="shared" si="22"/>
        <v>19040029.912063673</v>
      </c>
      <c r="AB106" s="44">
        <f t="shared" si="17"/>
        <v>1266.3804397780959</v>
      </c>
      <c r="AC106" s="264">
        <v>12</v>
      </c>
    </row>
    <row r="107" spans="1:29">
      <c r="A107" s="255">
        <v>280</v>
      </c>
      <c r="B107" s="18" t="s">
        <v>105</v>
      </c>
      <c r="C107" s="21">
        <v>2024</v>
      </c>
      <c r="D107" s="32">
        <v>1707683.6358131161</v>
      </c>
      <c r="E107" s="21">
        <v>904206.42214797356</v>
      </c>
      <c r="F107" s="24">
        <v>2611890.0579610895</v>
      </c>
      <c r="G107" s="271">
        <v>512205.73971464572</v>
      </c>
      <c r="H107" s="272">
        <f t="shared" si="18"/>
        <v>3124095.7976757353</v>
      </c>
      <c r="I107" s="439">
        <v>-273637</v>
      </c>
      <c r="J107" s="444">
        <f t="shared" si="19"/>
        <v>2850458.7976757353</v>
      </c>
      <c r="K107" s="272">
        <f t="shared" si="20"/>
        <v>1408.3294454919642</v>
      </c>
      <c r="L107" s="264">
        <v>15</v>
      </c>
      <c r="M107" s="264"/>
      <c r="N107" s="422">
        <f t="shared" si="14"/>
        <v>83153.771064654924</v>
      </c>
      <c r="O107" s="420">
        <f t="shared" si="15"/>
        <v>3.0048646703210512E-2</v>
      </c>
      <c r="P107" s="421">
        <f t="shared" si="16"/>
        <v>58.424554462168771</v>
      </c>
      <c r="Q107" s="434"/>
      <c r="R107" s="255">
        <v>280</v>
      </c>
      <c r="S107" s="18" t="s">
        <v>105</v>
      </c>
      <c r="T107" s="21">
        <v>2050</v>
      </c>
      <c r="U107" s="22">
        <v>1649197.8850631097</v>
      </c>
      <c r="V107" s="41">
        <v>886577</v>
      </c>
      <c r="W107" s="166">
        <v>2535774</v>
      </c>
      <c r="X107" s="271">
        <v>505168.02661108016</v>
      </c>
      <c r="Y107" s="440">
        <f t="shared" si="21"/>
        <v>3040942.0266110804</v>
      </c>
      <c r="Z107" s="442">
        <v>-273637</v>
      </c>
      <c r="AA107" s="443">
        <f t="shared" si="22"/>
        <v>2767305.0266110804</v>
      </c>
      <c r="AB107" s="44">
        <f t="shared" si="17"/>
        <v>1349.9048910297954</v>
      </c>
      <c r="AC107" s="264">
        <v>15</v>
      </c>
    </row>
    <row r="108" spans="1:29">
      <c r="A108" s="255">
        <v>284</v>
      </c>
      <c r="B108" s="18" t="s">
        <v>106</v>
      </c>
      <c r="C108" s="21">
        <v>2227</v>
      </c>
      <c r="D108" s="32">
        <v>991839.15401874413</v>
      </c>
      <c r="E108" s="21">
        <v>1228450.2291336714</v>
      </c>
      <c r="F108" s="24">
        <v>2220289.3831524155</v>
      </c>
      <c r="G108" s="271">
        <v>508916.96981901675</v>
      </c>
      <c r="H108" s="272">
        <f t="shared" si="18"/>
        <v>2729206.3529714323</v>
      </c>
      <c r="I108" s="439">
        <v>648350</v>
      </c>
      <c r="J108" s="444">
        <f t="shared" si="19"/>
        <v>3377556.3529714323</v>
      </c>
      <c r="K108" s="272">
        <f t="shared" si="20"/>
        <v>1516.6395837321204</v>
      </c>
      <c r="L108" s="264">
        <v>2</v>
      </c>
      <c r="M108" s="264"/>
      <c r="N108" s="422">
        <f t="shared" si="14"/>
        <v>-928932.74553479394</v>
      </c>
      <c r="O108" s="420">
        <f t="shared" si="15"/>
        <v>-0.21570535168822533</v>
      </c>
      <c r="P108" s="421">
        <f t="shared" si="16"/>
        <v>-379.65680486595375</v>
      </c>
      <c r="Q108" s="434"/>
      <c r="R108" s="255">
        <v>284</v>
      </c>
      <c r="S108" s="18" t="s">
        <v>106</v>
      </c>
      <c r="T108" s="21">
        <v>2271</v>
      </c>
      <c r="U108" s="22">
        <v>2181391.2850383283</v>
      </c>
      <c r="V108" s="41">
        <v>965830</v>
      </c>
      <c r="W108" s="166">
        <v>3147222</v>
      </c>
      <c r="X108" s="271">
        <v>510917.09850622597</v>
      </c>
      <c r="Y108" s="440">
        <f t="shared" si="21"/>
        <v>3658139.0985062262</v>
      </c>
      <c r="Z108" s="442">
        <v>648350</v>
      </c>
      <c r="AA108" s="443">
        <f t="shared" si="22"/>
        <v>4306489.0985062262</v>
      </c>
      <c r="AB108" s="44">
        <f t="shared" si="17"/>
        <v>1896.2963885980741</v>
      </c>
      <c r="AC108" s="264">
        <v>2</v>
      </c>
    </row>
    <row r="109" spans="1:29">
      <c r="A109" s="255">
        <v>285</v>
      </c>
      <c r="B109" s="18" t="s">
        <v>107</v>
      </c>
      <c r="C109" s="21">
        <v>50617</v>
      </c>
      <c r="D109" s="32">
        <v>-10879370.811123174</v>
      </c>
      <c r="E109" s="21">
        <v>9583992.3841288444</v>
      </c>
      <c r="F109" s="24">
        <v>-1295378.4269943293</v>
      </c>
      <c r="G109" s="271">
        <v>7960089.8632965535</v>
      </c>
      <c r="H109" s="272">
        <f t="shared" si="18"/>
        <v>6664711.4363022242</v>
      </c>
      <c r="I109" s="439">
        <v>-1899221</v>
      </c>
      <c r="J109" s="444">
        <f t="shared" si="19"/>
        <v>4765490.4363022242</v>
      </c>
      <c r="K109" s="272">
        <f t="shared" si="20"/>
        <v>94.148022132924197</v>
      </c>
      <c r="L109" s="264">
        <v>8</v>
      </c>
      <c r="M109" s="264"/>
      <c r="N109" s="422">
        <f t="shared" si="14"/>
        <v>-17845217.481704295</v>
      </c>
      <c r="O109" s="420">
        <f t="shared" si="15"/>
        <v>-0.78923745096423426</v>
      </c>
      <c r="P109" s="421">
        <f t="shared" si="16"/>
        <v>-347.11401252694816</v>
      </c>
      <c r="Q109" s="434"/>
      <c r="R109" s="255">
        <v>285</v>
      </c>
      <c r="S109" s="18" t="s">
        <v>107</v>
      </c>
      <c r="T109" s="21">
        <v>51241</v>
      </c>
      <c r="U109" s="22">
        <v>5699289.6633794773</v>
      </c>
      <c r="V109" s="41">
        <v>11015505</v>
      </c>
      <c r="W109" s="166">
        <v>16714794</v>
      </c>
      <c r="X109" s="271">
        <v>7795134.9180065216</v>
      </c>
      <c r="Y109" s="440">
        <f t="shared" si="21"/>
        <v>24509928.918006521</v>
      </c>
      <c r="Z109" s="442">
        <v>-1899221</v>
      </c>
      <c r="AA109" s="443">
        <f t="shared" si="22"/>
        <v>22610707.918006521</v>
      </c>
      <c r="AB109" s="44">
        <f t="shared" si="17"/>
        <v>441.26203465987237</v>
      </c>
      <c r="AC109" s="264">
        <v>8</v>
      </c>
    </row>
    <row r="110" spans="1:29">
      <c r="A110" s="255">
        <v>286</v>
      </c>
      <c r="B110" s="18" t="s">
        <v>108</v>
      </c>
      <c r="C110" s="21">
        <v>79429</v>
      </c>
      <c r="D110" s="32">
        <v>-21216406.84501243</v>
      </c>
      <c r="E110" s="21">
        <v>14637017.094699251</v>
      </c>
      <c r="F110" s="24">
        <v>-6579389.7503131796</v>
      </c>
      <c r="G110" s="271">
        <v>13216552.733339356</v>
      </c>
      <c r="H110" s="272">
        <f t="shared" si="18"/>
        <v>6637162.9830261767</v>
      </c>
      <c r="I110" s="439">
        <v>-7416131</v>
      </c>
      <c r="J110" s="444">
        <f t="shared" si="19"/>
        <v>-778968.01697382331</v>
      </c>
      <c r="K110" s="272">
        <f t="shared" si="20"/>
        <v>-9.8070983768374695</v>
      </c>
      <c r="L110" s="264">
        <v>8</v>
      </c>
      <c r="M110" s="264"/>
      <c r="N110" s="422">
        <f t="shared" si="14"/>
        <v>-17619063.810335584</v>
      </c>
      <c r="O110" s="420">
        <f t="shared" si="15"/>
        <v>-1.0462567450050306</v>
      </c>
      <c r="P110" s="421">
        <f t="shared" si="16"/>
        <v>-219.12044256558832</v>
      </c>
      <c r="Q110" s="434"/>
      <c r="R110" s="255">
        <v>286</v>
      </c>
      <c r="S110" s="18" t="s">
        <v>108</v>
      </c>
      <c r="T110" s="21">
        <v>80454</v>
      </c>
      <c r="U110" s="22">
        <v>-2214179.7516366765</v>
      </c>
      <c r="V110" s="41">
        <v>13395157</v>
      </c>
      <c r="W110" s="166">
        <v>11180977</v>
      </c>
      <c r="X110" s="271">
        <v>13075249.793361763</v>
      </c>
      <c r="Y110" s="440">
        <f t="shared" si="21"/>
        <v>24256226.793361761</v>
      </c>
      <c r="Z110" s="442">
        <v>-7416131</v>
      </c>
      <c r="AA110" s="443">
        <f t="shared" si="22"/>
        <v>16840095.793361761</v>
      </c>
      <c r="AB110" s="44">
        <f t="shared" si="17"/>
        <v>209.31334418875085</v>
      </c>
      <c r="AC110" s="264">
        <v>8</v>
      </c>
    </row>
    <row r="111" spans="1:29">
      <c r="A111" s="255">
        <v>287</v>
      </c>
      <c r="B111" s="18" t="s">
        <v>109</v>
      </c>
      <c r="C111" s="21">
        <v>6242</v>
      </c>
      <c r="D111" s="32">
        <v>2098616.1827188972</v>
      </c>
      <c r="E111" s="21">
        <v>2394813.3896594364</v>
      </c>
      <c r="F111" s="24">
        <v>4493429.5723783337</v>
      </c>
      <c r="G111" s="271">
        <v>1452832.7925345423</v>
      </c>
      <c r="H111" s="272">
        <f t="shared" si="18"/>
        <v>5946262.3649128759</v>
      </c>
      <c r="I111" s="439">
        <v>1124651</v>
      </c>
      <c r="J111" s="444">
        <f t="shared" si="19"/>
        <v>7070913.3649128759</v>
      </c>
      <c r="K111" s="272">
        <f t="shared" si="20"/>
        <v>1132.7961174163531</v>
      </c>
      <c r="L111" s="264">
        <v>15</v>
      </c>
      <c r="M111" s="264"/>
      <c r="N111" s="422">
        <f t="shared" si="14"/>
        <v>-1716503.2630770346</v>
      </c>
      <c r="O111" s="420">
        <f t="shared" si="15"/>
        <v>-0.19533650625026511</v>
      </c>
      <c r="P111" s="421">
        <f t="shared" si="16"/>
        <v>-244.54191204915014</v>
      </c>
      <c r="Q111" s="434"/>
      <c r="R111" s="255">
        <v>287</v>
      </c>
      <c r="S111" s="18" t="s">
        <v>109</v>
      </c>
      <c r="T111" s="21">
        <v>6380</v>
      </c>
      <c r="U111" s="22">
        <v>4027780.86930998</v>
      </c>
      <c r="V111" s="41">
        <v>2192390</v>
      </c>
      <c r="W111" s="166">
        <v>6220171</v>
      </c>
      <c r="X111" s="271">
        <v>1442594.6279899105</v>
      </c>
      <c r="Y111" s="440">
        <f t="shared" si="21"/>
        <v>7662765.6279899105</v>
      </c>
      <c r="Z111" s="442">
        <v>1124651</v>
      </c>
      <c r="AA111" s="443">
        <f t="shared" si="22"/>
        <v>8787416.6279899105</v>
      </c>
      <c r="AB111" s="44">
        <f t="shared" si="17"/>
        <v>1377.3380294655033</v>
      </c>
      <c r="AC111" s="264">
        <v>15</v>
      </c>
    </row>
    <row r="112" spans="1:29">
      <c r="A112" s="255">
        <v>288</v>
      </c>
      <c r="B112" s="18" t="s">
        <v>110</v>
      </c>
      <c r="C112" s="21">
        <v>6405</v>
      </c>
      <c r="D112" s="32">
        <v>3263010.3907439075</v>
      </c>
      <c r="E112" s="21">
        <v>2215386.4414343662</v>
      </c>
      <c r="F112" s="24">
        <v>5478396.8321782742</v>
      </c>
      <c r="G112" s="271">
        <v>1348440.6233058425</v>
      </c>
      <c r="H112" s="272">
        <f t="shared" si="18"/>
        <v>6826837.4554841164</v>
      </c>
      <c r="I112" s="439">
        <v>374921</v>
      </c>
      <c r="J112" s="444">
        <f t="shared" si="19"/>
        <v>7201758.4554841164</v>
      </c>
      <c r="K112" s="272">
        <f t="shared" si="20"/>
        <v>1124.3963240412361</v>
      </c>
      <c r="L112" s="264">
        <v>15</v>
      </c>
      <c r="M112" s="264"/>
      <c r="N112" s="422">
        <f t="shared" si="14"/>
        <v>454725.61036831699</v>
      </c>
      <c r="O112" s="420">
        <f t="shared" si="15"/>
        <v>6.7396383092679688E-2</v>
      </c>
      <c r="P112" s="421">
        <f t="shared" si="16"/>
        <v>77.04568058954419</v>
      </c>
      <c r="Q112" s="434"/>
      <c r="R112" s="255">
        <v>288</v>
      </c>
      <c r="S112" s="18" t="s">
        <v>110</v>
      </c>
      <c r="T112" s="21">
        <v>6442</v>
      </c>
      <c r="U112" s="22">
        <v>3130251.9917869088</v>
      </c>
      <c r="V112" s="41">
        <v>1905996</v>
      </c>
      <c r="W112" s="166">
        <v>5036248</v>
      </c>
      <c r="X112" s="271">
        <v>1335863.8451157999</v>
      </c>
      <c r="Y112" s="440">
        <f t="shared" si="21"/>
        <v>6372111.8451157995</v>
      </c>
      <c r="Z112" s="442">
        <v>374921</v>
      </c>
      <c r="AA112" s="443">
        <f t="shared" si="22"/>
        <v>6747032.8451157995</v>
      </c>
      <c r="AB112" s="44">
        <f t="shared" si="17"/>
        <v>1047.3506434516919</v>
      </c>
      <c r="AC112" s="264">
        <v>15</v>
      </c>
    </row>
    <row r="113" spans="1:29">
      <c r="A113" s="255">
        <v>290</v>
      </c>
      <c r="B113" s="18" t="s">
        <v>111</v>
      </c>
      <c r="C113" s="21">
        <v>7755</v>
      </c>
      <c r="D113" s="32">
        <v>3696146.6349871694</v>
      </c>
      <c r="E113" s="21">
        <v>3084067.2572352276</v>
      </c>
      <c r="F113" s="24">
        <v>6780213.892222397</v>
      </c>
      <c r="G113" s="271">
        <v>1725372.5449070956</v>
      </c>
      <c r="H113" s="272">
        <f t="shared" si="18"/>
        <v>8505586.4371294919</v>
      </c>
      <c r="I113" s="439">
        <v>-548572</v>
      </c>
      <c r="J113" s="444">
        <f t="shared" si="19"/>
        <v>7957014.4371294929</v>
      </c>
      <c r="K113" s="272">
        <f t="shared" si="20"/>
        <v>1026.0495728084452</v>
      </c>
      <c r="L113" s="264">
        <v>18</v>
      </c>
      <c r="M113" s="264"/>
      <c r="N113" s="422">
        <f t="shared" si="14"/>
        <v>757483.42916876171</v>
      </c>
      <c r="O113" s="420">
        <f t="shared" si="15"/>
        <v>0.10521288516310162</v>
      </c>
      <c r="P113" s="421">
        <f t="shared" si="16"/>
        <v>117.93516716254067</v>
      </c>
      <c r="Q113" s="434"/>
      <c r="R113" s="255">
        <v>290</v>
      </c>
      <c r="S113" s="18" t="s">
        <v>111</v>
      </c>
      <c r="T113" s="21">
        <v>7928</v>
      </c>
      <c r="U113" s="22">
        <v>3655964.1412996612</v>
      </c>
      <c r="V113" s="41">
        <v>2395833</v>
      </c>
      <c r="W113" s="166">
        <v>6051797</v>
      </c>
      <c r="X113" s="271">
        <v>1696306.0079607312</v>
      </c>
      <c r="Y113" s="440">
        <f t="shared" si="21"/>
        <v>7748103.0079607312</v>
      </c>
      <c r="Z113" s="442">
        <v>-548572</v>
      </c>
      <c r="AA113" s="443">
        <f t="shared" si="22"/>
        <v>7199531.0079607312</v>
      </c>
      <c r="AB113" s="44">
        <f t="shared" si="17"/>
        <v>908.11440564590453</v>
      </c>
      <c r="AC113" s="264">
        <v>18</v>
      </c>
    </row>
    <row r="114" spans="1:29">
      <c r="A114" s="255">
        <v>291</v>
      </c>
      <c r="B114" s="18" t="s">
        <v>112</v>
      </c>
      <c r="C114" s="21">
        <v>2119</v>
      </c>
      <c r="D114" s="32">
        <v>1754750.5576881524</v>
      </c>
      <c r="E114" s="21">
        <v>340628.93073461519</v>
      </c>
      <c r="F114" s="24">
        <v>2095379.4884227677</v>
      </c>
      <c r="G114" s="271">
        <v>443567.46100020484</v>
      </c>
      <c r="H114" s="272">
        <f t="shared" si="18"/>
        <v>2538946.9494229727</v>
      </c>
      <c r="I114" s="439">
        <v>-92124</v>
      </c>
      <c r="J114" s="444">
        <f t="shared" si="19"/>
        <v>2446822.9494229727</v>
      </c>
      <c r="K114" s="272">
        <f t="shared" si="20"/>
        <v>1154.7064414454803</v>
      </c>
      <c r="L114" s="264">
        <v>6</v>
      </c>
      <c r="M114" s="264"/>
      <c r="N114" s="422">
        <f t="shared" si="14"/>
        <v>292716.9395839544</v>
      </c>
      <c r="O114" s="420">
        <f t="shared" si="15"/>
        <v>0.13588789885314412</v>
      </c>
      <c r="P114" s="421">
        <f t="shared" si="16"/>
        <v>156.51088544964239</v>
      </c>
      <c r="Q114" s="434"/>
      <c r="R114" s="255">
        <v>291</v>
      </c>
      <c r="S114" s="18" t="s">
        <v>112</v>
      </c>
      <c r="T114" s="21">
        <v>2158</v>
      </c>
      <c r="U114" s="22">
        <v>1778020.0555547234</v>
      </c>
      <c r="V114" s="41">
        <v>19146</v>
      </c>
      <c r="W114" s="166">
        <v>1797166</v>
      </c>
      <c r="X114" s="271">
        <v>449064.00983901828</v>
      </c>
      <c r="Y114" s="440">
        <f t="shared" si="21"/>
        <v>2246230.0098390183</v>
      </c>
      <c r="Z114" s="442">
        <v>-92124</v>
      </c>
      <c r="AA114" s="443">
        <f t="shared" si="22"/>
        <v>2154106.0098390183</v>
      </c>
      <c r="AB114" s="44">
        <f t="shared" si="17"/>
        <v>998.19555599583794</v>
      </c>
      <c r="AC114" s="264">
        <v>6</v>
      </c>
    </row>
    <row r="115" spans="1:29">
      <c r="A115" s="255">
        <v>297</v>
      </c>
      <c r="B115" s="18" t="s">
        <v>113</v>
      </c>
      <c r="C115" s="21">
        <v>122594</v>
      </c>
      <c r="D115" s="32">
        <v>-12292849.119623717</v>
      </c>
      <c r="E115" s="21">
        <v>25279829.188558564</v>
      </c>
      <c r="F115" s="24">
        <v>12986980.068934847</v>
      </c>
      <c r="G115" s="271">
        <v>19579002.79545451</v>
      </c>
      <c r="H115" s="272">
        <f t="shared" si="18"/>
        <v>32565982.864389356</v>
      </c>
      <c r="I115" s="439">
        <v>-1768839</v>
      </c>
      <c r="J115" s="444">
        <f t="shared" si="19"/>
        <v>30797143.864389356</v>
      </c>
      <c r="K115" s="272">
        <f t="shared" si="20"/>
        <v>251.21248890149073</v>
      </c>
      <c r="L115" s="264">
        <v>11</v>
      </c>
      <c r="M115" s="264"/>
      <c r="N115" s="422">
        <f t="shared" si="14"/>
        <v>-8334095.4953000657</v>
      </c>
      <c r="O115" s="420">
        <f t="shared" si="15"/>
        <v>-0.21297806130529395</v>
      </c>
      <c r="P115" s="421">
        <f t="shared" si="16"/>
        <v>-70.741382236208864</v>
      </c>
      <c r="Q115" s="434"/>
      <c r="R115" s="255">
        <v>297</v>
      </c>
      <c r="S115" s="18" t="s">
        <v>113</v>
      </c>
      <c r="T115" s="21">
        <v>121543</v>
      </c>
      <c r="U115" s="22">
        <v>-4050779.7536854967</v>
      </c>
      <c r="V115" s="41">
        <v>25752761</v>
      </c>
      <c r="W115" s="166">
        <v>21701981</v>
      </c>
      <c r="X115" s="271">
        <v>19198097.359689422</v>
      </c>
      <c r="Y115" s="440">
        <f t="shared" si="21"/>
        <v>40900078.359689422</v>
      </c>
      <c r="Z115" s="442">
        <v>-1768839</v>
      </c>
      <c r="AA115" s="443">
        <f t="shared" si="22"/>
        <v>39131239.359689422</v>
      </c>
      <c r="AB115" s="44">
        <f t="shared" si="17"/>
        <v>321.95387113769959</v>
      </c>
      <c r="AC115" s="264">
        <v>11</v>
      </c>
    </row>
    <row r="116" spans="1:29">
      <c r="A116" s="255">
        <v>300</v>
      </c>
      <c r="B116" s="18" t="s">
        <v>114</v>
      </c>
      <c r="C116" s="21">
        <v>3437</v>
      </c>
      <c r="D116" s="32">
        <v>2449582.0602032049</v>
      </c>
      <c r="E116" s="21">
        <v>1991086.850964667</v>
      </c>
      <c r="F116" s="24">
        <v>4440668.9111678721</v>
      </c>
      <c r="G116" s="271">
        <v>782973.22048837075</v>
      </c>
      <c r="H116" s="272">
        <f t="shared" si="18"/>
        <v>5223642.1316562425</v>
      </c>
      <c r="I116" s="439">
        <v>1179102</v>
      </c>
      <c r="J116" s="444">
        <f t="shared" si="19"/>
        <v>6402744.1316562425</v>
      </c>
      <c r="K116" s="272">
        <f t="shared" si="20"/>
        <v>1862.8874401094683</v>
      </c>
      <c r="L116" s="264">
        <v>14</v>
      </c>
      <c r="M116" s="264"/>
      <c r="N116" s="422">
        <f t="shared" si="14"/>
        <v>-112569.6088517271</v>
      </c>
      <c r="O116" s="420">
        <f t="shared" si="15"/>
        <v>-1.727769580025636E-2</v>
      </c>
      <c r="P116" s="421">
        <f t="shared" si="16"/>
        <v>16.143182595871622</v>
      </c>
      <c r="Q116" s="434"/>
      <c r="R116" s="255">
        <v>300</v>
      </c>
      <c r="S116" s="18" t="s">
        <v>114</v>
      </c>
      <c r="T116" s="21">
        <v>3528</v>
      </c>
      <c r="U116" s="22">
        <v>2739068.3743409957</v>
      </c>
      <c r="V116" s="41">
        <v>1819193</v>
      </c>
      <c r="W116" s="166">
        <v>4558261</v>
      </c>
      <c r="X116" s="271">
        <v>777950.74050796952</v>
      </c>
      <c r="Y116" s="440">
        <f t="shared" si="21"/>
        <v>5336211.7405079696</v>
      </c>
      <c r="Z116" s="442">
        <v>1179102</v>
      </c>
      <c r="AA116" s="443">
        <f t="shared" si="22"/>
        <v>6515313.7405079696</v>
      </c>
      <c r="AB116" s="44">
        <f t="shared" si="17"/>
        <v>1846.7442575135967</v>
      </c>
      <c r="AC116" s="264">
        <v>14</v>
      </c>
    </row>
    <row r="117" spans="1:29">
      <c r="A117" s="255">
        <v>301</v>
      </c>
      <c r="B117" s="18" t="s">
        <v>115</v>
      </c>
      <c r="C117" s="21">
        <v>19890</v>
      </c>
      <c r="D117" s="32">
        <v>-3552362.0039257128</v>
      </c>
      <c r="E117" s="21">
        <v>10974428.511557555</v>
      </c>
      <c r="F117" s="24">
        <v>7422066.507631842</v>
      </c>
      <c r="G117" s="271">
        <v>4489163.1920266217</v>
      </c>
      <c r="H117" s="272">
        <f t="shared" si="18"/>
        <v>11911229.699658465</v>
      </c>
      <c r="I117" s="439">
        <v>-2562167</v>
      </c>
      <c r="J117" s="444">
        <f t="shared" si="19"/>
        <v>9349062.6996584646</v>
      </c>
      <c r="K117" s="272">
        <f t="shared" si="20"/>
        <v>470.03834588529236</v>
      </c>
      <c r="L117" s="264">
        <v>14</v>
      </c>
      <c r="M117" s="264"/>
      <c r="N117" s="422">
        <f t="shared" si="14"/>
        <v>-6362593.0994548909</v>
      </c>
      <c r="O117" s="420">
        <f t="shared" si="15"/>
        <v>-0.40496006154958836</v>
      </c>
      <c r="P117" s="421">
        <f t="shared" si="16"/>
        <v>-307.88192935921705</v>
      </c>
      <c r="Q117" s="434"/>
      <c r="R117" s="255">
        <v>301</v>
      </c>
      <c r="S117" s="18" t="s">
        <v>115</v>
      </c>
      <c r="T117" s="21">
        <v>20197</v>
      </c>
      <c r="U117" s="22">
        <v>2814048.7545726993</v>
      </c>
      <c r="V117" s="41">
        <v>10993484</v>
      </c>
      <c r="W117" s="166">
        <v>13807533</v>
      </c>
      <c r="X117" s="271">
        <v>4466289.7991133537</v>
      </c>
      <c r="Y117" s="440">
        <f t="shared" si="21"/>
        <v>18273822.799113356</v>
      </c>
      <c r="Z117" s="442">
        <v>-2562167</v>
      </c>
      <c r="AA117" s="443">
        <f t="shared" si="22"/>
        <v>15711655.799113356</v>
      </c>
      <c r="AB117" s="44">
        <f t="shared" si="17"/>
        <v>777.92027524450941</v>
      </c>
      <c r="AC117" s="264">
        <v>14</v>
      </c>
    </row>
    <row r="118" spans="1:29">
      <c r="A118" s="255">
        <v>304</v>
      </c>
      <c r="B118" s="18" t="s">
        <v>116</v>
      </c>
      <c r="C118" s="21">
        <v>950</v>
      </c>
      <c r="D118" s="32">
        <v>-149095.68728939025</v>
      </c>
      <c r="E118" s="21">
        <v>-70231.826390961214</v>
      </c>
      <c r="F118" s="24">
        <v>-219327.51368035146</v>
      </c>
      <c r="G118" s="271">
        <v>178453.71086592949</v>
      </c>
      <c r="H118" s="272">
        <f t="shared" si="18"/>
        <v>-40873.802814421972</v>
      </c>
      <c r="I118" s="439">
        <v>-222812</v>
      </c>
      <c r="J118" s="444">
        <f t="shared" si="19"/>
        <v>-263685.80281442194</v>
      </c>
      <c r="K118" s="272">
        <f t="shared" si="20"/>
        <v>-277.56400296254941</v>
      </c>
      <c r="L118" s="264">
        <v>2</v>
      </c>
      <c r="M118" s="264"/>
      <c r="N118" s="422">
        <f t="shared" si="14"/>
        <v>94138.311294034705</v>
      </c>
      <c r="O118" s="420">
        <f t="shared" si="15"/>
        <v>-0.26308543103246906</v>
      </c>
      <c r="P118" s="421">
        <f t="shared" si="16"/>
        <v>90.946928148116569</v>
      </c>
      <c r="Q118" s="434"/>
      <c r="R118" s="255">
        <v>304</v>
      </c>
      <c r="S118" s="18" t="s">
        <v>116</v>
      </c>
      <c r="T118" s="21">
        <v>971</v>
      </c>
      <c r="U118" s="22">
        <v>-247273.15170757432</v>
      </c>
      <c r="V118" s="41">
        <v>-68170</v>
      </c>
      <c r="W118" s="166">
        <v>-315443</v>
      </c>
      <c r="X118" s="271">
        <v>180430.88589154335</v>
      </c>
      <c r="Y118" s="440">
        <f t="shared" si="21"/>
        <v>-135012.11410845665</v>
      </c>
      <c r="Z118" s="442">
        <v>-222812</v>
      </c>
      <c r="AA118" s="443">
        <f t="shared" si="22"/>
        <v>-357824.11410845665</v>
      </c>
      <c r="AB118" s="44">
        <f t="shared" si="17"/>
        <v>-368.51093111066598</v>
      </c>
      <c r="AC118" s="264">
        <v>2</v>
      </c>
    </row>
    <row r="119" spans="1:29">
      <c r="A119" s="255">
        <v>305</v>
      </c>
      <c r="B119" s="18" t="s">
        <v>117</v>
      </c>
      <c r="C119" s="21">
        <v>15146</v>
      </c>
      <c r="D119" s="32">
        <v>9123262.3211148866</v>
      </c>
      <c r="E119" s="21">
        <v>4906829.9701422788</v>
      </c>
      <c r="F119" s="24">
        <v>14030092.291257165</v>
      </c>
      <c r="G119" s="271">
        <v>2807673.9339170968</v>
      </c>
      <c r="H119" s="272">
        <f t="shared" si="18"/>
        <v>16837766.225174263</v>
      </c>
      <c r="I119" s="439">
        <v>-717416</v>
      </c>
      <c r="J119" s="444">
        <f t="shared" si="19"/>
        <v>16120350.225174263</v>
      </c>
      <c r="K119" s="272">
        <f t="shared" si="20"/>
        <v>1064.3305311748491</v>
      </c>
      <c r="L119" s="264">
        <v>17</v>
      </c>
      <c r="M119" s="264"/>
      <c r="N119" s="422">
        <f t="shared" si="14"/>
        <v>-1029494.6814497635</v>
      </c>
      <c r="O119" s="420">
        <f t="shared" si="15"/>
        <v>-6.0029387265894588E-2</v>
      </c>
      <c r="P119" s="421">
        <f t="shared" si="16"/>
        <v>-66.552746545165974</v>
      </c>
      <c r="Q119" s="434"/>
      <c r="R119" s="255">
        <v>305</v>
      </c>
      <c r="S119" s="18" t="s">
        <v>117</v>
      </c>
      <c r="T119" s="21">
        <v>15165</v>
      </c>
      <c r="U119" s="22">
        <v>10828788.924198579</v>
      </c>
      <c r="V119" s="41">
        <v>4277388</v>
      </c>
      <c r="W119" s="166">
        <v>15106177</v>
      </c>
      <c r="X119" s="271">
        <v>2761083.9066240275</v>
      </c>
      <c r="Y119" s="440">
        <f t="shared" si="21"/>
        <v>17867260.906624027</v>
      </c>
      <c r="Z119" s="442">
        <v>-717416</v>
      </c>
      <c r="AA119" s="443">
        <f t="shared" si="22"/>
        <v>17149844.906624027</v>
      </c>
      <c r="AB119" s="44">
        <f t="shared" si="17"/>
        <v>1130.883277720015</v>
      </c>
      <c r="AC119" s="264">
        <v>17</v>
      </c>
    </row>
    <row r="120" spans="1:29">
      <c r="A120" s="255">
        <v>309</v>
      </c>
      <c r="B120" s="18" t="s">
        <v>118</v>
      </c>
      <c r="C120" s="21">
        <v>6457</v>
      </c>
      <c r="D120" s="32">
        <v>-2069146.5601244275</v>
      </c>
      <c r="E120" s="21">
        <v>4135316.5343848192</v>
      </c>
      <c r="F120" s="24">
        <v>2066169.9742603917</v>
      </c>
      <c r="G120" s="271">
        <v>1276978.9209401847</v>
      </c>
      <c r="H120" s="272">
        <f t="shared" si="18"/>
        <v>3343148.8952005766</v>
      </c>
      <c r="I120" s="439">
        <v>-396082</v>
      </c>
      <c r="J120" s="444">
        <f t="shared" si="19"/>
        <v>2947066.8952005766</v>
      </c>
      <c r="K120" s="272">
        <f t="shared" si="20"/>
        <v>456.41426284661247</v>
      </c>
      <c r="L120" s="264">
        <v>12</v>
      </c>
      <c r="M120" s="264"/>
      <c r="N120" s="422">
        <f t="shared" si="14"/>
        <v>-1467137.5726314094</v>
      </c>
      <c r="O120" s="420">
        <f t="shared" si="15"/>
        <v>-0.33236737974486863</v>
      </c>
      <c r="P120" s="421">
        <f t="shared" si="16"/>
        <v>-222.06782566122433</v>
      </c>
      <c r="Q120" s="434"/>
      <c r="R120" s="255">
        <v>309</v>
      </c>
      <c r="S120" s="18" t="s">
        <v>118</v>
      </c>
      <c r="T120" s="21">
        <v>6506</v>
      </c>
      <c r="U120" s="22">
        <v>-227569.15255878121</v>
      </c>
      <c r="V120" s="41">
        <v>3787109</v>
      </c>
      <c r="W120" s="166">
        <v>3559540</v>
      </c>
      <c r="X120" s="271">
        <v>1250746.4678319863</v>
      </c>
      <c r="Y120" s="440">
        <f t="shared" si="21"/>
        <v>4810286.467831986</v>
      </c>
      <c r="Z120" s="442">
        <v>-396082</v>
      </c>
      <c r="AA120" s="443">
        <f t="shared" si="22"/>
        <v>4414204.467831986</v>
      </c>
      <c r="AB120" s="44">
        <f t="shared" si="17"/>
        <v>678.48208850783681</v>
      </c>
      <c r="AC120" s="264">
        <v>12</v>
      </c>
    </row>
    <row r="121" spans="1:29">
      <c r="A121" s="255">
        <v>312</v>
      </c>
      <c r="B121" s="18" t="s">
        <v>119</v>
      </c>
      <c r="C121" s="21">
        <v>1196</v>
      </c>
      <c r="D121" s="32">
        <v>448743.38715407602</v>
      </c>
      <c r="E121" s="21">
        <v>249560.04846851464</v>
      </c>
      <c r="F121" s="24">
        <v>698303.43562259059</v>
      </c>
      <c r="G121" s="271">
        <v>299612.69089624897</v>
      </c>
      <c r="H121" s="272">
        <f t="shared" si="18"/>
        <v>997916.1265188395</v>
      </c>
      <c r="I121" s="439">
        <v>-316661</v>
      </c>
      <c r="J121" s="444">
        <f t="shared" si="19"/>
        <v>681255.1265188395</v>
      </c>
      <c r="K121" s="272">
        <f t="shared" si="20"/>
        <v>569.61130979836082</v>
      </c>
      <c r="L121" s="264">
        <v>13</v>
      </c>
      <c r="M121" s="264"/>
      <c r="N121" s="422">
        <f t="shared" si="14"/>
        <v>-33981.816837396706</v>
      </c>
      <c r="O121" s="420">
        <f t="shared" si="15"/>
        <v>-4.7511271828238701E-2</v>
      </c>
      <c r="P121" s="421">
        <f t="shared" si="16"/>
        <v>-10.938157211571138</v>
      </c>
      <c r="Q121" s="434"/>
      <c r="R121" s="255">
        <v>312</v>
      </c>
      <c r="S121" s="18" t="s">
        <v>119</v>
      </c>
      <c r="T121" s="21">
        <v>1232</v>
      </c>
      <c r="U121" s="22">
        <v>676288.0500079419</v>
      </c>
      <c r="V121" s="41">
        <v>63056</v>
      </c>
      <c r="W121" s="166">
        <v>739344</v>
      </c>
      <c r="X121" s="271">
        <v>292553.94335623615</v>
      </c>
      <c r="Y121" s="440">
        <f t="shared" si="21"/>
        <v>1031897.9433562362</v>
      </c>
      <c r="Z121" s="442">
        <v>-316661</v>
      </c>
      <c r="AA121" s="443">
        <f t="shared" si="22"/>
        <v>715236.94335623621</v>
      </c>
      <c r="AB121" s="44">
        <f t="shared" si="17"/>
        <v>580.54946700993196</v>
      </c>
      <c r="AC121" s="264">
        <v>13</v>
      </c>
    </row>
    <row r="122" spans="1:29">
      <c r="A122" s="255">
        <v>316</v>
      </c>
      <c r="B122" s="18" t="s">
        <v>120</v>
      </c>
      <c r="C122" s="21">
        <v>4198</v>
      </c>
      <c r="D122" s="32">
        <v>-479971.2192532632</v>
      </c>
      <c r="E122" s="21">
        <v>1832701.9645974478</v>
      </c>
      <c r="F122" s="24">
        <v>1352730.7453441846</v>
      </c>
      <c r="G122" s="271">
        <v>824322.4713088579</v>
      </c>
      <c r="H122" s="272">
        <f t="shared" si="18"/>
        <v>2177053.2166530425</v>
      </c>
      <c r="I122" s="439">
        <v>-1094449</v>
      </c>
      <c r="J122" s="444">
        <f t="shared" si="19"/>
        <v>1082604.2166530425</v>
      </c>
      <c r="K122" s="272">
        <f t="shared" si="20"/>
        <v>257.88571144665138</v>
      </c>
      <c r="L122" s="264">
        <v>7</v>
      </c>
      <c r="M122" s="264"/>
      <c r="N122" s="422">
        <f t="shared" si="14"/>
        <v>-332079.8198523093</v>
      </c>
      <c r="O122" s="420">
        <f t="shared" si="15"/>
        <v>-0.23473780100935848</v>
      </c>
      <c r="P122" s="421">
        <f t="shared" si="16"/>
        <v>-75.373189968036911</v>
      </c>
      <c r="Q122" s="434"/>
      <c r="R122" s="255">
        <v>316</v>
      </c>
      <c r="S122" s="18" t="s">
        <v>120</v>
      </c>
      <c r="T122" s="21">
        <v>4245</v>
      </c>
      <c r="U122" s="22">
        <v>-154001.70708026527</v>
      </c>
      <c r="V122" s="41">
        <v>1836400</v>
      </c>
      <c r="W122" s="166">
        <v>1682398</v>
      </c>
      <c r="X122" s="271">
        <v>826735.03650535177</v>
      </c>
      <c r="Y122" s="440">
        <f t="shared" si="21"/>
        <v>2509133.0365053518</v>
      </c>
      <c r="Z122" s="442">
        <v>-1094449</v>
      </c>
      <c r="AA122" s="443">
        <f t="shared" si="22"/>
        <v>1414684.0365053518</v>
      </c>
      <c r="AB122" s="44">
        <f t="shared" si="17"/>
        <v>333.2589014146883</v>
      </c>
      <c r="AC122" s="264">
        <v>7</v>
      </c>
    </row>
    <row r="123" spans="1:29">
      <c r="A123" s="255">
        <v>317</v>
      </c>
      <c r="B123" s="18" t="s">
        <v>121</v>
      </c>
      <c r="C123" s="21">
        <v>2474</v>
      </c>
      <c r="D123" s="32">
        <v>2941349.0580004016</v>
      </c>
      <c r="E123" s="21">
        <v>1495002.7612097908</v>
      </c>
      <c r="F123" s="24">
        <v>4436351.8192101922</v>
      </c>
      <c r="G123" s="271">
        <v>601934.44651720556</v>
      </c>
      <c r="H123" s="272">
        <f t="shared" si="18"/>
        <v>5038286.265727398</v>
      </c>
      <c r="I123" s="439">
        <v>81265</v>
      </c>
      <c r="J123" s="444">
        <f t="shared" si="19"/>
        <v>5119551.265727398</v>
      </c>
      <c r="K123" s="272">
        <f t="shared" si="20"/>
        <v>2069.3416595502822</v>
      </c>
      <c r="L123" s="264">
        <v>17</v>
      </c>
      <c r="M123" s="264"/>
      <c r="N123" s="422">
        <f t="shared" si="14"/>
        <v>-112715.47274682391</v>
      </c>
      <c r="O123" s="420">
        <f t="shared" si="15"/>
        <v>-2.1542378930721869E-2</v>
      </c>
      <c r="P123" s="421">
        <f t="shared" si="16"/>
        <v>3.7014153835939396</v>
      </c>
      <c r="Q123" s="434"/>
      <c r="R123" s="255">
        <v>317</v>
      </c>
      <c r="S123" s="18" t="s">
        <v>121</v>
      </c>
      <c r="T123" s="21">
        <v>2533</v>
      </c>
      <c r="U123" s="22">
        <v>3113378.9576403527</v>
      </c>
      <c r="V123" s="41">
        <v>1442924</v>
      </c>
      <c r="W123" s="166">
        <v>4556303</v>
      </c>
      <c r="X123" s="271">
        <v>594698.73847422237</v>
      </c>
      <c r="Y123" s="440">
        <f t="shared" si="21"/>
        <v>5151001.7384742219</v>
      </c>
      <c r="Z123" s="442">
        <v>81265</v>
      </c>
      <c r="AA123" s="443">
        <f t="shared" si="22"/>
        <v>5232266.7384742219</v>
      </c>
      <c r="AB123" s="44">
        <f t="shared" si="17"/>
        <v>2065.6402441666883</v>
      </c>
      <c r="AC123" s="264">
        <v>17</v>
      </c>
    </row>
    <row r="124" spans="1:29">
      <c r="A124" s="255">
        <v>320</v>
      </c>
      <c r="B124" s="18" t="s">
        <v>122</v>
      </c>
      <c r="C124" s="21">
        <v>6996</v>
      </c>
      <c r="D124" s="32">
        <v>2262576.2330803787</v>
      </c>
      <c r="E124" s="21">
        <v>2935103.0388998752</v>
      </c>
      <c r="F124" s="24">
        <v>5197679.271980254</v>
      </c>
      <c r="G124" s="271">
        <v>1359963.1674853477</v>
      </c>
      <c r="H124" s="272">
        <f t="shared" si="18"/>
        <v>6557642.4394656019</v>
      </c>
      <c r="I124" s="439">
        <v>-342711</v>
      </c>
      <c r="J124" s="444">
        <f t="shared" si="19"/>
        <v>6214931.4394656019</v>
      </c>
      <c r="K124" s="272">
        <f t="shared" si="20"/>
        <v>888.35497991217869</v>
      </c>
      <c r="L124" s="264">
        <v>19</v>
      </c>
      <c r="M124" s="264"/>
      <c r="N124" s="422">
        <f t="shared" si="14"/>
        <v>-1414187.3842425514</v>
      </c>
      <c r="O124" s="420">
        <f t="shared" si="15"/>
        <v>-0.18536706753705823</v>
      </c>
      <c r="P124" s="421">
        <f t="shared" si="16"/>
        <v>-185.41262370613993</v>
      </c>
      <c r="Q124" s="434"/>
      <c r="R124" s="255">
        <v>320</v>
      </c>
      <c r="S124" s="18" t="s">
        <v>122</v>
      </c>
      <c r="T124" s="21">
        <v>7105</v>
      </c>
      <c r="U124" s="22">
        <v>4026423.0328112678</v>
      </c>
      <c r="V124" s="41">
        <v>2612167</v>
      </c>
      <c r="W124" s="166">
        <v>6638590</v>
      </c>
      <c r="X124" s="271">
        <v>1333239.8237081533</v>
      </c>
      <c r="Y124" s="440">
        <f t="shared" si="21"/>
        <v>7971829.8237081533</v>
      </c>
      <c r="Z124" s="442">
        <v>-342711</v>
      </c>
      <c r="AA124" s="443">
        <f t="shared" si="22"/>
        <v>7629118.8237081533</v>
      </c>
      <c r="AB124" s="44">
        <f t="shared" si="17"/>
        <v>1073.7676036183186</v>
      </c>
      <c r="AC124" s="264">
        <v>19</v>
      </c>
    </row>
    <row r="125" spans="1:29">
      <c r="A125" s="255">
        <v>322</v>
      </c>
      <c r="B125" s="18" t="s">
        <v>123</v>
      </c>
      <c r="C125" s="21">
        <v>6549</v>
      </c>
      <c r="D125" s="32">
        <v>6431146.3710845336</v>
      </c>
      <c r="E125" s="21">
        <v>2223084.7785190321</v>
      </c>
      <c r="F125" s="24">
        <v>8654231.1496035662</v>
      </c>
      <c r="G125" s="271">
        <v>1284656.8671159013</v>
      </c>
      <c r="H125" s="272">
        <f t="shared" si="18"/>
        <v>9938888.0167194679</v>
      </c>
      <c r="I125" s="439">
        <v>-516001</v>
      </c>
      <c r="J125" s="444">
        <f t="shared" si="19"/>
        <v>9422887.0167194679</v>
      </c>
      <c r="K125" s="272">
        <f t="shared" si="20"/>
        <v>1438.8283732966054</v>
      </c>
      <c r="L125" s="264">
        <v>2</v>
      </c>
      <c r="M125" s="264"/>
      <c r="N125" s="422">
        <f t="shared" si="14"/>
        <v>-529922.46240517125</v>
      </c>
      <c r="O125" s="420">
        <f t="shared" si="15"/>
        <v>-5.3243505114475329E-2</v>
      </c>
      <c r="P125" s="421">
        <f t="shared" si="16"/>
        <v>-65.981042960521791</v>
      </c>
      <c r="Q125" s="434"/>
      <c r="R125" s="255">
        <v>322</v>
      </c>
      <c r="S125" s="18" t="s">
        <v>123</v>
      </c>
      <c r="T125" s="21">
        <v>6614</v>
      </c>
      <c r="U125" s="22">
        <v>7194017.4896556977</v>
      </c>
      <c r="V125" s="41">
        <v>1998390</v>
      </c>
      <c r="W125" s="166">
        <v>9192407</v>
      </c>
      <c r="X125" s="271">
        <v>1276403.4791246401</v>
      </c>
      <c r="Y125" s="440">
        <f t="shared" si="21"/>
        <v>10468810.479124639</v>
      </c>
      <c r="Z125" s="442">
        <v>-516001</v>
      </c>
      <c r="AA125" s="443">
        <f t="shared" si="22"/>
        <v>9952809.4791246392</v>
      </c>
      <c r="AB125" s="44">
        <f t="shared" si="17"/>
        <v>1504.8094162571272</v>
      </c>
      <c r="AC125" s="264">
        <v>2</v>
      </c>
    </row>
    <row r="126" spans="1:29">
      <c r="A126" s="255">
        <v>398</v>
      </c>
      <c r="B126" s="18" t="s">
        <v>124</v>
      </c>
      <c r="C126" s="21">
        <v>120175</v>
      </c>
      <c r="D126" s="32">
        <v>44107394.461479276</v>
      </c>
      <c r="E126" s="21">
        <v>22916386.51617609</v>
      </c>
      <c r="F126" s="24">
        <v>67023780.977655366</v>
      </c>
      <c r="G126" s="271">
        <v>18621317.636290349</v>
      </c>
      <c r="H126" s="272">
        <f t="shared" si="18"/>
        <v>85645098.613945723</v>
      </c>
      <c r="I126" s="439">
        <v>-4077446</v>
      </c>
      <c r="J126" s="444">
        <f t="shared" si="19"/>
        <v>81567652.613945723</v>
      </c>
      <c r="K126" s="272">
        <f t="shared" si="20"/>
        <v>678.74060839563742</v>
      </c>
      <c r="L126" s="264">
        <v>7</v>
      </c>
      <c r="M126" s="264"/>
      <c r="N126" s="422">
        <f t="shared" si="14"/>
        <v>-8437990.9741539657</v>
      </c>
      <c r="O126" s="420">
        <f t="shared" si="15"/>
        <v>-9.3749576557326172E-2</v>
      </c>
      <c r="P126" s="421">
        <f t="shared" si="16"/>
        <v>-71.137698886054977</v>
      </c>
      <c r="Q126" s="434"/>
      <c r="R126" s="255">
        <v>398</v>
      </c>
      <c r="S126" s="18" t="s">
        <v>124</v>
      </c>
      <c r="T126" s="21">
        <v>120027</v>
      </c>
      <c r="U126" s="22">
        <v>51302459.100387141</v>
      </c>
      <c r="V126" s="41">
        <v>24612317</v>
      </c>
      <c r="W126" s="166">
        <v>75914776</v>
      </c>
      <c r="X126" s="271">
        <v>18168313.588099688</v>
      </c>
      <c r="Y126" s="440">
        <f t="shared" si="21"/>
        <v>94083089.588099688</v>
      </c>
      <c r="Z126" s="442">
        <v>-4077446</v>
      </c>
      <c r="AA126" s="443">
        <f t="shared" si="22"/>
        <v>90005643.588099688</v>
      </c>
      <c r="AB126" s="44">
        <f t="shared" si="17"/>
        <v>749.8783072816924</v>
      </c>
      <c r="AC126" s="264">
        <v>7</v>
      </c>
    </row>
    <row r="127" spans="1:29">
      <c r="A127" s="255">
        <v>399</v>
      </c>
      <c r="B127" s="18" t="s">
        <v>125</v>
      </c>
      <c r="C127" s="21">
        <v>7817</v>
      </c>
      <c r="D127" s="32">
        <v>645130.8082549125</v>
      </c>
      <c r="E127" s="21">
        <v>2963416.6517284643</v>
      </c>
      <c r="F127" s="24">
        <v>3608547.4599833768</v>
      </c>
      <c r="G127" s="271">
        <v>1310584.0736909111</v>
      </c>
      <c r="H127" s="272">
        <f t="shared" si="18"/>
        <v>4919131.5336742876</v>
      </c>
      <c r="I127" s="439">
        <v>-380211</v>
      </c>
      <c r="J127" s="444">
        <f t="shared" si="19"/>
        <v>4538920.5336742876</v>
      </c>
      <c r="K127" s="272">
        <f t="shared" si="20"/>
        <v>580.64737542206569</v>
      </c>
      <c r="L127" s="264">
        <v>15</v>
      </c>
      <c r="M127" s="264"/>
      <c r="N127" s="422">
        <f t="shared" si="14"/>
        <v>-1112590.3017437756</v>
      </c>
      <c r="O127" s="420">
        <f t="shared" si="15"/>
        <v>-0.19686599462415666</v>
      </c>
      <c r="P127" s="421">
        <f t="shared" si="16"/>
        <v>-133.28779832958458</v>
      </c>
      <c r="Q127" s="434"/>
      <c r="R127" s="255">
        <v>399</v>
      </c>
      <c r="S127" s="18" t="s">
        <v>125</v>
      </c>
      <c r="T127" s="21">
        <v>7916</v>
      </c>
      <c r="U127" s="22">
        <v>1505541.0329757198</v>
      </c>
      <c r="V127" s="41">
        <v>3221667</v>
      </c>
      <c r="W127" s="166">
        <v>4727208</v>
      </c>
      <c r="X127" s="271">
        <v>1304513.8354180634</v>
      </c>
      <c r="Y127" s="440">
        <f t="shared" si="21"/>
        <v>6031721.8354180632</v>
      </c>
      <c r="Z127" s="442">
        <v>-380211</v>
      </c>
      <c r="AA127" s="443">
        <f t="shared" si="22"/>
        <v>5651510.8354180632</v>
      </c>
      <c r="AB127" s="44">
        <f t="shared" si="17"/>
        <v>713.93517375165027</v>
      </c>
      <c r="AC127" s="264">
        <v>15</v>
      </c>
    </row>
    <row r="128" spans="1:29">
      <c r="A128" s="255">
        <v>400</v>
      </c>
      <c r="B128" s="18" t="s">
        <v>126</v>
      </c>
      <c r="C128" s="21">
        <v>8366</v>
      </c>
      <c r="D128" s="32">
        <v>6324447.1363381576</v>
      </c>
      <c r="E128" s="21">
        <v>2958225.5754981507</v>
      </c>
      <c r="F128" s="24">
        <v>9282672.7118363082</v>
      </c>
      <c r="G128" s="271">
        <v>1731501.6497970312</v>
      </c>
      <c r="H128" s="272">
        <f t="shared" si="18"/>
        <v>11014174.36163334</v>
      </c>
      <c r="I128" s="439">
        <v>978329</v>
      </c>
      <c r="J128" s="444">
        <f t="shared" si="19"/>
        <v>11992503.36163334</v>
      </c>
      <c r="K128" s="272">
        <f t="shared" si="20"/>
        <v>1433.4811572595434</v>
      </c>
      <c r="L128" s="264">
        <v>2</v>
      </c>
      <c r="M128" s="264"/>
      <c r="N128" s="422">
        <f t="shared" si="14"/>
        <v>-831969.156112317</v>
      </c>
      <c r="O128" s="420">
        <f t="shared" si="15"/>
        <v>-6.4873557564343723E-2</v>
      </c>
      <c r="P128" s="421">
        <f t="shared" si="16"/>
        <v>-83.131013713216362</v>
      </c>
      <c r="Q128" s="434"/>
      <c r="R128" s="255">
        <v>400</v>
      </c>
      <c r="S128" s="18" t="s">
        <v>126</v>
      </c>
      <c r="T128" s="21">
        <v>8456</v>
      </c>
      <c r="U128" s="22">
        <v>7098272.6156987585</v>
      </c>
      <c r="V128" s="41">
        <v>3028423</v>
      </c>
      <c r="W128" s="166">
        <v>10126696</v>
      </c>
      <c r="X128" s="271">
        <v>1719447.5177456571</v>
      </c>
      <c r="Y128" s="440">
        <f t="shared" si="21"/>
        <v>11846143.517745657</v>
      </c>
      <c r="Z128" s="442">
        <v>978329</v>
      </c>
      <c r="AA128" s="443">
        <f t="shared" si="22"/>
        <v>12824472.517745657</v>
      </c>
      <c r="AB128" s="44">
        <f t="shared" si="17"/>
        <v>1516.6121709727597</v>
      </c>
      <c r="AC128" s="264">
        <v>2</v>
      </c>
    </row>
    <row r="129" spans="1:29">
      <c r="A129" s="255">
        <v>402</v>
      </c>
      <c r="B129" s="18" t="s">
        <v>127</v>
      </c>
      <c r="C129" s="21">
        <v>9099</v>
      </c>
      <c r="D129" s="32">
        <v>-1738444.1350466553</v>
      </c>
      <c r="E129" s="21">
        <v>5101196.1554673798</v>
      </c>
      <c r="F129" s="24">
        <v>3362752.0204207245</v>
      </c>
      <c r="G129" s="271">
        <v>1928035.0540898496</v>
      </c>
      <c r="H129" s="272">
        <f t="shared" si="18"/>
        <v>5290787.0745105743</v>
      </c>
      <c r="I129" s="439">
        <v>-96194</v>
      </c>
      <c r="J129" s="444">
        <f t="shared" si="19"/>
        <v>5194593.0745105743</v>
      </c>
      <c r="K129" s="272">
        <f t="shared" si="20"/>
        <v>570.89713974179301</v>
      </c>
      <c r="L129" s="264">
        <v>11</v>
      </c>
      <c r="M129" s="264"/>
      <c r="N129" s="422">
        <f t="shared" si="14"/>
        <v>-2270264.1695934832</v>
      </c>
      <c r="O129" s="420">
        <f t="shared" si="15"/>
        <v>-0.30412693710741728</v>
      </c>
      <c r="P129" s="421">
        <f t="shared" si="16"/>
        <v>-236.37627261941145</v>
      </c>
      <c r="Q129" s="434"/>
      <c r="R129" s="255">
        <v>402</v>
      </c>
      <c r="S129" s="18" t="s">
        <v>127</v>
      </c>
      <c r="T129" s="21">
        <v>9247</v>
      </c>
      <c r="U129" s="22">
        <v>629567.42751699546</v>
      </c>
      <c r="V129" s="41">
        <v>5014581</v>
      </c>
      <c r="W129" s="166">
        <v>5644148</v>
      </c>
      <c r="X129" s="271">
        <v>1916903.2441040578</v>
      </c>
      <c r="Y129" s="440">
        <f t="shared" si="21"/>
        <v>7561051.2441040576</v>
      </c>
      <c r="Z129" s="442">
        <v>-96194</v>
      </c>
      <c r="AA129" s="443">
        <f t="shared" si="22"/>
        <v>7464857.2441040576</v>
      </c>
      <c r="AB129" s="44">
        <f t="shared" si="17"/>
        <v>807.27341236120446</v>
      </c>
      <c r="AC129" s="264">
        <v>11</v>
      </c>
    </row>
    <row r="130" spans="1:29">
      <c r="A130" s="255">
        <v>403</v>
      </c>
      <c r="B130" s="18" t="s">
        <v>128</v>
      </c>
      <c r="C130" s="21">
        <v>2820</v>
      </c>
      <c r="D130" s="32">
        <v>509953.24824935105</v>
      </c>
      <c r="E130" s="21">
        <v>1610321.8364153835</v>
      </c>
      <c r="F130" s="24">
        <v>2120275.0846647345</v>
      </c>
      <c r="G130" s="271">
        <v>677388.87828071823</v>
      </c>
      <c r="H130" s="272">
        <f t="shared" si="18"/>
        <v>2797663.9629454529</v>
      </c>
      <c r="I130" s="439">
        <v>55775</v>
      </c>
      <c r="J130" s="444">
        <f t="shared" si="19"/>
        <v>2853438.9629454529</v>
      </c>
      <c r="K130" s="272">
        <f t="shared" si="20"/>
        <v>1011.8577882785294</v>
      </c>
      <c r="L130" s="264">
        <v>14</v>
      </c>
      <c r="M130" s="264"/>
      <c r="N130" s="422">
        <f t="shared" si="14"/>
        <v>-854538.86736990558</v>
      </c>
      <c r="O130" s="420">
        <f t="shared" si="15"/>
        <v>-0.23045954061090712</v>
      </c>
      <c r="P130" s="421">
        <f t="shared" si="16"/>
        <v>-281.9237296263409</v>
      </c>
      <c r="Q130" s="434"/>
      <c r="R130" s="255">
        <v>403</v>
      </c>
      <c r="S130" s="18" t="s">
        <v>128</v>
      </c>
      <c r="T130" s="21">
        <v>2866</v>
      </c>
      <c r="U130" s="22">
        <v>1459361.8884757631</v>
      </c>
      <c r="V130" s="41">
        <v>1526725</v>
      </c>
      <c r="W130" s="166">
        <v>2986087</v>
      </c>
      <c r="X130" s="271">
        <v>666115.83031535835</v>
      </c>
      <c r="Y130" s="440">
        <f t="shared" si="21"/>
        <v>3652202.8303153585</v>
      </c>
      <c r="Z130" s="442">
        <v>55775</v>
      </c>
      <c r="AA130" s="443">
        <f t="shared" si="22"/>
        <v>3707977.8303153585</v>
      </c>
      <c r="AB130" s="44">
        <f t="shared" si="17"/>
        <v>1293.7815179048703</v>
      </c>
      <c r="AC130" s="264">
        <v>14</v>
      </c>
    </row>
    <row r="131" spans="1:29">
      <c r="A131" s="255">
        <v>405</v>
      </c>
      <c r="B131" s="18" t="s">
        <v>129</v>
      </c>
      <c r="C131" s="21">
        <v>72650</v>
      </c>
      <c r="D131" s="32">
        <v>7785970.9954505125</v>
      </c>
      <c r="E131" s="21">
        <v>13063698.275507746</v>
      </c>
      <c r="F131" s="24">
        <v>20849669.27095826</v>
      </c>
      <c r="G131" s="271">
        <v>11767291.497942574</v>
      </c>
      <c r="H131" s="272">
        <f t="shared" si="18"/>
        <v>32616960.768900834</v>
      </c>
      <c r="I131" s="439">
        <v>-5769783</v>
      </c>
      <c r="J131" s="444">
        <f t="shared" si="19"/>
        <v>26847177.768900834</v>
      </c>
      <c r="K131" s="272">
        <f t="shared" si="20"/>
        <v>369.54133198762332</v>
      </c>
      <c r="L131" s="264">
        <v>9</v>
      </c>
      <c r="M131" s="264"/>
      <c r="N131" s="422">
        <f t="shared" si="14"/>
        <v>209438.6772961095</v>
      </c>
      <c r="O131" s="420">
        <f t="shared" si="15"/>
        <v>7.8624794910660111E-3</v>
      </c>
      <c r="P131" s="421">
        <f t="shared" si="16"/>
        <v>2.8020763827450992</v>
      </c>
      <c r="Q131" s="434"/>
      <c r="R131" s="255">
        <v>405</v>
      </c>
      <c r="S131" s="18" t="s">
        <v>129</v>
      </c>
      <c r="T131" s="21">
        <v>72634</v>
      </c>
      <c r="U131" s="22">
        <v>11660850.851471908</v>
      </c>
      <c r="V131" s="41">
        <v>9203077</v>
      </c>
      <c r="W131" s="166">
        <v>20863927</v>
      </c>
      <c r="X131" s="271">
        <v>11543595.091604726</v>
      </c>
      <c r="Y131" s="440">
        <f t="shared" si="21"/>
        <v>32407522.091604725</v>
      </c>
      <c r="Z131" s="442">
        <v>-5769783</v>
      </c>
      <c r="AA131" s="443">
        <f t="shared" si="22"/>
        <v>26637739.091604725</v>
      </c>
      <c r="AB131" s="44">
        <f t="shared" si="17"/>
        <v>366.73925560487822</v>
      </c>
      <c r="AC131" s="264">
        <v>9</v>
      </c>
    </row>
    <row r="132" spans="1:29">
      <c r="A132" s="255">
        <v>407</v>
      </c>
      <c r="B132" s="18" t="s">
        <v>130</v>
      </c>
      <c r="C132" s="21">
        <v>2518</v>
      </c>
      <c r="D132" s="32">
        <v>1355679.1701747663</v>
      </c>
      <c r="E132" s="21">
        <v>1212817.2005244379</v>
      </c>
      <c r="F132" s="24">
        <v>2568496.3706992045</v>
      </c>
      <c r="G132" s="271">
        <v>646402.50388279732</v>
      </c>
      <c r="H132" s="272">
        <f t="shared" si="18"/>
        <v>3214898.8745820019</v>
      </c>
      <c r="I132" s="439">
        <v>-614692</v>
      </c>
      <c r="J132" s="444">
        <f t="shared" si="19"/>
        <v>2600206.8745820019</v>
      </c>
      <c r="K132" s="272">
        <f t="shared" si="20"/>
        <v>1032.6476864900721</v>
      </c>
      <c r="L132" s="264">
        <v>1</v>
      </c>
      <c r="M132" s="264"/>
      <c r="N132" s="422">
        <f t="shared" si="14"/>
        <v>-119456.23664423218</v>
      </c>
      <c r="O132" s="420">
        <f t="shared" si="15"/>
        <v>-4.3923174216372735E-2</v>
      </c>
      <c r="P132" s="421">
        <f t="shared" si="16"/>
        <v>-21.4853023573055</v>
      </c>
      <c r="Q132" s="434"/>
      <c r="R132" s="255">
        <v>407</v>
      </c>
      <c r="S132" s="18" t="s">
        <v>130</v>
      </c>
      <c r="T132" s="21">
        <v>2580</v>
      </c>
      <c r="U132" s="22">
        <v>1480685.5261859666</v>
      </c>
      <c r="V132" s="41">
        <v>1207079</v>
      </c>
      <c r="W132" s="166">
        <v>2687764</v>
      </c>
      <c r="X132" s="271">
        <v>646591.111226234</v>
      </c>
      <c r="Y132" s="440">
        <f t="shared" si="21"/>
        <v>3334355.1112262341</v>
      </c>
      <c r="Z132" s="442">
        <v>-614692</v>
      </c>
      <c r="AA132" s="443">
        <f t="shared" si="22"/>
        <v>2719663.1112262341</v>
      </c>
      <c r="AB132" s="44">
        <f t="shared" si="17"/>
        <v>1054.1329888473776</v>
      </c>
      <c r="AC132" s="264">
        <v>1</v>
      </c>
    </row>
    <row r="133" spans="1:29">
      <c r="A133" s="255">
        <v>408</v>
      </c>
      <c r="B133" s="18" t="s">
        <v>131</v>
      </c>
      <c r="C133" s="21">
        <v>14099</v>
      </c>
      <c r="D133" s="32">
        <v>4705569.8115975158</v>
      </c>
      <c r="E133" s="21">
        <v>6318294.2449714402</v>
      </c>
      <c r="F133" s="24">
        <v>11023864.056568956</v>
      </c>
      <c r="G133" s="271">
        <v>2586538.8412399357</v>
      </c>
      <c r="H133" s="272">
        <f t="shared" si="18"/>
        <v>13610402.897808891</v>
      </c>
      <c r="I133" s="439">
        <v>-3461</v>
      </c>
      <c r="J133" s="444">
        <f t="shared" si="19"/>
        <v>13606941.897808891</v>
      </c>
      <c r="K133" s="272">
        <f t="shared" si="20"/>
        <v>965.09978706354286</v>
      </c>
      <c r="L133" s="264">
        <v>14</v>
      </c>
      <c r="M133" s="264"/>
      <c r="N133" s="422">
        <f t="shared" si="14"/>
        <v>-2440141.7323016264</v>
      </c>
      <c r="O133" s="420">
        <f t="shared" si="15"/>
        <v>-0.1520613831489592</v>
      </c>
      <c r="P133" s="421">
        <f t="shared" si="16"/>
        <v>-164.73782682862907</v>
      </c>
      <c r="Q133" s="434"/>
      <c r="R133" s="255">
        <v>408</v>
      </c>
      <c r="S133" s="18" t="s">
        <v>131</v>
      </c>
      <c r="T133" s="21">
        <v>14203</v>
      </c>
      <c r="U133" s="22">
        <v>6916952.4105135407</v>
      </c>
      <c r="V133" s="41">
        <v>6570034</v>
      </c>
      <c r="W133" s="166">
        <v>13486986</v>
      </c>
      <c r="X133" s="271">
        <v>2563558.6301105162</v>
      </c>
      <c r="Y133" s="440">
        <f t="shared" si="21"/>
        <v>16050544.630110517</v>
      </c>
      <c r="Z133" s="442">
        <v>-3461</v>
      </c>
      <c r="AA133" s="443">
        <f t="shared" si="22"/>
        <v>16047083.630110517</v>
      </c>
      <c r="AB133" s="44">
        <f t="shared" si="17"/>
        <v>1129.8376138921719</v>
      </c>
      <c r="AC133" s="264">
        <v>14</v>
      </c>
    </row>
    <row r="134" spans="1:29">
      <c r="A134" s="255">
        <v>410</v>
      </c>
      <c r="B134" s="18" t="s">
        <v>132</v>
      </c>
      <c r="C134" s="21">
        <v>18775</v>
      </c>
      <c r="D134" s="32">
        <v>7848744.2412928278</v>
      </c>
      <c r="E134" s="21">
        <v>7584495.2456094855</v>
      </c>
      <c r="F134" s="24">
        <v>15433239.486902313</v>
      </c>
      <c r="G134" s="271">
        <v>2702645.9503730419</v>
      </c>
      <c r="H134" s="272">
        <f t="shared" si="18"/>
        <v>18135885.437275354</v>
      </c>
      <c r="I134" s="439">
        <v>-1471414</v>
      </c>
      <c r="J134" s="444">
        <f t="shared" si="19"/>
        <v>16664471.437275356</v>
      </c>
      <c r="K134" s="272">
        <f t="shared" si="20"/>
        <v>887.5883588428951</v>
      </c>
      <c r="L134" s="264">
        <v>13</v>
      </c>
      <c r="M134" s="264"/>
      <c r="N134" s="422">
        <f t="shared" si="14"/>
        <v>-3524829.1067395378</v>
      </c>
      <c r="O134" s="420">
        <f t="shared" si="15"/>
        <v>-0.17458896602460414</v>
      </c>
      <c r="P134" s="421">
        <f t="shared" si="16"/>
        <v>-186.99651150066961</v>
      </c>
      <c r="Q134" s="434"/>
      <c r="R134" s="255">
        <v>410</v>
      </c>
      <c r="S134" s="18" t="s">
        <v>132</v>
      </c>
      <c r="T134" s="21">
        <v>18788</v>
      </c>
      <c r="U134" s="22">
        <v>10882036.218987186</v>
      </c>
      <c r="V134" s="41">
        <v>8090771</v>
      </c>
      <c r="W134" s="166">
        <v>18972807</v>
      </c>
      <c r="X134" s="271">
        <v>2687907.5440148944</v>
      </c>
      <c r="Y134" s="440">
        <f t="shared" si="21"/>
        <v>21660714.544014893</v>
      </c>
      <c r="Z134" s="442">
        <v>-1471414</v>
      </c>
      <c r="AA134" s="443">
        <f t="shared" si="22"/>
        <v>20189300.544014893</v>
      </c>
      <c r="AB134" s="44">
        <f t="shared" si="17"/>
        <v>1074.5848703435647</v>
      </c>
      <c r="AC134" s="264">
        <v>13</v>
      </c>
    </row>
    <row r="135" spans="1:29">
      <c r="A135" s="255">
        <v>416</v>
      </c>
      <c r="B135" s="18" t="s">
        <v>133</v>
      </c>
      <c r="C135" s="21">
        <v>2886</v>
      </c>
      <c r="D135" s="32">
        <v>434450.17018882139</v>
      </c>
      <c r="E135" s="21">
        <v>1302713.5702659104</v>
      </c>
      <c r="F135" s="24">
        <v>1737163.7404547317</v>
      </c>
      <c r="G135" s="271">
        <v>520566.78582973854</v>
      </c>
      <c r="H135" s="272">
        <f t="shared" si="18"/>
        <v>2257730.5262844702</v>
      </c>
      <c r="I135" s="439">
        <v>-616142</v>
      </c>
      <c r="J135" s="444">
        <f t="shared" si="19"/>
        <v>1641588.5262844702</v>
      </c>
      <c r="K135" s="272">
        <f t="shared" si="20"/>
        <v>568.81099316856205</v>
      </c>
      <c r="L135" s="264">
        <v>9</v>
      </c>
      <c r="M135" s="264"/>
      <c r="N135" s="422">
        <f t="shared" si="14"/>
        <v>19620.556861024816</v>
      </c>
      <c r="O135" s="420">
        <f t="shared" si="15"/>
        <v>1.2096759757838657E-2</v>
      </c>
      <c r="P135" s="421">
        <f t="shared" si="16"/>
        <v>12.771236766969537</v>
      </c>
      <c r="Q135" s="434"/>
      <c r="R135" s="255">
        <v>416</v>
      </c>
      <c r="S135" s="18" t="s">
        <v>133</v>
      </c>
      <c r="T135" s="21">
        <v>2917</v>
      </c>
      <c r="U135" s="22">
        <v>402719.26180856058</v>
      </c>
      <c r="V135" s="41">
        <v>1316051</v>
      </c>
      <c r="W135" s="166">
        <v>1718770</v>
      </c>
      <c r="X135" s="271">
        <v>519339.96942344547</v>
      </c>
      <c r="Y135" s="440">
        <f t="shared" si="21"/>
        <v>2238109.9694234454</v>
      </c>
      <c r="Z135" s="442">
        <v>-616142</v>
      </c>
      <c r="AA135" s="443">
        <f t="shared" si="22"/>
        <v>1621967.9694234454</v>
      </c>
      <c r="AB135" s="44">
        <f t="shared" si="17"/>
        <v>556.03975640159251</v>
      </c>
      <c r="AC135" s="264">
        <v>9</v>
      </c>
    </row>
    <row r="136" spans="1:29">
      <c r="A136" s="255">
        <v>418</v>
      </c>
      <c r="B136" s="18" t="s">
        <v>134</v>
      </c>
      <c r="C136" s="21">
        <v>24580</v>
      </c>
      <c r="D136" s="32">
        <v>18233469.19123894</v>
      </c>
      <c r="E136" s="21">
        <v>1976556.0552485785</v>
      </c>
      <c r="F136" s="24">
        <v>20210025.246487517</v>
      </c>
      <c r="G136" s="271">
        <v>2860755.4582508262</v>
      </c>
      <c r="H136" s="272">
        <f t="shared" si="18"/>
        <v>23070780.704738341</v>
      </c>
      <c r="I136" s="439">
        <v>-2491947</v>
      </c>
      <c r="J136" s="444">
        <f t="shared" si="19"/>
        <v>20578833.704738341</v>
      </c>
      <c r="K136" s="272">
        <f t="shared" si="20"/>
        <v>837.2186210227153</v>
      </c>
      <c r="L136" s="264">
        <v>6</v>
      </c>
      <c r="M136" s="264"/>
      <c r="N136" s="422">
        <f t="shared" si="14"/>
        <v>-1493637.4130179882</v>
      </c>
      <c r="O136" s="420">
        <f t="shared" si="15"/>
        <v>-6.7669696113745181E-2</v>
      </c>
      <c r="P136" s="421">
        <f t="shared" si="16"/>
        <v>-76.225805303899847</v>
      </c>
      <c r="Q136" s="434"/>
      <c r="R136" s="255">
        <v>418</v>
      </c>
      <c r="S136" s="18" t="s">
        <v>134</v>
      </c>
      <c r="T136" s="21">
        <v>24164</v>
      </c>
      <c r="U136" s="22">
        <v>19031342.187539309</v>
      </c>
      <c r="V136" s="41">
        <v>2683887</v>
      </c>
      <c r="W136" s="166">
        <v>21715229</v>
      </c>
      <c r="X136" s="271">
        <v>2849189.1177563276</v>
      </c>
      <c r="Y136" s="440">
        <f t="shared" si="21"/>
        <v>24564418.117756329</v>
      </c>
      <c r="Z136" s="442">
        <v>-2491947</v>
      </c>
      <c r="AA136" s="443">
        <f t="shared" si="22"/>
        <v>22072471.117756329</v>
      </c>
      <c r="AB136" s="44">
        <f t="shared" si="17"/>
        <v>913.44442632661514</v>
      </c>
      <c r="AC136" s="264">
        <v>6</v>
      </c>
    </row>
    <row r="137" spans="1:29">
      <c r="A137" s="255">
        <v>420</v>
      </c>
      <c r="B137" s="18" t="s">
        <v>135</v>
      </c>
      <c r="C137" s="21">
        <v>9177</v>
      </c>
      <c r="D137" s="32">
        <v>-2167464.7810662054</v>
      </c>
      <c r="E137" s="21">
        <v>2691061.7002468868</v>
      </c>
      <c r="F137" s="24">
        <v>523596.91918068146</v>
      </c>
      <c r="G137" s="271">
        <v>1704418.515409946</v>
      </c>
      <c r="H137" s="272">
        <f t="shared" si="18"/>
        <v>2228015.4345906274</v>
      </c>
      <c r="I137" s="439">
        <v>-1146993</v>
      </c>
      <c r="J137" s="444">
        <f t="shared" si="19"/>
        <v>1081022.4345906274</v>
      </c>
      <c r="K137" s="272">
        <f t="shared" si="20"/>
        <v>117.79693086963358</v>
      </c>
      <c r="L137" s="264">
        <v>11</v>
      </c>
      <c r="M137" s="264"/>
      <c r="N137" s="422">
        <f t="shared" si="14"/>
        <v>-633184.07091675885</v>
      </c>
      <c r="O137" s="420">
        <f t="shared" si="15"/>
        <v>-0.36937444169210132</v>
      </c>
      <c r="P137" s="421">
        <f t="shared" si="16"/>
        <v>-66.923597741076136</v>
      </c>
      <c r="Q137" s="434"/>
      <c r="R137" s="255">
        <v>420</v>
      </c>
      <c r="S137" s="18" t="s">
        <v>135</v>
      </c>
      <c r="T137" s="21">
        <v>9280</v>
      </c>
      <c r="U137" s="22">
        <v>-1147137.8923972184</v>
      </c>
      <c r="V137" s="41">
        <v>2306524</v>
      </c>
      <c r="W137" s="166">
        <v>1159386</v>
      </c>
      <c r="X137" s="271">
        <v>1701813.5055073863</v>
      </c>
      <c r="Y137" s="440">
        <f t="shared" si="21"/>
        <v>2861199.5055073863</v>
      </c>
      <c r="Z137" s="442">
        <v>-1146993</v>
      </c>
      <c r="AA137" s="443">
        <f t="shared" si="22"/>
        <v>1714206.5055073863</v>
      </c>
      <c r="AB137" s="44">
        <f t="shared" si="17"/>
        <v>184.72052861070972</v>
      </c>
      <c r="AC137" s="264">
        <v>11</v>
      </c>
    </row>
    <row r="138" spans="1:29">
      <c r="A138" s="255">
        <v>421</v>
      </c>
      <c r="B138" s="18" t="s">
        <v>136</v>
      </c>
      <c r="C138" s="21">
        <v>695</v>
      </c>
      <c r="D138" s="32">
        <v>205663.4048856796</v>
      </c>
      <c r="E138" s="21">
        <v>247252.39589867202</v>
      </c>
      <c r="F138" s="24">
        <v>452915.80078435165</v>
      </c>
      <c r="G138" s="271">
        <v>170678.23145751891</v>
      </c>
      <c r="H138" s="272">
        <f t="shared" si="18"/>
        <v>623594.03224187053</v>
      </c>
      <c r="I138" s="439">
        <v>-186258</v>
      </c>
      <c r="J138" s="444">
        <f t="shared" si="19"/>
        <v>437336.03224187053</v>
      </c>
      <c r="K138" s="272">
        <f t="shared" si="20"/>
        <v>629.26047804585687</v>
      </c>
      <c r="L138" s="264">
        <v>16</v>
      </c>
      <c r="M138" s="264"/>
      <c r="N138" s="422">
        <f t="shared" ref="N138:N201" si="23">J138-AA138</f>
        <v>-307669.67291754519</v>
      </c>
      <c r="O138" s="420">
        <f t="shared" ref="O138:O201" si="24">N138/AA138</f>
        <v>-0.41297626419076922</v>
      </c>
      <c r="P138" s="421">
        <f t="shared" ref="P138:P201" si="25">K138-AB138</f>
        <v>-406.90879199505503</v>
      </c>
      <c r="Q138" s="434"/>
      <c r="R138" s="255">
        <v>421</v>
      </c>
      <c r="S138" s="18" t="s">
        <v>136</v>
      </c>
      <c r="T138" s="21">
        <v>719</v>
      </c>
      <c r="U138" s="22">
        <v>671541.36697276717</v>
      </c>
      <c r="V138" s="41">
        <v>87700</v>
      </c>
      <c r="W138" s="166">
        <v>759242</v>
      </c>
      <c r="X138" s="271">
        <v>172021.70515941572</v>
      </c>
      <c r="Y138" s="440">
        <f t="shared" si="21"/>
        <v>931263.70515941572</v>
      </c>
      <c r="Z138" s="442">
        <v>-186258</v>
      </c>
      <c r="AA138" s="443">
        <f t="shared" si="22"/>
        <v>745005.70515941572</v>
      </c>
      <c r="AB138" s="44">
        <f t="shared" ref="AB138:AB201" si="26">AA138/T138</f>
        <v>1036.1692700409119</v>
      </c>
      <c r="AC138" s="264">
        <v>16</v>
      </c>
    </row>
    <row r="139" spans="1:29">
      <c r="A139" s="255">
        <v>422</v>
      </c>
      <c r="B139" s="18" t="s">
        <v>137</v>
      </c>
      <c r="C139" s="21">
        <v>10372</v>
      </c>
      <c r="D139" s="32">
        <v>483344.43519725045</v>
      </c>
      <c r="E139" s="21">
        <v>3796319.076138298</v>
      </c>
      <c r="F139" s="24">
        <v>4279663.511335548</v>
      </c>
      <c r="G139" s="271">
        <v>2108074.0513347564</v>
      </c>
      <c r="H139" s="272">
        <f t="shared" ref="H139:H202" si="27">F139+G139</f>
        <v>6387737.5626703044</v>
      </c>
      <c r="I139" s="439">
        <v>-270652</v>
      </c>
      <c r="J139" s="444">
        <f t="shared" ref="J139:J202" si="28">F139+I139+G139</f>
        <v>6117085.5626703044</v>
      </c>
      <c r="K139" s="272">
        <f t="shared" ref="K139:K202" si="29">J139/C139</f>
        <v>589.76914410627694</v>
      </c>
      <c r="L139" s="264">
        <v>12</v>
      </c>
      <c r="M139" s="264"/>
      <c r="N139" s="422">
        <f t="shared" si="23"/>
        <v>-2867371.0245499359</v>
      </c>
      <c r="O139" s="420">
        <f t="shared" si="24"/>
        <v>-0.31914796367635301</v>
      </c>
      <c r="P139" s="421">
        <f t="shared" si="25"/>
        <v>-262.40353797854141</v>
      </c>
      <c r="Q139" s="434"/>
      <c r="R139" s="255">
        <v>422</v>
      </c>
      <c r="S139" s="18" t="s">
        <v>137</v>
      </c>
      <c r="T139" s="21">
        <v>10543</v>
      </c>
      <c r="U139" s="22">
        <v>4512111.5603924207</v>
      </c>
      <c r="V139" s="41">
        <v>2662934</v>
      </c>
      <c r="W139" s="166">
        <v>7175045</v>
      </c>
      <c r="X139" s="271">
        <v>2080063.5872202397</v>
      </c>
      <c r="Y139" s="440">
        <f t="shared" ref="Y139:Y202" si="30">SUM(W139:X139)</f>
        <v>9255108.5872202404</v>
      </c>
      <c r="Z139" s="442">
        <v>-270652</v>
      </c>
      <c r="AA139" s="443">
        <f t="shared" ref="AA139:AA202" si="31">SUM(Y139:Z139)</f>
        <v>8984456.5872202404</v>
      </c>
      <c r="AB139" s="44">
        <f t="shared" si="26"/>
        <v>852.17268208481835</v>
      </c>
      <c r="AC139" s="264">
        <v>12</v>
      </c>
    </row>
    <row r="140" spans="1:29">
      <c r="A140" s="255">
        <v>423</v>
      </c>
      <c r="B140" s="18" t="s">
        <v>138</v>
      </c>
      <c r="C140" s="21">
        <v>20497</v>
      </c>
      <c r="D140" s="32">
        <v>14727607.991645195</v>
      </c>
      <c r="E140" s="21">
        <v>2030475.4038558395</v>
      </c>
      <c r="F140" s="24">
        <v>16758083.395501034</v>
      </c>
      <c r="G140" s="271">
        <v>2549206.3025237476</v>
      </c>
      <c r="H140" s="272">
        <f t="shared" si="27"/>
        <v>19307289.698024783</v>
      </c>
      <c r="I140" s="439">
        <v>-1799791</v>
      </c>
      <c r="J140" s="444">
        <f t="shared" si="28"/>
        <v>17507498.698024783</v>
      </c>
      <c r="K140" s="272">
        <f t="shared" si="29"/>
        <v>854.1493241949936</v>
      </c>
      <c r="L140" s="264">
        <v>2</v>
      </c>
      <c r="M140" s="264"/>
      <c r="N140" s="422">
        <f t="shared" si="23"/>
        <v>1065216.4017737061</v>
      </c>
      <c r="O140" s="420">
        <f t="shared" si="24"/>
        <v>6.478519116634926E-2</v>
      </c>
      <c r="P140" s="421">
        <f t="shared" si="25"/>
        <v>43.825422157091225</v>
      </c>
      <c r="Q140" s="434"/>
      <c r="R140" s="255">
        <v>423</v>
      </c>
      <c r="S140" s="18" t="s">
        <v>138</v>
      </c>
      <c r="T140" s="21">
        <v>20291</v>
      </c>
      <c r="U140" s="22">
        <v>12704709.39127934</v>
      </c>
      <c r="V140" s="41">
        <v>2980870</v>
      </c>
      <c r="W140" s="166">
        <v>15685579</v>
      </c>
      <c r="X140" s="271">
        <v>2556494.2962510777</v>
      </c>
      <c r="Y140" s="440">
        <f t="shared" si="30"/>
        <v>18242073.296251077</v>
      </c>
      <c r="Z140" s="442">
        <v>-1799791</v>
      </c>
      <c r="AA140" s="443">
        <f t="shared" si="31"/>
        <v>16442282.296251077</v>
      </c>
      <c r="AB140" s="44">
        <f t="shared" si="26"/>
        <v>810.32390203790237</v>
      </c>
      <c r="AC140" s="264">
        <v>2</v>
      </c>
    </row>
    <row r="141" spans="1:29">
      <c r="A141" s="255">
        <v>425</v>
      </c>
      <c r="B141" s="18" t="s">
        <v>139</v>
      </c>
      <c r="C141" s="21">
        <v>10258</v>
      </c>
      <c r="D141" s="32">
        <v>13631639.134926625</v>
      </c>
      <c r="E141" s="21">
        <v>5161644.4012108855</v>
      </c>
      <c r="F141" s="24">
        <v>18793283.53613751</v>
      </c>
      <c r="G141" s="271">
        <v>1181789.0863604108</v>
      </c>
      <c r="H141" s="272">
        <f t="shared" si="27"/>
        <v>19975072.62249792</v>
      </c>
      <c r="I141" s="439">
        <v>886471</v>
      </c>
      <c r="J141" s="444">
        <f t="shared" si="28"/>
        <v>20861543.62249792</v>
      </c>
      <c r="K141" s="272">
        <f t="shared" si="29"/>
        <v>2033.685281974841</v>
      </c>
      <c r="L141" s="264">
        <v>17</v>
      </c>
      <c r="M141" s="264"/>
      <c r="N141" s="422">
        <f t="shared" si="23"/>
        <v>221642.7949693799</v>
      </c>
      <c r="O141" s="420">
        <f t="shared" si="24"/>
        <v>1.0738559105563291E-2</v>
      </c>
      <c r="P141" s="421">
        <f t="shared" si="25"/>
        <v>13.730219582147811</v>
      </c>
      <c r="Q141" s="434"/>
      <c r="R141" s="255">
        <v>425</v>
      </c>
      <c r="S141" s="18" t="s">
        <v>139</v>
      </c>
      <c r="T141" s="21">
        <v>10218</v>
      </c>
      <c r="U141" s="22">
        <v>12942124.299895678</v>
      </c>
      <c r="V141" s="41">
        <v>5636773</v>
      </c>
      <c r="W141" s="166">
        <v>18578897</v>
      </c>
      <c r="X141" s="271">
        <v>1174532.8275285389</v>
      </c>
      <c r="Y141" s="440">
        <f t="shared" si="30"/>
        <v>19753429.82752854</v>
      </c>
      <c r="Z141" s="442">
        <v>886471</v>
      </c>
      <c r="AA141" s="443">
        <f t="shared" si="31"/>
        <v>20639900.82752854</v>
      </c>
      <c r="AB141" s="44">
        <f t="shared" si="26"/>
        <v>2019.9550623926932</v>
      </c>
      <c r="AC141" s="264">
        <v>17</v>
      </c>
    </row>
    <row r="142" spans="1:29">
      <c r="A142" s="255">
        <v>426</v>
      </c>
      <c r="B142" s="18" t="s">
        <v>140</v>
      </c>
      <c r="C142" s="21">
        <v>11962</v>
      </c>
      <c r="D142" s="32">
        <v>2259831.0279085124</v>
      </c>
      <c r="E142" s="21">
        <v>6016538.1612146031</v>
      </c>
      <c r="F142" s="24">
        <v>8276369.1891231155</v>
      </c>
      <c r="G142" s="271">
        <v>2125343.5284419619</v>
      </c>
      <c r="H142" s="272">
        <f t="shared" si="27"/>
        <v>10401712.717565078</v>
      </c>
      <c r="I142" s="439">
        <v>-2245099</v>
      </c>
      <c r="J142" s="444">
        <f t="shared" si="28"/>
        <v>8156613.7175650774</v>
      </c>
      <c r="K142" s="272">
        <f t="shared" si="29"/>
        <v>681.87708724001652</v>
      </c>
      <c r="L142" s="264">
        <v>12</v>
      </c>
      <c r="M142" s="264"/>
      <c r="N142" s="422">
        <f t="shared" si="23"/>
        <v>-2792891.3710121969</v>
      </c>
      <c r="O142" s="420">
        <f t="shared" si="24"/>
        <v>-0.25507010119807083</v>
      </c>
      <c r="P142" s="421">
        <f t="shared" si="25"/>
        <v>-232.18127227056652</v>
      </c>
      <c r="Q142" s="434"/>
      <c r="R142" s="255">
        <v>426</v>
      </c>
      <c r="S142" s="18" t="s">
        <v>140</v>
      </c>
      <c r="T142" s="21">
        <v>11979</v>
      </c>
      <c r="U142" s="22">
        <v>4687741.449039124</v>
      </c>
      <c r="V142" s="41">
        <v>6404507</v>
      </c>
      <c r="W142" s="166">
        <v>11092248</v>
      </c>
      <c r="X142" s="271">
        <v>2102356.0885772733</v>
      </c>
      <c r="Y142" s="440">
        <f t="shared" si="30"/>
        <v>13194604.088577274</v>
      </c>
      <c r="Z142" s="442">
        <v>-2245099</v>
      </c>
      <c r="AA142" s="443">
        <f t="shared" si="31"/>
        <v>10949505.088577274</v>
      </c>
      <c r="AB142" s="44">
        <f t="shared" si="26"/>
        <v>914.05835951058305</v>
      </c>
      <c r="AC142" s="264">
        <v>12</v>
      </c>
    </row>
    <row r="143" spans="1:29">
      <c r="A143" s="255">
        <v>430</v>
      </c>
      <c r="B143" s="18" t="s">
        <v>141</v>
      </c>
      <c r="C143" s="21">
        <v>15392</v>
      </c>
      <c r="D143" s="32">
        <v>1317915.7764609042</v>
      </c>
      <c r="E143" s="21">
        <v>6382022.8105347948</v>
      </c>
      <c r="F143" s="24">
        <v>7699938.5869956985</v>
      </c>
      <c r="G143" s="271">
        <v>3296325.8405596092</v>
      </c>
      <c r="H143" s="272">
        <f t="shared" si="27"/>
        <v>10996264.427555308</v>
      </c>
      <c r="I143" s="439">
        <v>-1818557</v>
      </c>
      <c r="J143" s="444">
        <f t="shared" si="28"/>
        <v>9177707.4275553077</v>
      </c>
      <c r="K143" s="272">
        <f t="shared" si="29"/>
        <v>596.26477569875965</v>
      </c>
      <c r="L143" s="264">
        <v>2</v>
      </c>
      <c r="M143" s="264"/>
      <c r="N143" s="422">
        <f t="shared" si="23"/>
        <v>-1084297.7374714781</v>
      </c>
      <c r="O143" s="420">
        <f t="shared" si="24"/>
        <v>-0.10566139073548672</v>
      </c>
      <c r="P143" s="421">
        <f t="shared" si="25"/>
        <v>-60.377479549946884</v>
      </c>
      <c r="Q143" s="434"/>
      <c r="R143" s="255">
        <v>430</v>
      </c>
      <c r="S143" s="18" t="s">
        <v>141</v>
      </c>
      <c r="T143" s="21">
        <v>15628</v>
      </c>
      <c r="U143" s="22">
        <v>2524090.854733746</v>
      </c>
      <c r="V143" s="41">
        <v>6287059</v>
      </c>
      <c r="W143" s="166">
        <v>8811150</v>
      </c>
      <c r="X143" s="271">
        <v>3269412.1650267853</v>
      </c>
      <c r="Y143" s="440">
        <f t="shared" si="30"/>
        <v>12080562.165026786</v>
      </c>
      <c r="Z143" s="442">
        <v>-1818557</v>
      </c>
      <c r="AA143" s="443">
        <f t="shared" si="31"/>
        <v>10262005.165026786</v>
      </c>
      <c r="AB143" s="44">
        <f t="shared" si="26"/>
        <v>656.64225524870653</v>
      </c>
      <c r="AC143" s="264">
        <v>2</v>
      </c>
    </row>
    <row r="144" spans="1:29">
      <c r="A144" s="255">
        <v>433</v>
      </c>
      <c r="B144" s="18" t="s">
        <v>142</v>
      </c>
      <c r="C144" s="21">
        <v>7749</v>
      </c>
      <c r="D144" s="32">
        <v>2768286.3958558617</v>
      </c>
      <c r="E144" s="21">
        <v>2300453.2424658118</v>
      </c>
      <c r="F144" s="24">
        <v>5068739.6383216735</v>
      </c>
      <c r="G144" s="271">
        <v>1447150.4737576186</v>
      </c>
      <c r="H144" s="272">
        <f t="shared" si="27"/>
        <v>6515890.1120792925</v>
      </c>
      <c r="I144" s="439">
        <v>-839601</v>
      </c>
      <c r="J144" s="444">
        <f t="shared" si="28"/>
        <v>5676289.1120792925</v>
      </c>
      <c r="K144" s="272">
        <f t="shared" si="29"/>
        <v>732.51892012895757</v>
      </c>
      <c r="L144" s="264">
        <v>5</v>
      </c>
      <c r="M144" s="264"/>
      <c r="N144" s="422">
        <f t="shared" si="23"/>
        <v>-645221.03756383993</v>
      </c>
      <c r="O144" s="420">
        <f t="shared" si="24"/>
        <v>-0.10206754751477612</v>
      </c>
      <c r="P144" s="421">
        <f t="shared" si="25"/>
        <v>-78.035016227387132</v>
      </c>
      <c r="Q144" s="434"/>
      <c r="R144" s="255">
        <v>433</v>
      </c>
      <c r="S144" s="18" t="s">
        <v>142</v>
      </c>
      <c r="T144" s="21">
        <v>7799</v>
      </c>
      <c r="U144" s="22">
        <v>3375552.9192835335</v>
      </c>
      <c r="V144" s="41">
        <v>2334460</v>
      </c>
      <c r="W144" s="166">
        <v>5710013</v>
      </c>
      <c r="X144" s="271">
        <v>1451098.1496431325</v>
      </c>
      <c r="Y144" s="440">
        <f t="shared" si="30"/>
        <v>7161111.1496431325</v>
      </c>
      <c r="Z144" s="442">
        <v>-839601</v>
      </c>
      <c r="AA144" s="443">
        <f t="shared" si="31"/>
        <v>6321510.1496431325</v>
      </c>
      <c r="AB144" s="44">
        <f t="shared" si="26"/>
        <v>810.55393635634471</v>
      </c>
      <c r="AC144" s="264">
        <v>5</v>
      </c>
    </row>
    <row r="145" spans="1:29">
      <c r="A145" s="255">
        <v>434</v>
      </c>
      <c r="B145" s="18" t="s">
        <v>143</v>
      </c>
      <c r="C145" s="21">
        <v>14568</v>
      </c>
      <c r="D145" s="32">
        <v>6545668.9228046397</v>
      </c>
      <c r="E145" s="21">
        <v>1111043.3431365776</v>
      </c>
      <c r="F145" s="24">
        <v>7656712.2659412175</v>
      </c>
      <c r="G145" s="271">
        <v>2637210.0523182191</v>
      </c>
      <c r="H145" s="272">
        <f t="shared" si="27"/>
        <v>10293922.318259437</v>
      </c>
      <c r="I145" s="439">
        <v>-1018727</v>
      </c>
      <c r="J145" s="444">
        <f t="shared" si="28"/>
        <v>9275195.3182594366</v>
      </c>
      <c r="K145" s="272">
        <f t="shared" si="29"/>
        <v>636.68281975970876</v>
      </c>
      <c r="L145" s="264">
        <v>1</v>
      </c>
      <c r="M145" s="264"/>
      <c r="N145" s="422">
        <f t="shared" si="23"/>
        <v>-1780567.2262982354</v>
      </c>
      <c r="O145" s="420">
        <f t="shared" si="24"/>
        <v>-0.16105331668639539</v>
      </c>
      <c r="P145" s="421">
        <f t="shared" si="25"/>
        <v>-118.3375001581818</v>
      </c>
      <c r="Q145" s="434"/>
      <c r="R145" s="255">
        <v>434</v>
      </c>
      <c r="S145" s="18" t="s">
        <v>143</v>
      </c>
      <c r="T145" s="21">
        <v>14643</v>
      </c>
      <c r="U145" s="22">
        <v>7534780.663223872</v>
      </c>
      <c r="V145" s="41">
        <v>1902749</v>
      </c>
      <c r="W145" s="166">
        <v>9437530</v>
      </c>
      <c r="X145" s="271">
        <v>2636959.544557672</v>
      </c>
      <c r="Y145" s="440">
        <f t="shared" si="30"/>
        <v>12074489.544557672</v>
      </c>
      <c r="Z145" s="442">
        <v>-1018727</v>
      </c>
      <c r="AA145" s="443">
        <f t="shared" si="31"/>
        <v>11055762.544557672</v>
      </c>
      <c r="AB145" s="44">
        <f t="shared" si="26"/>
        <v>755.02031991789056</v>
      </c>
      <c r="AC145" s="264">
        <v>1</v>
      </c>
    </row>
    <row r="146" spans="1:29">
      <c r="A146" s="255">
        <v>435</v>
      </c>
      <c r="B146" s="18" t="s">
        <v>144</v>
      </c>
      <c r="C146" s="21">
        <v>692</v>
      </c>
      <c r="D146" s="32">
        <v>606971.79936719569</v>
      </c>
      <c r="E146" s="21">
        <v>92941.827610869586</v>
      </c>
      <c r="F146" s="24">
        <v>699913.62697806524</v>
      </c>
      <c r="G146" s="271">
        <v>152462.34818397037</v>
      </c>
      <c r="H146" s="272">
        <f t="shared" si="27"/>
        <v>852375.97516203555</v>
      </c>
      <c r="I146" s="439">
        <v>-190726</v>
      </c>
      <c r="J146" s="444">
        <f t="shared" si="28"/>
        <v>661649.97516203555</v>
      </c>
      <c r="K146" s="272">
        <f t="shared" si="29"/>
        <v>956.14158260409761</v>
      </c>
      <c r="L146" s="264">
        <v>13</v>
      </c>
      <c r="M146" s="264"/>
      <c r="N146" s="422">
        <f t="shared" si="23"/>
        <v>-12964.567325242446</v>
      </c>
      <c r="O146" s="420">
        <f t="shared" si="24"/>
        <v>-1.9217740663346188E-2</v>
      </c>
      <c r="P146" s="421">
        <f t="shared" si="25"/>
        <v>-3.4808106921726676</v>
      </c>
      <c r="Q146" s="434"/>
      <c r="R146" s="255">
        <v>435</v>
      </c>
      <c r="S146" s="18" t="s">
        <v>144</v>
      </c>
      <c r="T146" s="21">
        <v>703</v>
      </c>
      <c r="U146" s="22">
        <v>711348.36425895616</v>
      </c>
      <c r="V146" s="41">
        <v>2067</v>
      </c>
      <c r="W146" s="166">
        <v>713415</v>
      </c>
      <c r="X146" s="271">
        <v>151925.542487278</v>
      </c>
      <c r="Y146" s="440">
        <f t="shared" si="30"/>
        <v>865340.542487278</v>
      </c>
      <c r="Z146" s="442">
        <v>-190726</v>
      </c>
      <c r="AA146" s="443">
        <f t="shared" si="31"/>
        <v>674614.542487278</v>
      </c>
      <c r="AB146" s="44">
        <f t="shared" si="26"/>
        <v>959.62239329627027</v>
      </c>
      <c r="AC146" s="264">
        <v>13</v>
      </c>
    </row>
    <row r="147" spans="1:29">
      <c r="A147" s="255">
        <v>436</v>
      </c>
      <c r="B147" s="18" t="s">
        <v>145</v>
      </c>
      <c r="C147" s="21">
        <v>1988</v>
      </c>
      <c r="D147" s="32">
        <v>2027612.28439005</v>
      </c>
      <c r="E147" s="21">
        <v>1429611.5281211394</v>
      </c>
      <c r="F147" s="24">
        <v>3457223.8125111894</v>
      </c>
      <c r="G147" s="271">
        <v>327241.03448915156</v>
      </c>
      <c r="H147" s="272">
        <f t="shared" si="27"/>
        <v>3784464.8470003409</v>
      </c>
      <c r="I147" s="439">
        <v>-388488</v>
      </c>
      <c r="J147" s="444">
        <f t="shared" si="28"/>
        <v>3395976.8470003409</v>
      </c>
      <c r="K147" s="272">
        <f t="shared" si="29"/>
        <v>1708.2378506037933</v>
      </c>
      <c r="L147" s="264">
        <v>17</v>
      </c>
      <c r="M147" s="264"/>
      <c r="N147" s="422">
        <f t="shared" si="23"/>
        <v>-912159.75103736017</v>
      </c>
      <c r="O147" s="420">
        <f t="shared" si="24"/>
        <v>-0.21172953324015698</v>
      </c>
      <c r="P147" s="421">
        <f t="shared" si="25"/>
        <v>-426.61675694709925</v>
      </c>
      <c r="Q147" s="434"/>
      <c r="R147" s="255">
        <v>436</v>
      </c>
      <c r="S147" s="18" t="s">
        <v>145</v>
      </c>
      <c r="T147" s="21">
        <v>2018</v>
      </c>
      <c r="U147" s="22">
        <v>2881446.5102605158</v>
      </c>
      <c r="V147" s="41">
        <v>1491646</v>
      </c>
      <c r="W147" s="166">
        <v>4373093</v>
      </c>
      <c r="X147" s="271">
        <v>323531.59803770063</v>
      </c>
      <c r="Y147" s="440">
        <f t="shared" si="30"/>
        <v>4696624.5980377011</v>
      </c>
      <c r="Z147" s="442">
        <v>-388488</v>
      </c>
      <c r="AA147" s="443">
        <f t="shared" si="31"/>
        <v>4308136.5980377011</v>
      </c>
      <c r="AB147" s="44">
        <f t="shared" si="26"/>
        <v>2134.8546075508925</v>
      </c>
      <c r="AC147" s="264">
        <v>17</v>
      </c>
    </row>
    <row r="148" spans="1:29">
      <c r="A148" s="255">
        <v>440</v>
      </c>
      <c r="B148" s="18" t="s">
        <v>146</v>
      </c>
      <c r="C148" s="21">
        <v>5732</v>
      </c>
      <c r="D148" s="32">
        <v>8607895.842148874</v>
      </c>
      <c r="E148" s="21">
        <v>3040687.1294465577</v>
      </c>
      <c r="F148" s="24">
        <v>11648582.971595433</v>
      </c>
      <c r="G148" s="271">
        <v>774559.38061253994</v>
      </c>
      <c r="H148" s="272">
        <f t="shared" si="27"/>
        <v>12423142.352207972</v>
      </c>
      <c r="I148" s="439">
        <v>-1388868</v>
      </c>
      <c r="J148" s="444">
        <f t="shared" si="28"/>
        <v>11034274.352207972</v>
      </c>
      <c r="K148" s="272">
        <f t="shared" si="29"/>
        <v>1925.030417342633</v>
      </c>
      <c r="L148" s="264">
        <v>15</v>
      </c>
      <c r="M148" s="264"/>
      <c r="N148" s="422">
        <f t="shared" si="23"/>
        <v>1138142.4340490755</v>
      </c>
      <c r="O148" s="420">
        <f t="shared" si="24"/>
        <v>0.1150088179362931</v>
      </c>
      <c r="P148" s="421">
        <f t="shared" si="25"/>
        <v>164.7792757277457</v>
      </c>
      <c r="Q148" s="434"/>
      <c r="R148" s="255">
        <v>440</v>
      </c>
      <c r="S148" s="18" t="s">
        <v>146</v>
      </c>
      <c r="T148" s="21">
        <v>5622</v>
      </c>
      <c r="U148" s="22">
        <v>7302107.8037955472</v>
      </c>
      <c r="V148" s="41">
        <v>3227863</v>
      </c>
      <c r="W148" s="166">
        <v>10529971</v>
      </c>
      <c r="X148" s="271">
        <v>755028.91815889569</v>
      </c>
      <c r="Y148" s="440">
        <f t="shared" si="30"/>
        <v>11284999.918158896</v>
      </c>
      <c r="Z148" s="442">
        <v>-1388868</v>
      </c>
      <c r="AA148" s="443">
        <f t="shared" si="31"/>
        <v>9896131.9181588963</v>
      </c>
      <c r="AB148" s="44">
        <f t="shared" si="26"/>
        <v>1760.2511416148873</v>
      </c>
      <c r="AC148" s="264">
        <v>15</v>
      </c>
    </row>
    <row r="149" spans="1:29">
      <c r="A149" s="255">
        <v>441</v>
      </c>
      <c r="B149" s="18" t="s">
        <v>147</v>
      </c>
      <c r="C149" s="21">
        <v>4421</v>
      </c>
      <c r="D149" s="32">
        <v>-790383.61953095894</v>
      </c>
      <c r="E149" s="21">
        <v>1156151.4754008988</v>
      </c>
      <c r="F149" s="24">
        <v>365767.8558699399</v>
      </c>
      <c r="G149" s="271">
        <v>894585.92947752739</v>
      </c>
      <c r="H149" s="272">
        <f t="shared" si="27"/>
        <v>1260353.7853474673</v>
      </c>
      <c r="I149" s="439">
        <v>-398992</v>
      </c>
      <c r="J149" s="444">
        <f t="shared" si="28"/>
        <v>861361.78534746729</v>
      </c>
      <c r="K149" s="272">
        <f t="shared" si="29"/>
        <v>194.83415185421111</v>
      </c>
      <c r="L149" s="264">
        <v>9</v>
      </c>
      <c r="M149" s="264"/>
      <c r="N149" s="422">
        <f t="shared" si="23"/>
        <v>132456.10616454924</v>
      </c>
      <c r="O149" s="420">
        <f t="shared" si="24"/>
        <v>0.18171913039973658</v>
      </c>
      <c r="P149" s="421">
        <f t="shared" si="25"/>
        <v>31.877371352776265</v>
      </c>
      <c r="Q149" s="434"/>
      <c r="R149" s="255">
        <v>441</v>
      </c>
      <c r="S149" s="18" t="s">
        <v>147</v>
      </c>
      <c r="T149" s="21">
        <v>4473</v>
      </c>
      <c r="U149" s="22">
        <v>-589889.66936123976</v>
      </c>
      <c r="V149" s="41">
        <v>823356</v>
      </c>
      <c r="W149" s="166">
        <v>233466</v>
      </c>
      <c r="X149" s="271">
        <v>894431.67918291804</v>
      </c>
      <c r="Y149" s="440">
        <f t="shared" si="30"/>
        <v>1127897.679182918</v>
      </c>
      <c r="Z149" s="442">
        <v>-398992</v>
      </c>
      <c r="AA149" s="443">
        <f t="shared" si="31"/>
        <v>728905.67918291804</v>
      </c>
      <c r="AB149" s="44">
        <f t="shared" si="26"/>
        <v>162.95678050143485</v>
      </c>
      <c r="AC149" s="264">
        <v>9</v>
      </c>
    </row>
    <row r="150" spans="1:29">
      <c r="A150" s="255">
        <v>444</v>
      </c>
      <c r="B150" s="18" t="s">
        <v>148</v>
      </c>
      <c r="C150" s="21">
        <v>45811</v>
      </c>
      <c r="D150" s="32">
        <v>16023745.74058472</v>
      </c>
      <c r="E150" s="21">
        <v>6529776.8894639406</v>
      </c>
      <c r="F150" s="24">
        <v>22553522.630048662</v>
      </c>
      <c r="G150" s="271">
        <v>7235214.5431186706</v>
      </c>
      <c r="H150" s="272">
        <f t="shared" si="27"/>
        <v>29788737.173167333</v>
      </c>
      <c r="I150" s="439">
        <v>-994203</v>
      </c>
      <c r="J150" s="444">
        <f t="shared" si="28"/>
        <v>28794534.173167333</v>
      </c>
      <c r="K150" s="272">
        <f t="shared" si="29"/>
        <v>628.55065755314956</v>
      </c>
      <c r="L150" s="264">
        <v>1</v>
      </c>
      <c r="M150" s="264"/>
      <c r="N150" s="422">
        <f t="shared" si="23"/>
        <v>-3975112.7429947034</v>
      </c>
      <c r="O150" s="420">
        <f t="shared" si="24"/>
        <v>-0.12130471692797434</v>
      </c>
      <c r="P150" s="421">
        <f t="shared" si="25"/>
        <v>-84.01885875897608</v>
      </c>
      <c r="Q150" s="434"/>
      <c r="R150" s="255">
        <v>444</v>
      </c>
      <c r="S150" s="18" t="s">
        <v>148</v>
      </c>
      <c r="T150" s="21">
        <v>45988</v>
      </c>
      <c r="U150" s="22">
        <v>19695104.985940874</v>
      </c>
      <c r="V150" s="41">
        <v>6844569</v>
      </c>
      <c r="W150" s="166">
        <v>26539674</v>
      </c>
      <c r="X150" s="271">
        <v>7224175.9161620373</v>
      </c>
      <c r="Y150" s="440">
        <f t="shared" si="30"/>
        <v>33763849.916162036</v>
      </c>
      <c r="Z150" s="442">
        <v>-994203</v>
      </c>
      <c r="AA150" s="443">
        <f t="shared" si="31"/>
        <v>32769646.916162036</v>
      </c>
      <c r="AB150" s="44">
        <f t="shared" si="26"/>
        <v>712.56951631212564</v>
      </c>
      <c r="AC150" s="264">
        <v>1</v>
      </c>
    </row>
    <row r="151" spans="1:29">
      <c r="A151" s="255">
        <v>445</v>
      </c>
      <c r="B151" s="18" t="s">
        <v>149</v>
      </c>
      <c r="C151" s="21">
        <v>14991</v>
      </c>
      <c r="D151" s="32">
        <v>6124866.4714000095</v>
      </c>
      <c r="E151" s="21">
        <v>473200.61489634623</v>
      </c>
      <c r="F151" s="24">
        <v>6598067.0862963554</v>
      </c>
      <c r="G151" s="271">
        <v>2387369.7186029251</v>
      </c>
      <c r="H151" s="272">
        <f t="shared" si="27"/>
        <v>8985436.8048992809</v>
      </c>
      <c r="I151" s="439">
        <v>-323495</v>
      </c>
      <c r="J151" s="444">
        <f t="shared" si="28"/>
        <v>8661941.8048992809</v>
      </c>
      <c r="K151" s="272">
        <f t="shared" si="29"/>
        <v>577.80947267689157</v>
      </c>
      <c r="L151" s="264">
        <v>2</v>
      </c>
      <c r="M151" s="264"/>
      <c r="N151" s="422">
        <f t="shared" si="23"/>
        <v>-2060212.6955636255</v>
      </c>
      <c r="O151" s="420">
        <f t="shared" si="24"/>
        <v>-0.1921454028175662</v>
      </c>
      <c r="P151" s="421">
        <f t="shared" si="25"/>
        <v>-132.92594429665382</v>
      </c>
      <c r="Q151" s="434"/>
      <c r="R151" s="255">
        <v>445</v>
      </c>
      <c r="S151" s="18" t="s">
        <v>149</v>
      </c>
      <c r="T151" s="21">
        <v>15086</v>
      </c>
      <c r="U151" s="22">
        <v>7788070.222093855</v>
      </c>
      <c r="V151" s="41">
        <v>871155</v>
      </c>
      <c r="W151" s="166">
        <v>8659225</v>
      </c>
      <c r="X151" s="271">
        <v>2386424.5004629069</v>
      </c>
      <c r="Y151" s="440">
        <f t="shared" si="30"/>
        <v>11045649.500462906</v>
      </c>
      <c r="Z151" s="442">
        <v>-323495</v>
      </c>
      <c r="AA151" s="443">
        <f t="shared" si="31"/>
        <v>10722154.500462906</v>
      </c>
      <c r="AB151" s="44">
        <f t="shared" si="26"/>
        <v>710.7354169735454</v>
      </c>
      <c r="AC151" s="264">
        <v>2</v>
      </c>
    </row>
    <row r="152" spans="1:29">
      <c r="A152" s="255">
        <v>475</v>
      </c>
      <c r="B152" s="18" t="s">
        <v>150</v>
      </c>
      <c r="C152" s="21">
        <v>5479</v>
      </c>
      <c r="D152" s="32">
        <v>3472002.8994803969</v>
      </c>
      <c r="E152" s="21">
        <v>1792268.7094228193</v>
      </c>
      <c r="F152" s="24">
        <v>5264271.6089032162</v>
      </c>
      <c r="G152" s="271">
        <v>1110692.6557968678</v>
      </c>
      <c r="H152" s="272">
        <f t="shared" si="27"/>
        <v>6374964.264700084</v>
      </c>
      <c r="I152" s="439">
        <v>-203971</v>
      </c>
      <c r="J152" s="444">
        <f t="shared" si="28"/>
        <v>6170993.264700084</v>
      </c>
      <c r="K152" s="272">
        <f t="shared" si="29"/>
        <v>1126.2991904909809</v>
      </c>
      <c r="L152" s="264">
        <v>15</v>
      </c>
      <c r="M152" s="264"/>
      <c r="N152" s="422">
        <f t="shared" si="23"/>
        <v>570194.57090085931</v>
      </c>
      <c r="O152" s="420">
        <f t="shared" si="24"/>
        <v>0.10180593913009854</v>
      </c>
      <c r="P152" s="421">
        <f t="shared" si="25"/>
        <v>105.55949779930518</v>
      </c>
      <c r="Q152" s="434"/>
      <c r="R152" s="255">
        <v>475</v>
      </c>
      <c r="S152" s="18" t="s">
        <v>150</v>
      </c>
      <c r="T152" s="21">
        <v>5487</v>
      </c>
      <c r="U152" s="22">
        <v>2833672.1955657457</v>
      </c>
      <c r="V152" s="41">
        <v>1865512</v>
      </c>
      <c r="W152" s="166">
        <v>4699184</v>
      </c>
      <c r="X152" s="271">
        <v>1105585.6937992244</v>
      </c>
      <c r="Y152" s="440">
        <f t="shared" si="30"/>
        <v>5804769.6937992247</v>
      </c>
      <c r="Z152" s="442">
        <v>-203971</v>
      </c>
      <c r="AA152" s="443">
        <f t="shared" si="31"/>
        <v>5600798.6937992247</v>
      </c>
      <c r="AB152" s="44">
        <f t="shared" si="26"/>
        <v>1020.7396926916757</v>
      </c>
      <c r="AC152" s="264">
        <v>15</v>
      </c>
    </row>
    <row r="153" spans="1:29">
      <c r="A153" s="255">
        <v>480</v>
      </c>
      <c r="B153" s="18" t="s">
        <v>151</v>
      </c>
      <c r="C153" s="21">
        <v>1978</v>
      </c>
      <c r="D153" s="32">
        <v>893529.87955199194</v>
      </c>
      <c r="E153" s="21">
        <v>958405.60256565036</v>
      </c>
      <c r="F153" s="24">
        <v>1851935.4821176422</v>
      </c>
      <c r="G153" s="271">
        <v>434711.46423178533</v>
      </c>
      <c r="H153" s="272">
        <f t="shared" si="27"/>
        <v>2286646.9463494276</v>
      </c>
      <c r="I153" s="439">
        <v>-471129</v>
      </c>
      <c r="J153" s="444">
        <f t="shared" si="28"/>
        <v>1815517.9463494276</v>
      </c>
      <c r="K153" s="272">
        <f t="shared" si="29"/>
        <v>917.85538238090373</v>
      </c>
      <c r="L153" s="264">
        <v>2</v>
      </c>
      <c r="M153" s="264"/>
      <c r="N153" s="422">
        <f t="shared" si="23"/>
        <v>56704.764743680134</v>
      </c>
      <c r="O153" s="420">
        <f t="shared" si="24"/>
        <v>3.2240356927453924E-2</v>
      </c>
      <c r="P153" s="421">
        <f t="shared" si="25"/>
        <v>34.029662981030697</v>
      </c>
      <c r="Q153" s="434"/>
      <c r="R153" s="255">
        <v>480</v>
      </c>
      <c r="S153" s="18" t="s">
        <v>151</v>
      </c>
      <c r="T153" s="21">
        <v>1990</v>
      </c>
      <c r="U153" s="22">
        <v>828886.28607209574</v>
      </c>
      <c r="V153" s="41">
        <v>966329</v>
      </c>
      <c r="W153" s="166">
        <v>1795216</v>
      </c>
      <c r="X153" s="271">
        <v>434726.18160574726</v>
      </c>
      <c r="Y153" s="440">
        <f t="shared" si="30"/>
        <v>2229942.1816057474</v>
      </c>
      <c r="Z153" s="442">
        <v>-471129</v>
      </c>
      <c r="AA153" s="443">
        <f t="shared" si="31"/>
        <v>1758813.1816057474</v>
      </c>
      <c r="AB153" s="44">
        <f t="shared" si="26"/>
        <v>883.82571939987304</v>
      </c>
      <c r="AC153" s="264">
        <v>2</v>
      </c>
    </row>
    <row r="154" spans="1:29">
      <c r="A154" s="255">
        <v>481</v>
      </c>
      <c r="B154" s="18" t="s">
        <v>152</v>
      </c>
      <c r="C154" s="21">
        <v>9642</v>
      </c>
      <c r="D154" s="32">
        <v>5142898.0754184341</v>
      </c>
      <c r="E154" s="21">
        <v>968712.22588659963</v>
      </c>
      <c r="F154" s="24">
        <v>6111610.3013050333</v>
      </c>
      <c r="G154" s="271">
        <v>1246009.7461402339</v>
      </c>
      <c r="H154" s="272">
        <f t="shared" si="27"/>
        <v>7357620.0474452674</v>
      </c>
      <c r="I154" s="439">
        <v>-2046174</v>
      </c>
      <c r="J154" s="444">
        <f t="shared" si="28"/>
        <v>5311446.0474452674</v>
      </c>
      <c r="K154" s="272">
        <f t="shared" si="29"/>
        <v>550.86559297295867</v>
      </c>
      <c r="L154" s="264">
        <v>2</v>
      </c>
      <c r="M154" s="264"/>
      <c r="N154" s="422">
        <f t="shared" si="23"/>
        <v>-913056.66287709586</v>
      </c>
      <c r="O154" s="420">
        <f t="shared" si="24"/>
        <v>-0.14668748739765738</v>
      </c>
      <c r="P154" s="421">
        <f t="shared" si="25"/>
        <v>-96.710635733071626</v>
      </c>
      <c r="Q154" s="434"/>
      <c r="R154" s="255">
        <v>481</v>
      </c>
      <c r="S154" s="18" t="s">
        <v>152</v>
      </c>
      <c r="T154" s="21">
        <v>9612</v>
      </c>
      <c r="U154" s="22">
        <v>5865270.7640951965</v>
      </c>
      <c r="V154" s="41">
        <v>1142910</v>
      </c>
      <c r="W154" s="166">
        <v>7008181</v>
      </c>
      <c r="X154" s="271">
        <v>1262495.7103223633</v>
      </c>
      <c r="Y154" s="440">
        <f t="shared" si="30"/>
        <v>8270676.7103223633</v>
      </c>
      <c r="Z154" s="442">
        <v>-2046174</v>
      </c>
      <c r="AA154" s="443">
        <f t="shared" si="31"/>
        <v>6224502.7103223633</v>
      </c>
      <c r="AB154" s="44">
        <f t="shared" si="26"/>
        <v>647.57622870603029</v>
      </c>
      <c r="AC154" s="264">
        <v>2</v>
      </c>
    </row>
    <row r="155" spans="1:29">
      <c r="A155" s="255">
        <v>483</v>
      </c>
      <c r="B155" s="18" t="s">
        <v>153</v>
      </c>
      <c r="C155" s="21">
        <v>1067</v>
      </c>
      <c r="D155" s="32">
        <v>551193.086259395</v>
      </c>
      <c r="E155" s="21">
        <v>996068.50453338434</v>
      </c>
      <c r="F155" s="24">
        <v>1547261.5907927793</v>
      </c>
      <c r="G155" s="271">
        <v>242082.55180715496</v>
      </c>
      <c r="H155" s="272">
        <f t="shared" si="27"/>
        <v>1789344.1425999342</v>
      </c>
      <c r="I155" s="439">
        <v>-208749</v>
      </c>
      <c r="J155" s="444">
        <f t="shared" si="28"/>
        <v>1580595.1425999342</v>
      </c>
      <c r="K155" s="272">
        <f t="shared" si="29"/>
        <v>1481.3450258668549</v>
      </c>
      <c r="L155" s="264">
        <v>17</v>
      </c>
      <c r="M155" s="264"/>
      <c r="N155" s="422">
        <f t="shared" si="23"/>
        <v>-355467.87286569364</v>
      </c>
      <c r="O155" s="420">
        <f t="shared" si="24"/>
        <v>-0.18360346229753413</v>
      </c>
      <c r="P155" s="421">
        <f t="shared" si="25"/>
        <v>-317.97004426848707</v>
      </c>
      <c r="Q155" s="434"/>
      <c r="R155" s="255">
        <v>483</v>
      </c>
      <c r="S155" s="18" t="s">
        <v>153</v>
      </c>
      <c r="T155" s="21">
        <v>1076</v>
      </c>
      <c r="U155" s="22">
        <v>946194.79845485324</v>
      </c>
      <c r="V155" s="41">
        <v>956844</v>
      </c>
      <c r="W155" s="166">
        <v>1903039</v>
      </c>
      <c r="X155" s="271">
        <v>241773.01546562792</v>
      </c>
      <c r="Y155" s="440">
        <f t="shared" si="30"/>
        <v>2144812.0154656279</v>
      </c>
      <c r="Z155" s="442">
        <v>-208749</v>
      </c>
      <c r="AA155" s="443">
        <f t="shared" si="31"/>
        <v>1936063.0154656279</v>
      </c>
      <c r="AB155" s="44">
        <f t="shared" si="26"/>
        <v>1799.315070135342</v>
      </c>
      <c r="AC155" s="264">
        <v>17</v>
      </c>
    </row>
    <row r="156" spans="1:29">
      <c r="A156" s="255">
        <v>484</v>
      </c>
      <c r="B156" s="18" t="s">
        <v>154</v>
      </c>
      <c r="C156" s="21">
        <v>2967</v>
      </c>
      <c r="D156" s="32">
        <v>511866.97335945745</v>
      </c>
      <c r="E156" s="21">
        <v>1076160.5163867939</v>
      </c>
      <c r="F156" s="24">
        <v>1588027.4897462514</v>
      </c>
      <c r="G156" s="271">
        <v>610721.55244257487</v>
      </c>
      <c r="H156" s="272">
        <f t="shared" si="27"/>
        <v>2198749.042188826</v>
      </c>
      <c r="I156" s="439">
        <v>149828</v>
      </c>
      <c r="J156" s="444">
        <f t="shared" si="28"/>
        <v>2348577.042188826</v>
      </c>
      <c r="K156" s="272">
        <f t="shared" si="29"/>
        <v>791.56624273300508</v>
      </c>
      <c r="L156" s="264">
        <v>4</v>
      </c>
      <c r="M156" s="264"/>
      <c r="N156" s="422">
        <f t="shared" si="23"/>
        <v>1011336.5713050198</v>
      </c>
      <c r="O156" s="420">
        <f t="shared" si="24"/>
        <v>0.75628624269545874</v>
      </c>
      <c r="P156" s="421">
        <f t="shared" si="25"/>
        <v>353.84432100344492</v>
      </c>
      <c r="Q156" s="434"/>
      <c r="R156" s="255">
        <v>484</v>
      </c>
      <c r="S156" s="18" t="s">
        <v>154</v>
      </c>
      <c r="T156" s="21">
        <v>3055</v>
      </c>
      <c r="U156" s="22">
        <v>603294.30721125775</v>
      </c>
      <c r="V156" s="41">
        <v>-23653</v>
      </c>
      <c r="W156" s="166">
        <v>579641</v>
      </c>
      <c r="X156" s="271">
        <v>607771.47088380624</v>
      </c>
      <c r="Y156" s="440">
        <f t="shared" si="30"/>
        <v>1187412.4708838062</v>
      </c>
      <c r="Z156" s="442">
        <v>149828</v>
      </c>
      <c r="AA156" s="443">
        <f t="shared" si="31"/>
        <v>1337240.4708838062</v>
      </c>
      <c r="AB156" s="44">
        <f t="shared" si="26"/>
        <v>437.72192172956017</v>
      </c>
      <c r="AC156" s="264">
        <v>4</v>
      </c>
    </row>
    <row r="157" spans="1:29">
      <c r="A157" s="255">
        <v>489</v>
      </c>
      <c r="B157" s="18" t="s">
        <v>155</v>
      </c>
      <c r="C157" s="21">
        <v>1791</v>
      </c>
      <c r="D157" s="32">
        <v>906066.27813272947</v>
      </c>
      <c r="E157" s="21">
        <v>936482.80715467304</v>
      </c>
      <c r="F157" s="24">
        <v>1842549.0852874024</v>
      </c>
      <c r="G157" s="271">
        <v>430872.63129516761</v>
      </c>
      <c r="H157" s="272">
        <f t="shared" si="27"/>
        <v>2273421.7165825702</v>
      </c>
      <c r="I157" s="439">
        <v>-425642</v>
      </c>
      <c r="J157" s="444">
        <f t="shared" si="28"/>
        <v>1847779.71658257</v>
      </c>
      <c r="K157" s="272">
        <f t="shared" si="29"/>
        <v>1031.702800995293</v>
      </c>
      <c r="L157" s="264">
        <v>8</v>
      </c>
      <c r="M157" s="264"/>
      <c r="N157" s="422">
        <f t="shared" si="23"/>
        <v>-141415.59302478959</v>
      </c>
      <c r="O157" s="420">
        <f t="shared" si="24"/>
        <v>-7.1091859276856587E-2</v>
      </c>
      <c r="P157" s="421">
        <f t="shared" si="25"/>
        <v>-52.327340480107296</v>
      </c>
      <c r="Q157" s="434"/>
      <c r="R157" s="255">
        <v>489</v>
      </c>
      <c r="S157" s="18" t="s">
        <v>155</v>
      </c>
      <c r="T157" s="21">
        <v>1835</v>
      </c>
      <c r="U157" s="22">
        <v>1274395.142502863</v>
      </c>
      <c r="V157" s="41">
        <v>713914</v>
      </c>
      <c r="W157" s="166">
        <v>1988310</v>
      </c>
      <c r="X157" s="271">
        <v>426527.30960735946</v>
      </c>
      <c r="Y157" s="440">
        <f t="shared" si="30"/>
        <v>2414837.3096073596</v>
      </c>
      <c r="Z157" s="442">
        <v>-425642</v>
      </c>
      <c r="AA157" s="443">
        <f t="shared" si="31"/>
        <v>1989195.3096073596</v>
      </c>
      <c r="AB157" s="44">
        <f t="shared" si="26"/>
        <v>1084.0301414754003</v>
      </c>
      <c r="AC157" s="264">
        <v>8</v>
      </c>
    </row>
    <row r="158" spans="1:29">
      <c r="A158" s="255">
        <v>491</v>
      </c>
      <c r="B158" s="18" t="s">
        <v>156</v>
      </c>
      <c r="C158" s="21">
        <v>51980</v>
      </c>
      <c r="D158" s="32">
        <v>-14384242.601573354</v>
      </c>
      <c r="E158" s="21">
        <v>12362894.250335168</v>
      </c>
      <c r="F158" s="24">
        <v>-2021348.3512381855</v>
      </c>
      <c r="G158" s="271">
        <v>9052961.8927258905</v>
      </c>
      <c r="H158" s="272">
        <f t="shared" si="27"/>
        <v>7031613.541487705</v>
      </c>
      <c r="I158" s="439">
        <v>1272880</v>
      </c>
      <c r="J158" s="444">
        <f t="shared" si="28"/>
        <v>8304493.541487705</v>
      </c>
      <c r="K158" s="272">
        <f t="shared" si="29"/>
        <v>159.76324627717784</v>
      </c>
      <c r="L158" s="264">
        <v>10</v>
      </c>
      <c r="M158" s="264"/>
      <c r="N158" s="422">
        <f t="shared" si="23"/>
        <v>-2850688.8612836618</v>
      </c>
      <c r="O158" s="420">
        <f t="shared" si="24"/>
        <v>-0.25554838624381826</v>
      </c>
      <c r="P158" s="421">
        <f t="shared" si="25"/>
        <v>-54.257366952770496</v>
      </c>
      <c r="Q158" s="434"/>
      <c r="R158" s="255">
        <v>491</v>
      </c>
      <c r="S158" s="18" t="s">
        <v>156</v>
      </c>
      <c r="T158" s="21">
        <v>52122</v>
      </c>
      <c r="U158" s="22">
        <v>-8911391.9703338761</v>
      </c>
      <c r="V158" s="41">
        <v>9887140</v>
      </c>
      <c r="W158" s="166">
        <v>975748</v>
      </c>
      <c r="X158" s="271">
        <v>8906554.4027713668</v>
      </c>
      <c r="Y158" s="440">
        <f t="shared" si="30"/>
        <v>9882302.4027713668</v>
      </c>
      <c r="Z158" s="442">
        <v>1272880</v>
      </c>
      <c r="AA158" s="443">
        <f t="shared" si="31"/>
        <v>11155182.402771367</v>
      </c>
      <c r="AB158" s="44">
        <f t="shared" si="26"/>
        <v>214.02061322994834</v>
      </c>
      <c r="AC158" s="264">
        <v>10</v>
      </c>
    </row>
    <row r="159" spans="1:29">
      <c r="A159" s="255">
        <v>494</v>
      </c>
      <c r="B159" s="18" t="s">
        <v>157</v>
      </c>
      <c r="C159" s="21">
        <v>8882</v>
      </c>
      <c r="D159" s="32">
        <v>3812435.0517101828</v>
      </c>
      <c r="E159" s="21">
        <v>5130637.4946096847</v>
      </c>
      <c r="F159" s="24">
        <v>8943072.5463198684</v>
      </c>
      <c r="G159" s="271">
        <v>1374040.431105312</v>
      </c>
      <c r="H159" s="272">
        <f t="shared" si="27"/>
        <v>10317112.97742518</v>
      </c>
      <c r="I159" s="439">
        <v>80250</v>
      </c>
      <c r="J159" s="444">
        <f t="shared" si="28"/>
        <v>10397362.97742518</v>
      </c>
      <c r="K159" s="272">
        <f t="shared" si="29"/>
        <v>1170.6105581428935</v>
      </c>
      <c r="L159" s="264">
        <v>17</v>
      </c>
      <c r="M159" s="264"/>
      <c r="N159" s="422">
        <f t="shared" si="23"/>
        <v>-1169084.8869767394</v>
      </c>
      <c r="O159" s="420">
        <f t="shared" si="24"/>
        <v>-0.10107553336014545</v>
      </c>
      <c r="P159" s="421">
        <f t="shared" si="25"/>
        <v>-127.6774499839355</v>
      </c>
      <c r="Q159" s="434"/>
      <c r="R159" s="255">
        <v>494</v>
      </c>
      <c r="S159" s="18" t="s">
        <v>157</v>
      </c>
      <c r="T159" s="21">
        <v>8909</v>
      </c>
      <c r="U159" s="22">
        <v>4745812.4596698396</v>
      </c>
      <c r="V159" s="41">
        <v>5382582</v>
      </c>
      <c r="W159" s="166">
        <v>10128395</v>
      </c>
      <c r="X159" s="271">
        <v>1357802.8644019193</v>
      </c>
      <c r="Y159" s="440">
        <f t="shared" si="30"/>
        <v>11486197.86440192</v>
      </c>
      <c r="Z159" s="442">
        <v>80250</v>
      </c>
      <c r="AA159" s="443">
        <f t="shared" si="31"/>
        <v>11566447.86440192</v>
      </c>
      <c r="AB159" s="44">
        <f t="shared" si="26"/>
        <v>1298.288008126829</v>
      </c>
      <c r="AC159" s="264">
        <v>17</v>
      </c>
    </row>
    <row r="160" spans="1:29">
      <c r="A160" s="255">
        <v>495</v>
      </c>
      <c r="B160" s="18" t="s">
        <v>158</v>
      </c>
      <c r="C160" s="21">
        <v>1477</v>
      </c>
      <c r="D160" s="32">
        <v>615323.38802716229</v>
      </c>
      <c r="E160" s="21">
        <v>293923.30456928094</v>
      </c>
      <c r="F160" s="24">
        <v>909246.69259644323</v>
      </c>
      <c r="G160" s="271">
        <v>336241.3271583122</v>
      </c>
      <c r="H160" s="272">
        <f t="shared" si="27"/>
        <v>1245488.0197547553</v>
      </c>
      <c r="I160" s="439">
        <v>-370317</v>
      </c>
      <c r="J160" s="444">
        <f t="shared" si="28"/>
        <v>875171.01975475543</v>
      </c>
      <c r="K160" s="272">
        <f t="shared" si="29"/>
        <v>592.53285020633405</v>
      </c>
      <c r="L160" s="264">
        <v>13</v>
      </c>
      <c r="M160" s="264"/>
      <c r="N160" s="422">
        <f t="shared" si="23"/>
        <v>-34168.041667682701</v>
      </c>
      <c r="O160" s="420">
        <f t="shared" si="24"/>
        <v>-3.7574589190345759E-2</v>
      </c>
      <c r="P160" s="421">
        <f t="shared" si="25"/>
        <v>-18.582110427024872</v>
      </c>
      <c r="Q160" s="434"/>
      <c r="R160" s="255">
        <v>495</v>
      </c>
      <c r="S160" s="18" t="s">
        <v>158</v>
      </c>
      <c r="T160" s="21">
        <v>1488</v>
      </c>
      <c r="U160" s="22">
        <v>947388.88380874787</v>
      </c>
      <c r="V160" s="41">
        <v>-704</v>
      </c>
      <c r="W160" s="166">
        <v>946685</v>
      </c>
      <c r="X160" s="271">
        <v>332971.06142243807</v>
      </c>
      <c r="Y160" s="440">
        <f t="shared" si="30"/>
        <v>1279656.0614224381</v>
      </c>
      <c r="Z160" s="442">
        <v>-370317</v>
      </c>
      <c r="AA160" s="443">
        <f t="shared" si="31"/>
        <v>909339.06142243813</v>
      </c>
      <c r="AB160" s="44">
        <f t="shared" si="26"/>
        <v>611.11496063335892</v>
      </c>
      <c r="AC160" s="264">
        <v>13</v>
      </c>
    </row>
    <row r="161" spans="1:29">
      <c r="A161" s="255">
        <v>498</v>
      </c>
      <c r="B161" s="18" t="s">
        <v>159</v>
      </c>
      <c r="C161" s="21">
        <v>2281</v>
      </c>
      <c r="D161" s="32">
        <v>2801615.1182899973</v>
      </c>
      <c r="E161" s="21">
        <v>159782.67139176364</v>
      </c>
      <c r="F161" s="24">
        <v>2961397.7896817611</v>
      </c>
      <c r="G161" s="271">
        <v>449175.24510816851</v>
      </c>
      <c r="H161" s="272">
        <f t="shared" si="27"/>
        <v>3410573.0347899296</v>
      </c>
      <c r="I161" s="439">
        <v>186556</v>
      </c>
      <c r="J161" s="444">
        <f t="shared" si="28"/>
        <v>3597129.0347899296</v>
      </c>
      <c r="K161" s="272">
        <f t="shared" si="29"/>
        <v>1576.9965080183822</v>
      </c>
      <c r="L161" s="264">
        <v>19</v>
      </c>
      <c r="M161" s="264"/>
      <c r="N161" s="422">
        <f t="shared" si="23"/>
        <v>-210898.01124465978</v>
      </c>
      <c r="O161" s="420">
        <f t="shared" si="24"/>
        <v>-5.5382487754196512E-2</v>
      </c>
      <c r="P161" s="421">
        <f t="shared" si="25"/>
        <v>-63.687268816856658</v>
      </c>
      <c r="Q161" s="434"/>
      <c r="R161" s="255">
        <v>498</v>
      </c>
      <c r="S161" s="18" t="s">
        <v>159</v>
      </c>
      <c r="T161" s="21">
        <v>2321</v>
      </c>
      <c r="U161" s="22">
        <v>3130498.9688672982</v>
      </c>
      <c r="V161" s="41">
        <v>46622</v>
      </c>
      <c r="W161" s="166">
        <v>3177121</v>
      </c>
      <c r="X161" s="271">
        <v>444350.04603458964</v>
      </c>
      <c r="Y161" s="440">
        <f t="shared" si="30"/>
        <v>3621471.0460345894</v>
      </c>
      <c r="Z161" s="442">
        <v>186556</v>
      </c>
      <c r="AA161" s="443">
        <f t="shared" si="31"/>
        <v>3808027.0460345894</v>
      </c>
      <c r="AB161" s="44">
        <f t="shared" si="26"/>
        <v>1640.6837768352389</v>
      </c>
      <c r="AC161" s="264">
        <v>19</v>
      </c>
    </row>
    <row r="162" spans="1:29">
      <c r="A162" s="255">
        <v>499</v>
      </c>
      <c r="B162" s="18" t="s">
        <v>160</v>
      </c>
      <c r="C162" s="21">
        <v>19662</v>
      </c>
      <c r="D162" s="32">
        <v>15990119.483901236</v>
      </c>
      <c r="E162" s="21">
        <v>4264444.1194837848</v>
      </c>
      <c r="F162" s="24">
        <v>20254563.60338502</v>
      </c>
      <c r="G162" s="271">
        <v>2877022.7459386881</v>
      </c>
      <c r="H162" s="272">
        <f t="shared" si="27"/>
        <v>23131586.349323709</v>
      </c>
      <c r="I162" s="439">
        <v>-1238856</v>
      </c>
      <c r="J162" s="444">
        <f t="shared" si="28"/>
        <v>21892730.349323709</v>
      </c>
      <c r="K162" s="272">
        <f t="shared" si="29"/>
        <v>1113.453888176366</v>
      </c>
      <c r="L162" s="264">
        <v>15</v>
      </c>
      <c r="M162" s="264"/>
      <c r="N162" s="422">
        <f t="shared" si="23"/>
        <v>-2689383.0162761845</v>
      </c>
      <c r="O162" s="420">
        <f t="shared" si="24"/>
        <v>-0.10940406043524703</v>
      </c>
      <c r="P162" s="421">
        <f t="shared" si="25"/>
        <v>-144.84429802346472</v>
      </c>
      <c r="Q162" s="434"/>
      <c r="R162" s="255">
        <v>499</v>
      </c>
      <c r="S162" s="18" t="s">
        <v>160</v>
      </c>
      <c r="T162" s="21">
        <v>19536</v>
      </c>
      <c r="U162" s="22">
        <v>18394404.046385489</v>
      </c>
      <c r="V162" s="41">
        <v>4570585</v>
      </c>
      <c r="W162" s="166">
        <v>22964990</v>
      </c>
      <c r="X162" s="271">
        <v>2855979.3655998916</v>
      </c>
      <c r="Y162" s="440">
        <f t="shared" si="30"/>
        <v>25820969.365599893</v>
      </c>
      <c r="Z162" s="442">
        <v>-1238856</v>
      </c>
      <c r="AA162" s="443">
        <f t="shared" si="31"/>
        <v>24582113.365599893</v>
      </c>
      <c r="AB162" s="44">
        <f t="shared" si="26"/>
        <v>1258.2981861998308</v>
      </c>
      <c r="AC162" s="264">
        <v>15</v>
      </c>
    </row>
    <row r="163" spans="1:29">
      <c r="A163" s="255">
        <v>500</v>
      </c>
      <c r="B163" s="18" t="s">
        <v>161</v>
      </c>
      <c r="C163" s="21">
        <v>10486</v>
      </c>
      <c r="D163" s="32">
        <v>11413202.356895104</v>
      </c>
      <c r="E163" s="21">
        <v>1219551.9847111679</v>
      </c>
      <c r="F163" s="24">
        <v>12632754.341606272</v>
      </c>
      <c r="G163" s="271">
        <v>1060687.6753249294</v>
      </c>
      <c r="H163" s="272">
        <f t="shared" si="27"/>
        <v>13693442.016931202</v>
      </c>
      <c r="I163" s="439">
        <v>-750640</v>
      </c>
      <c r="J163" s="444">
        <f t="shared" si="28"/>
        <v>12942802.016931202</v>
      </c>
      <c r="K163" s="272">
        <f t="shared" si="29"/>
        <v>1234.2935358507727</v>
      </c>
      <c r="L163" s="264">
        <v>13</v>
      </c>
      <c r="M163" s="264"/>
      <c r="N163" s="422">
        <f t="shared" si="23"/>
        <v>-74639.390604751185</v>
      </c>
      <c r="O163" s="420">
        <f t="shared" si="24"/>
        <v>-5.733798852479685E-3</v>
      </c>
      <c r="P163" s="421">
        <f t="shared" si="25"/>
        <v>-14.262133393036265</v>
      </c>
      <c r="Q163" s="434"/>
      <c r="R163" s="255">
        <v>500</v>
      </c>
      <c r="S163" s="18" t="s">
        <v>161</v>
      </c>
      <c r="T163" s="21">
        <v>10426</v>
      </c>
      <c r="U163" s="22">
        <v>11066215.823806683</v>
      </c>
      <c r="V163" s="41">
        <v>1637247</v>
      </c>
      <c r="W163" s="166">
        <v>12703463</v>
      </c>
      <c r="X163" s="271">
        <v>1064618.4075359539</v>
      </c>
      <c r="Y163" s="440">
        <f t="shared" si="30"/>
        <v>13768081.407535953</v>
      </c>
      <c r="Z163" s="442">
        <v>-750640</v>
      </c>
      <c r="AA163" s="443">
        <f t="shared" si="31"/>
        <v>13017441.407535953</v>
      </c>
      <c r="AB163" s="44">
        <f t="shared" si="26"/>
        <v>1248.555669243809</v>
      </c>
      <c r="AC163" s="264">
        <v>13</v>
      </c>
    </row>
    <row r="164" spans="1:29">
      <c r="A164" s="255">
        <v>503</v>
      </c>
      <c r="B164" s="18" t="s">
        <v>162</v>
      </c>
      <c r="C164" s="21">
        <v>7539</v>
      </c>
      <c r="D164" s="32">
        <v>532094.0691151917</v>
      </c>
      <c r="E164" s="21">
        <v>3062845.6712526693</v>
      </c>
      <c r="F164" s="24">
        <v>3594939.740367861</v>
      </c>
      <c r="G164" s="271">
        <v>1428197.2164594252</v>
      </c>
      <c r="H164" s="272">
        <f t="shared" si="27"/>
        <v>5023136.9568272866</v>
      </c>
      <c r="I164" s="439">
        <v>-94517</v>
      </c>
      <c r="J164" s="444">
        <f t="shared" si="28"/>
        <v>4928619.9568272866</v>
      </c>
      <c r="K164" s="272">
        <f t="shared" si="29"/>
        <v>653.74982846893306</v>
      </c>
      <c r="L164" s="264">
        <v>2</v>
      </c>
      <c r="M164" s="264"/>
      <c r="N164" s="422">
        <f t="shared" si="23"/>
        <v>707276.60710372869</v>
      </c>
      <c r="O164" s="420">
        <f t="shared" si="24"/>
        <v>0.167547756367661</v>
      </c>
      <c r="P164" s="421">
        <f t="shared" si="25"/>
        <v>97.871062374179587</v>
      </c>
      <c r="Q164" s="434"/>
      <c r="R164" s="255">
        <v>503</v>
      </c>
      <c r="S164" s="18" t="s">
        <v>162</v>
      </c>
      <c r="T164" s="21">
        <v>7594</v>
      </c>
      <c r="U164" s="22">
        <v>-359917.09840603452</v>
      </c>
      <c r="V164" s="41">
        <v>3242821</v>
      </c>
      <c r="W164" s="166">
        <v>2882904</v>
      </c>
      <c r="X164" s="271">
        <v>1432956.3497235579</v>
      </c>
      <c r="Y164" s="440">
        <f t="shared" si="30"/>
        <v>4315860.3497235579</v>
      </c>
      <c r="Z164" s="442">
        <v>-94517</v>
      </c>
      <c r="AA164" s="443">
        <f t="shared" si="31"/>
        <v>4221343.3497235579</v>
      </c>
      <c r="AB164" s="44">
        <f t="shared" si="26"/>
        <v>555.87876609475347</v>
      </c>
      <c r="AC164" s="264">
        <v>2</v>
      </c>
    </row>
    <row r="165" spans="1:29">
      <c r="A165" s="255">
        <v>504</v>
      </c>
      <c r="B165" s="18" t="s">
        <v>163</v>
      </c>
      <c r="C165" s="21">
        <v>1764</v>
      </c>
      <c r="D165" s="32">
        <v>-36632.682541329181</v>
      </c>
      <c r="E165" s="21">
        <v>771174.10527828976</v>
      </c>
      <c r="F165" s="24">
        <v>734541.42273696058</v>
      </c>
      <c r="G165" s="271">
        <v>390940.42536514922</v>
      </c>
      <c r="H165" s="272">
        <f t="shared" si="27"/>
        <v>1125481.8481021097</v>
      </c>
      <c r="I165" s="439">
        <v>-482544</v>
      </c>
      <c r="J165" s="444">
        <f t="shared" si="28"/>
        <v>642937.84810210974</v>
      </c>
      <c r="K165" s="272">
        <f t="shared" si="29"/>
        <v>364.47723815312344</v>
      </c>
      <c r="L165" s="264">
        <v>1</v>
      </c>
      <c r="M165" s="264"/>
      <c r="N165" s="422">
        <f t="shared" si="23"/>
        <v>-377688.67982013687</v>
      </c>
      <c r="O165" s="420">
        <f t="shared" si="24"/>
        <v>-0.37005571527620529</v>
      </c>
      <c r="P165" s="421">
        <f t="shared" si="25"/>
        <v>-197.54177501991984</v>
      </c>
      <c r="Q165" s="434"/>
      <c r="R165" s="255">
        <v>504</v>
      </c>
      <c r="S165" s="18" t="s">
        <v>163</v>
      </c>
      <c r="T165" s="21">
        <v>1816</v>
      </c>
      <c r="U165" s="22">
        <v>338204.33828527154</v>
      </c>
      <c r="V165" s="41">
        <v>770223</v>
      </c>
      <c r="W165" s="166">
        <v>1108427</v>
      </c>
      <c r="X165" s="271">
        <v>394743.52792224655</v>
      </c>
      <c r="Y165" s="440">
        <f t="shared" si="30"/>
        <v>1503170.5279222466</v>
      </c>
      <c r="Z165" s="442">
        <v>-482544</v>
      </c>
      <c r="AA165" s="443">
        <f t="shared" si="31"/>
        <v>1020626.5279222466</v>
      </c>
      <c r="AB165" s="44">
        <f t="shared" si="26"/>
        <v>562.01901317304328</v>
      </c>
      <c r="AC165" s="264">
        <v>1</v>
      </c>
    </row>
    <row r="166" spans="1:29">
      <c r="A166" s="255">
        <v>505</v>
      </c>
      <c r="B166" s="18" t="s">
        <v>164</v>
      </c>
      <c r="C166" s="21">
        <v>20912</v>
      </c>
      <c r="D166" s="32">
        <v>10875428.214550406</v>
      </c>
      <c r="E166" s="21">
        <v>3564774.4189919899</v>
      </c>
      <c r="F166" s="24">
        <v>14440202.633542396</v>
      </c>
      <c r="G166" s="271">
        <v>3175444.3478564438</v>
      </c>
      <c r="H166" s="272">
        <f t="shared" si="27"/>
        <v>17615646.98139884</v>
      </c>
      <c r="I166" s="439">
        <v>-2154024</v>
      </c>
      <c r="J166" s="444">
        <f t="shared" si="28"/>
        <v>15461622.98139884</v>
      </c>
      <c r="K166" s="272">
        <f t="shared" si="29"/>
        <v>739.36605687637905</v>
      </c>
      <c r="L166" s="264">
        <v>1</v>
      </c>
      <c r="M166" s="264"/>
      <c r="N166" s="422">
        <f t="shared" si="23"/>
        <v>390319.92493427172</v>
      </c>
      <c r="O166" s="420">
        <f t="shared" si="24"/>
        <v>2.5898220178569822E-2</v>
      </c>
      <c r="P166" s="421">
        <f t="shared" si="25"/>
        <v>16.070810129507208</v>
      </c>
      <c r="Q166" s="434"/>
      <c r="R166" s="255">
        <v>505</v>
      </c>
      <c r="S166" s="18" t="s">
        <v>164</v>
      </c>
      <c r="T166" s="21">
        <v>20837</v>
      </c>
      <c r="U166" s="22">
        <v>10207521.519781444</v>
      </c>
      <c r="V166" s="41">
        <v>3817903</v>
      </c>
      <c r="W166" s="166">
        <v>14025425</v>
      </c>
      <c r="X166" s="271">
        <v>3199902.0564645682</v>
      </c>
      <c r="Y166" s="440">
        <f t="shared" si="30"/>
        <v>17225327.056464568</v>
      </c>
      <c r="Z166" s="442">
        <v>-2154024</v>
      </c>
      <c r="AA166" s="443">
        <f t="shared" si="31"/>
        <v>15071303.056464568</v>
      </c>
      <c r="AB166" s="44">
        <f t="shared" si="26"/>
        <v>723.29524674687184</v>
      </c>
      <c r="AC166" s="264">
        <v>1</v>
      </c>
    </row>
    <row r="167" spans="1:29">
      <c r="A167" s="255">
        <v>507</v>
      </c>
      <c r="B167" s="18" t="s">
        <v>165</v>
      </c>
      <c r="C167" s="21">
        <v>5564</v>
      </c>
      <c r="D167" s="32">
        <v>-1568703.5818534149</v>
      </c>
      <c r="E167" s="21">
        <v>1111841.435209377</v>
      </c>
      <c r="F167" s="24">
        <v>-456862.14664403792</v>
      </c>
      <c r="G167" s="271">
        <v>1123321.8325463182</v>
      </c>
      <c r="H167" s="272">
        <f t="shared" si="27"/>
        <v>666459.68590228027</v>
      </c>
      <c r="I167" s="439">
        <v>36048</v>
      </c>
      <c r="J167" s="444">
        <f t="shared" si="28"/>
        <v>702507.68590228027</v>
      </c>
      <c r="K167" s="272">
        <f t="shared" si="29"/>
        <v>126.25946906942492</v>
      </c>
      <c r="L167" s="264">
        <v>10</v>
      </c>
      <c r="M167" s="264"/>
      <c r="N167" s="422">
        <f t="shared" si="23"/>
        <v>-1312068.1845147687</v>
      </c>
      <c r="O167" s="420">
        <f t="shared" si="24"/>
        <v>-0.65128755078514367</v>
      </c>
      <c r="P167" s="421">
        <f t="shared" si="25"/>
        <v>-231.25177678985614</v>
      </c>
      <c r="Q167" s="434"/>
      <c r="R167" s="255">
        <v>507</v>
      </c>
      <c r="S167" s="18" t="s">
        <v>165</v>
      </c>
      <c r="T167" s="21">
        <v>5635</v>
      </c>
      <c r="U167" s="22">
        <v>450090.68454416143</v>
      </c>
      <c r="V167" s="41">
        <v>414202</v>
      </c>
      <c r="W167" s="166">
        <v>864292</v>
      </c>
      <c r="X167" s="271">
        <v>1114235.8704170489</v>
      </c>
      <c r="Y167" s="440">
        <f t="shared" si="30"/>
        <v>1978527.8704170489</v>
      </c>
      <c r="Z167" s="442">
        <v>36048</v>
      </c>
      <c r="AA167" s="443">
        <f t="shared" si="31"/>
        <v>2014575.8704170489</v>
      </c>
      <c r="AB167" s="44">
        <f t="shared" si="26"/>
        <v>357.51124585928108</v>
      </c>
      <c r="AC167" s="264">
        <v>10</v>
      </c>
    </row>
    <row r="168" spans="1:29">
      <c r="A168" s="255">
        <v>508</v>
      </c>
      <c r="B168" s="18" t="s">
        <v>166</v>
      </c>
      <c r="C168" s="21">
        <v>9360</v>
      </c>
      <c r="D168" s="32">
        <v>-2101390.293159381</v>
      </c>
      <c r="E168" s="21">
        <v>2594639.8917291341</v>
      </c>
      <c r="F168" s="24">
        <v>493249.59856975311</v>
      </c>
      <c r="G168" s="271">
        <v>1704841.8369275278</v>
      </c>
      <c r="H168" s="272">
        <f t="shared" si="27"/>
        <v>2198091.4354972811</v>
      </c>
      <c r="I168" s="439">
        <v>-1010213</v>
      </c>
      <c r="J168" s="444">
        <f t="shared" si="28"/>
        <v>1187878.4354972809</v>
      </c>
      <c r="K168" s="272">
        <f t="shared" si="29"/>
        <v>126.91008926253001</v>
      </c>
      <c r="L168" s="264">
        <v>6</v>
      </c>
      <c r="M168" s="264"/>
      <c r="N168" s="422">
        <f t="shared" si="23"/>
        <v>634535.55127990502</v>
      </c>
      <c r="O168" s="420">
        <f t="shared" si="24"/>
        <v>1.1467312029816097</v>
      </c>
      <c r="P168" s="421">
        <f t="shared" si="25"/>
        <v>69.047192240949343</v>
      </c>
      <c r="Q168" s="434"/>
      <c r="R168" s="255">
        <v>508</v>
      </c>
      <c r="S168" s="18" t="s">
        <v>166</v>
      </c>
      <c r="T168" s="21">
        <v>9563</v>
      </c>
      <c r="U168" s="22">
        <v>-1037576.7356034424</v>
      </c>
      <c r="V168" s="41">
        <v>922746</v>
      </c>
      <c r="W168" s="166">
        <v>-114831</v>
      </c>
      <c r="X168" s="271">
        <v>1678386.8842173759</v>
      </c>
      <c r="Y168" s="440">
        <f t="shared" si="30"/>
        <v>1563555.8842173759</v>
      </c>
      <c r="Z168" s="442">
        <v>-1010213</v>
      </c>
      <c r="AA168" s="443">
        <f t="shared" si="31"/>
        <v>553342.88421737589</v>
      </c>
      <c r="AB168" s="44">
        <f t="shared" si="26"/>
        <v>57.862897021580665</v>
      </c>
      <c r="AC168" s="264">
        <v>6</v>
      </c>
    </row>
    <row r="169" spans="1:29">
      <c r="A169" s="255">
        <v>529</v>
      </c>
      <c r="B169" s="18" t="s">
        <v>167</v>
      </c>
      <c r="C169" s="21">
        <v>19850</v>
      </c>
      <c r="D169" s="32">
        <v>8845091.0415113457</v>
      </c>
      <c r="E169" s="21">
        <v>-622151.54931338411</v>
      </c>
      <c r="F169" s="24">
        <v>8222939.4921979615</v>
      </c>
      <c r="G169" s="271">
        <v>2344078.2478704993</v>
      </c>
      <c r="H169" s="272">
        <f t="shared" si="27"/>
        <v>10567017.740068462</v>
      </c>
      <c r="I169" s="439">
        <v>-1120798</v>
      </c>
      <c r="J169" s="444">
        <f t="shared" si="28"/>
        <v>9446219.7400684617</v>
      </c>
      <c r="K169" s="272">
        <f t="shared" si="29"/>
        <v>475.88008766087967</v>
      </c>
      <c r="L169" s="264">
        <v>2</v>
      </c>
      <c r="M169" s="264"/>
      <c r="N169" s="422">
        <f t="shared" si="23"/>
        <v>636041.70628790744</v>
      </c>
      <c r="O169" s="420">
        <f t="shared" si="24"/>
        <v>7.2193967460039421E-2</v>
      </c>
      <c r="P169" s="421">
        <f t="shared" si="25"/>
        <v>25.899085884458259</v>
      </c>
      <c r="Q169" s="434"/>
      <c r="R169" s="255">
        <v>529</v>
      </c>
      <c r="S169" s="18" t="s">
        <v>167</v>
      </c>
      <c r="T169" s="21">
        <v>19579</v>
      </c>
      <c r="U169" s="22">
        <v>8339037.7695490737</v>
      </c>
      <c r="V169" s="41">
        <v>-738196</v>
      </c>
      <c r="W169" s="166">
        <v>7600842</v>
      </c>
      <c r="X169" s="271">
        <v>2330134.0337805543</v>
      </c>
      <c r="Y169" s="440">
        <f t="shared" si="30"/>
        <v>9930976.0337805543</v>
      </c>
      <c r="Z169" s="442">
        <v>-1120798</v>
      </c>
      <c r="AA169" s="443">
        <f t="shared" si="31"/>
        <v>8810178.0337805543</v>
      </c>
      <c r="AB169" s="44">
        <f t="shared" si="26"/>
        <v>449.98100177642141</v>
      </c>
      <c r="AC169" s="264">
        <v>2</v>
      </c>
    </row>
    <row r="170" spans="1:29">
      <c r="A170" s="255">
        <v>531</v>
      </c>
      <c r="B170" s="18" t="s">
        <v>168</v>
      </c>
      <c r="C170" s="21">
        <v>5072</v>
      </c>
      <c r="D170" s="32">
        <v>-1709128.8302296079</v>
      </c>
      <c r="E170" s="21">
        <v>2278792.8886034852</v>
      </c>
      <c r="F170" s="24">
        <v>569664.05837387731</v>
      </c>
      <c r="G170" s="271">
        <v>900616.31668610463</v>
      </c>
      <c r="H170" s="272">
        <f t="shared" si="27"/>
        <v>1470280.3750599818</v>
      </c>
      <c r="I170" s="439">
        <v>-199894</v>
      </c>
      <c r="J170" s="444">
        <f t="shared" si="28"/>
        <v>1270386.3750599818</v>
      </c>
      <c r="K170" s="272">
        <f t="shared" si="29"/>
        <v>250.47049981466517</v>
      </c>
      <c r="L170" s="264">
        <v>4</v>
      </c>
      <c r="M170" s="264"/>
      <c r="N170" s="422">
        <f t="shared" si="23"/>
        <v>-843753.24179188441</v>
      </c>
      <c r="O170" s="420">
        <f t="shared" si="24"/>
        <v>-0.39910005709476498</v>
      </c>
      <c r="P170" s="421">
        <f t="shared" si="25"/>
        <v>-158.53310182044146</v>
      </c>
      <c r="Q170" s="434"/>
      <c r="R170" s="255">
        <v>531</v>
      </c>
      <c r="S170" s="18" t="s">
        <v>168</v>
      </c>
      <c r="T170" s="21">
        <v>5169</v>
      </c>
      <c r="U170" s="22">
        <v>-1008846.7274755733</v>
      </c>
      <c r="V170" s="41">
        <v>2428372</v>
      </c>
      <c r="W170" s="166">
        <v>1419526</v>
      </c>
      <c r="X170" s="271">
        <v>894507.61685186601</v>
      </c>
      <c r="Y170" s="440">
        <f t="shared" si="30"/>
        <v>2314033.6168518662</v>
      </c>
      <c r="Z170" s="442">
        <v>-199894</v>
      </c>
      <c r="AA170" s="443">
        <f t="shared" si="31"/>
        <v>2114139.6168518662</v>
      </c>
      <c r="AB170" s="44">
        <f t="shared" si="26"/>
        <v>409.00360163510663</v>
      </c>
      <c r="AC170" s="264">
        <v>4</v>
      </c>
    </row>
    <row r="171" spans="1:29">
      <c r="A171" s="255">
        <v>535</v>
      </c>
      <c r="B171" s="18" t="s">
        <v>169</v>
      </c>
      <c r="C171" s="21">
        <v>10419</v>
      </c>
      <c r="D171" s="32">
        <v>8033760.2099634875</v>
      </c>
      <c r="E171" s="21">
        <v>6710616.022680833</v>
      </c>
      <c r="F171" s="24">
        <v>14744376.23264432</v>
      </c>
      <c r="G171" s="271">
        <v>2022697.2322881706</v>
      </c>
      <c r="H171" s="272">
        <f t="shared" si="27"/>
        <v>16767073.46493249</v>
      </c>
      <c r="I171" s="439">
        <v>-953854</v>
      </c>
      <c r="J171" s="444">
        <f t="shared" si="28"/>
        <v>15813219.46493249</v>
      </c>
      <c r="K171" s="272">
        <f t="shared" si="29"/>
        <v>1517.7290973157203</v>
      </c>
      <c r="L171" s="264">
        <v>17</v>
      </c>
      <c r="M171" s="264"/>
      <c r="N171" s="422">
        <f t="shared" si="23"/>
        <v>-582962.1512870267</v>
      </c>
      <c r="O171" s="420">
        <f t="shared" si="24"/>
        <v>-3.5554750790900355E-2</v>
      </c>
      <c r="P171" s="421">
        <f t="shared" si="25"/>
        <v>-59.433428292159306</v>
      </c>
      <c r="Q171" s="434"/>
      <c r="R171" s="255">
        <v>535</v>
      </c>
      <c r="S171" s="18" t="s">
        <v>169</v>
      </c>
      <c r="T171" s="21">
        <v>10396</v>
      </c>
      <c r="U171" s="22">
        <v>8586484.3834482897</v>
      </c>
      <c r="V171" s="41">
        <v>6766676</v>
      </c>
      <c r="W171" s="166">
        <v>15353160</v>
      </c>
      <c r="X171" s="271">
        <v>1996875.6162195161</v>
      </c>
      <c r="Y171" s="440">
        <f t="shared" si="30"/>
        <v>17350035.616219517</v>
      </c>
      <c r="Z171" s="442">
        <v>-953854</v>
      </c>
      <c r="AA171" s="443">
        <f t="shared" si="31"/>
        <v>16396181.616219517</v>
      </c>
      <c r="AB171" s="44">
        <f t="shared" si="26"/>
        <v>1577.1625256078796</v>
      </c>
      <c r="AC171" s="264">
        <v>17</v>
      </c>
    </row>
    <row r="172" spans="1:29">
      <c r="A172" s="255">
        <v>536</v>
      </c>
      <c r="B172" s="18" t="s">
        <v>170</v>
      </c>
      <c r="C172" s="21">
        <v>35346</v>
      </c>
      <c r="D172" s="32">
        <v>10564116.880959913</v>
      </c>
      <c r="E172" s="21">
        <v>5870664.2446419951</v>
      </c>
      <c r="F172" s="24">
        <v>16434781.125601908</v>
      </c>
      <c r="G172" s="271">
        <v>4374720.9806612972</v>
      </c>
      <c r="H172" s="272">
        <f t="shared" si="27"/>
        <v>20809502.106263205</v>
      </c>
      <c r="I172" s="439">
        <v>-2107614</v>
      </c>
      <c r="J172" s="444">
        <f t="shared" si="28"/>
        <v>18701888.106263205</v>
      </c>
      <c r="K172" s="272">
        <f t="shared" si="29"/>
        <v>529.10903938955482</v>
      </c>
      <c r="L172" s="264">
        <v>6</v>
      </c>
      <c r="M172" s="264"/>
      <c r="N172" s="422">
        <f t="shared" si="23"/>
        <v>-349290.72280819714</v>
      </c>
      <c r="O172" s="420">
        <f t="shared" si="24"/>
        <v>-1.8334336470307667E-2</v>
      </c>
      <c r="P172" s="421">
        <f t="shared" si="25"/>
        <v>-17.020384675099535</v>
      </c>
      <c r="Q172" s="434"/>
      <c r="R172" s="255">
        <v>536</v>
      </c>
      <c r="S172" s="18" t="s">
        <v>170</v>
      </c>
      <c r="T172" s="21">
        <v>34884</v>
      </c>
      <c r="U172" s="22">
        <v>11728436.335955365</v>
      </c>
      <c r="V172" s="41">
        <v>5110446</v>
      </c>
      <c r="W172" s="166">
        <v>16838882</v>
      </c>
      <c r="X172" s="271">
        <v>4319910.8290714007</v>
      </c>
      <c r="Y172" s="440">
        <f t="shared" si="30"/>
        <v>21158792.829071403</v>
      </c>
      <c r="Z172" s="442">
        <v>-2107614</v>
      </c>
      <c r="AA172" s="443">
        <f t="shared" si="31"/>
        <v>19051178.829071403</v>
      </c>
      <c r="AB172" s="44">
        <f t="shared" si="26"/>
        <v>546.12942406465436</v>
      </c>
      <c r="AC172" s="264">
        <v>6</v>
      </c>
    </row>
    <row r="173" spans="1:29">
      <c r="A173" s="255">
        <v>538</v>
      </c>
      <c r="B173" s="18" t="s">
        <v>171</v>
      </c>
      <c r="C173" s="21">
        <v>4644</v>
      </c>
      <c r="D173" s="32">
        <v>2142575.0542389564</v>
      </c>
      <c r="E173" s="21">
        <v>1924766.6590977237</v>
      </c>
      <c r="F173" s="24">
        <v>4067341.7133366801</v>
      </c>
      <c r="G173" s="271">
        <v>799760.2898536697</v>
      </c>
      <c r="H173" s="272">
        <f t="shared" si="27"/>
        <v>4867102.0031903498</v>
      </c>
      <c r="I173" s="439">
        <v>741794</v>
      </c>
      <c r="J173" s="444">
        <f t="shared" si="28"/>
        <v>5608896.0031903498</v>
      </c>
      <c r="K173" s="272">
        <f t="shared" si="29"/>
        <v>1207.7726105061047</v>
      </c>
      <c r="L173" s="264">
        <v>2</v>
      </c>
      <c r="M173" s="264"/>
      <c r="N173" s="422">
        <f t="shared" si="23"/>
        <v>-133191.66475887038</v>
      </c>
      <c r="O173" s="420">
        <f t="shared" si="24"/>
        <v>-2.3195686388125039E-2</v>
      </c>
      <c r="P173" s="421">
        <f t="shared" si="25"/>
        <v>-16.814224202622199</v>
      </c>
      <c r="Q173" s="434"/>
      <c r="R173" s="255">
        <v>538</v>
      </c>
      <c r="S173" s="18" t="s">
        <v>171</v>
      </c>
      <c r="T173" s="21">
        <v>4689</v>
      </c>
      <c r="U173" s="22">
        <v>2132633.9221467013</v>
      </c>
      <c r="V173" s="41">
        <v>2064131</v>
      </c>
      <c r="W173" s="166">
        <v>4196765</v>
      </c>
      <c r="X173" s="271">
        <v>803528.66794922063</v>
      </c>
      <c r="Y173" s="440">
        <f t="shared" si="30"/>
        <v>5000293.6679492202</v>
      </c>
      <c r="Z173" s="442">
        <v>741794</v>
      </c>
      <c r="AA173" s="443">
        <f t="shared" si="31"/>
        <v>5742087.6679492202</v>
      </c>
      <c r="AB173" s="44">
        <f t="shared" si="26"/>
        <v>1224.5868347087269</v>
      </c>
      <c r="AC173" s="264">
        <v>2</v>
      </c>
    </row>
    <row r="174" spans="1:29">
      <c r="A174" s="255">
        <v>541</v>
      </c>
      <c r="B174" s="18" t="s">
        <v>172</v>
      </c>
      <c r="C174" s="21">
        <v>9243</v>
      </c>
      <c r="D174" s="32">
        <v>4907805.9172641151</v>
      </c>
      <c r="E174" s="21">
        <v>4866320.8828202579</v>
      </c>
      <c r="F174" s="24">
        <v>9774126.800084373</v>
      </c>
      <c r="G174" s="271">
        <v>2053374.3183873468</v>
      </c>
      <c r="H174" s="272">
        <f t="shared" si="27"/>
        <v>11827501.118471719</v>
      </c>
      <c r="I174" s="439">
        <v>-877642</v>
      </c>
      <c r="J174" s="444">
        <f t="shared" si="28"/>
        <v>10949859.118471719</v>
      </c>
      <c r="K174" s="272">
        <f t="shared" si="29"/>
        <v>1184.6650566343958</v>
      </c>
      <c r="L174" s="264">
        <v>12</v>
      </c>
      <c r="M174" s="264"/>
      <c r="N174" s="422">
        <f t="shared" si="23"/>
        <v>-2567411.8030035142</v>
      </c>
      <c r="O174" s="420">
        <f t="shared" si="24"/>
        <v>-0.18993566215533947</v>
      </c>
      <c r="P174" s="421">
        <f t="shared" si="25"/>
        <v>-249.83254725770166</v>
      </c>
      <c r="Q174" s="434"/>
      <c r="R174" s="255">
        <v>541</v>
      </c>
      <c r="S174" s="18" t="s">
        <v>172</v>
      </c>
      <c r="T174" s="21">
        <v>9423</v>
      </c>
      <c r="U174" s="22">
        <v>8279849.5953959487</v>
      </c>
      <c r="V174" s="41">
        <v>4095854</v>
      </c>
      <c r="W174" s="166">
        <v>12375704</v>
      </c>
      <c r="X174" s="271">
        <v>2019208.9214752342</v>
      </c>
      <c r="Y174" s="440">
        <f t="shared" si="30"/>
        <v>14394912.921475234</v>
      </c>
      <c r="Z174" s="442">
        <v>-877642</v>
      </c>
      <c r="AA174" s="443">
        <f t="shared" si="31"/>
        <v>13517270.921475234</v>
      </c>
      <c r="AB174" s="44">
        <f t="shared" si="26"/>
        <v>1434.4976038920975</v>
      </c>
      <c r="AC174" s="264">
        <v>12</v>
      </c>
    </row>
    <row r="175" spans="1:29">
      <c r="A175" s="255">
        <v>543</v>
      </c>
      <c r="B175" s="18" t="s">
        <v>173</v>
      </c>
      <c r="C175" s="21">
        <v>44458</v>
      </c>
      <c r="D175" s="32">
        <v>36035556.352286637</v>
      </c>
      <c r="E175" s="21">
        <v>-223903.55227764152</v>
      </c>
      <c r="F175" s="24">
        <v>35811652.800008997</v>
      </c>
      <c r="G175" s="271">
        <v>5299037.0792488419</v>
      </c>
      <c r="H175" s="272">
        <f t="shared" si="27"/>
        <v>41110689.879257843</v>
      </c>
      <c r="I175" s="439">
        <v>-7379324</v>
      </c>
      <c r="J175" s="444">
        <f t="shared" si="28"/>
        <v>33731365.879257843</v>
      </c>
      <c r="K175" s="272">
        <f t="shared" si="29"/>
        <v>758.72432136528505</v>
      </c>
      <c r="L175" s="264">
        <v>1</v>
      </c>
      <c r="M175" s="264"/>
      <c r="N175" s="422">
        <f t="shared" si="23"/>
        <v>2223503.8396418393</v>
      </c>
      <c r="O175" s="420">
        <f t="shared" si="24"/>
        <v>7.0569810063473848E-2</v>
      </c>
      <c r="P175" s="421">
        <f t="shared" si="25"/>
        <v>44.697488822488026</v>
      </c>
      <c r="Q175" s="434"/>
      <c r="R175" s="255">
        <v>543</v>
      </c>
      <c r="S175" s="18" t="s">
        <v>173</v>
      </c>
      <c r="T175" s="21">
        <v>44127</v>
      </c>
      <c r="U175" s="22">
        <v>33406579.140142791</v>
      </c>
      <c r="V175" s="41">
        <v>168356</v>
      </c>
      <c r="W175" s="166">
        <v>33574935</v>
      </c>
      <c r="X175" s="271">
        <v>5312251.0396160046</v>
      </c>
      <c r="Y175" s="440">
        <f t="shared" si="30"/>
        <v>38887186.039616004</v>
      </c>
      <c r="Z175" s="442">
        <v>-7379324</v>
      </c>
      <c r="AA175" s="443">
        <f t="shared" si="31"/>
        <v>31507862.039616004</v>
      </c>
      <c r="AB175" s="44">
        <f t="shared" si="26"/>
        <v>714.02683254279702</v>
      </c>
      <c r="AC175" s="264">
        <v>1</v>
      </c>
    </row>
    <row r="176" spans="1:29">
      <c r="A176" s="255">
        <v>545</v>
      </c>
      <c r="B176" s="18" t="s">
        <v>174</v>
      </c>
      <c r="C176" s="21">
        <v>9584</v>
      </c>
      <c r="D176" s="32">
        <v>11071605.823130064</v>
      </c>
      <c r="E176" s="21">
        <v>3247840.4979423084</v>
      </c>
      <c r="F176" s="24">
        <v>14319446.321072372</v>
      </c>
      <c r="G176" s="271">
        <v>2194800.0030456614</v>
      </c>
      <c r="H176" s="272">
        <f t="shared" si="27"/>
        <v>16514246.324118033</v>
      </c>
      <c r="I176" s="439">
        <v>391283</v>
      </c>
      <c r="J176" s="444">
        <f t="shared" si="28"/>
        <v>16905529.324118033</v>
      </c>
      <c r="K176" s="272">
        <f t="shared" si="29"/>
        <v>1763.9325254714142</v>
      </c>
      <c r="L176" s="264">
        <v>15</v>
      </c>
      <c r="M176" s="264"/>
      <c r="N176" s="422">
        <f t="shared" si="23"/>
        <v>875751.75696054101</v>
      </c>
      <c r="O176" s="420">
        <f t="shared" si="24"/>
        <v>5.4632807803572984E-2</v>
      </c>
      <c r="P176" s="421">
        <f t="shared" si="25"/>
        <v>87.528262016332519</v>
      </c>
      <c r="Q176" s="434"/>
      <c r="R176" s="255">
        <v>545</v>
      </c>
      <c r="S176" s="18" t="s">
        <v>174</v>
      </c>
      <c r="T176" s="21">
        <v>9562</v>
      </c>
      <c r="U176" s="22">
        <v>10318969.805099357</v>
      </c>
      <c r="V176" s="41">
        <v>3150065</v>
      </c>
      <c r="W176" s="166">
        <v>13469035</v>
      </c>
      <c r="X176" s="271">
        <v>2169459.5671574911</v>
      </c>
      <c r="Y176" s="440">
        <f t="shared" si="30"/>
        <v>15638494.567157492</v>
      </c>
      <c r="Z176" s="442">
        <v>391283</v>
      </c>
      <c r="AA176" s="443">
        <f t="shared" si="31"/>
        <v>16029777.567157492</v>
      </c>
      <c r="AB176" s="44">
        <f t="shared" si="26"/>
        <v>1676.4042634550817</v>
      </c>
      <c r="AC176" s="264">
        <v>15</v>
      </c>
    </row>
    <row r="177" spans="1:29">
      <c r="A177" s="255">
        <v>560</v>
      </c>
      <c r="B177" s="18" t="s">
        <v>175</v>
      </c>
      <c r="C177" s="21">
        <v>15735</v>
      </c>
      <c r="D177" s="32">
        <v>5101057.949270471</v>
      </c>
      <c r="E177" s="21">
        <v>6222473.1924405154</v>
      </c>
      <c r="F177" s="24">
        <v>11323531.141710985</v>
      </c>
      <c r="G177" s="271">
        <v>2810735.7882398749</v>
      </c>
      <c r="H177" s="272">
        <f t="shared" si="27"/>
        <v>14134266.929950859</v>
      </c>
      <c r="I177" s="439">
        <v>-2120236</v>
      </c>
      <c r="J177" s="444">
        <f t="shared" si="28"/>
        <v>12014030.929950859</v>
      </c>
      <c r="K177" s="272">
        <f t="shared" si="29"/>
        <v>763.52277915162756</v>
      </c>
      <c r="L177" s="264">
        <v>7</v>
      </c>
      <c r="M177" s="264"/>
      <c r="N177" s="422">
        <f t="shared" si="23"/>
        <v>-1710062.6769974288</v>
      </c>
      <c r="O177" s="420">
        <f t="shared" si="24"/>
        <v>-0.12460295928990542</v>
      </c>
      <c r="P177" s="421">
        <f t="shared" si="25"/>
        <v>-104.6511585348785</v>
      </c>
      <c r="Q177" s="434"/>
      <c r="R177" s="255">
        <v>560</v>
      </c>
      <c r="S177" s="18" t="s">
        <v>175</v>
      </c>
      <c r="T177" s="21">
        <v>15808</v>
      </c>
      <c r="U177" s="22">
        <v>6730647.4118349124</v>
      </c>
      <c r="V177" s="41">
        <v>6305918</v>
      </c>
      <c r="W177" s="166">
        <v>13036566</v>
      </c>
      <c r="X177" s="271">
        <v>2807763.6069482877</v>
      </c>
      <c r="Y177" s="440">
        <f t="shared" si="30"/>
        <v>15844329.606948288</v>
      </c>
      <c r="Z177" s="442">
        <v>-2120236</v>
      </c>
      <c r="AA177" s="443">
        <f t="shared" si="31"/>
        <v>13724093.606948288</v>
      </c>
      <c r="AB177" s="44">
        <f t="shared" si="26"/>
        <v>868.17393768650606</v>
      </c>
      <c r="AC177" s="264">
        <v>7</v>
      </c>
    </row>
    <row r="178" spans="1:29">
      <c r="A178" s="255">
        <v>561</v>
      </c>
      <c r="B178" s="18" t="s">
        <v>176</v>
      </c>
      <c r="C178" s="21">
        <v>1317</v>
      </c>
      <c r="D178" s="32">
        <v>1416919.6204417532</v>
      </c>
      <c r="E178" s="21">
        <v>480755.56883444113</v>
      </c>
      <c r="F178" s="24">
        <v>1897675.1892761942</v>
      </c>
      <c r="G178" s="271">
        <v>342707.99956815265</v>
      </c>
      <c r="H178" s="272">
        <f t="shared" si="27"/>
        <v>2240383.1888443469</v>
      </c>
      <c r="I178" s="439">
        <v>-312085</v>
      </c>
      <c r="J178" s="444">
        <f t="shared" si="28"/>
        <v>1928298.1888443469</v>
      </c>
      <c r="K178" s="272">
        <f t="shared" si="29"/>
        <v>1464.1595966927464</v>
      </c>
      <c r="L178" s="264">
        <v>2</v>
      </c>
      <c r="M178" s="264"/>
      <c r="N178" s="422">
        <f t="shared" si="23"/>
        <v>126086.17229036661</v>
      </c>
      <c r="O178" s="420">
        <f t="shared" si="24"/>
        <v>6.9961897452807287E-2</v>
      </c>
      <c r="P178" s="421">
        <f t="shared" si="25"/>
        <v>116.20745267331449</v>
      </c>
      <c r="Q178" s="434"/>
      <c r="R178" s="255">
        <v>561</v>
      </c>
      <c r="S178" s="18" t="s">
        <v>176</v>
      </c>
      <c r="T178" s="21">
        <v>1337</v>
      </c>
      <c r="U178" s="22">
        <v>1324855.6180334166</v>
      </c>
      <c r="V178" s="41">
        <v>447215</v>
      </c>
      <c r="W178" s="166">
        <v>1772070</v>
      </c>
      <c r="X178" s="271">
        <v>342227.01655398041</v>
      </c>
      <c r="Y178" s="440">
        <f t="shared" si="30"/>
        <v>2114297.0165539803</v>
      </c>
      <c r="Z178" s="442">
        <v>-312085</v>
      </c>
      <c r="AA178" s="443">
        <f t="shared" si="31"/>
        <v>1802212.0165539803</v>
      </c>
      <c r="AB178" s="44">
        <f t="shared" si="26"/>
        <v>1347.9521440194319</v>
      </c>
      <c r="AC178" s="264">
        <v>2</v>
      </c>
    </row>
    <row r="179" spans="1:29">
      <c r="A179" s="255">
        <v>562</v>
      </c>
      <c r="B179" s="18" t="s">
        <v>177</v>
      </c>
      <c r="C179" s="21">
        <v>8935</v>
      </c>
      <c r="D179" s="32">
        <v>502459.0764264781</v>
      </c>
      <c r="E179" s="21">
        <v>3409236.3978325273</v>
      </c>
      <c r="F179" s="24">
        <v>3911695.4742590054</v>
      </c>
      <c r="G179" s="271">
        <v>1699967.4306928876</v>
      </c>
      <c r="H179" s="272">
        <f t="shared" si="27"/>
        <v>5611662.9049518928</v>
      </c>
      <c r="I179" s="439">
        <v>-374723</v>
      </c>
      <c r="J179" s="444">
        <f t="shared" si="28"/>
        <v>5236939.9049518928</v>
      </c>
      <c r="K179" s="272">
        <f t="shared" si="29"/>
        <v>586.11526636283077</v>
      </c>
      <c r="L179" s="264">
        <v>6</v>
      </c>
      <c r="M179" s="264"/>
      <c r="N179" s="422">
        <f t="shared" si="23"/>
        <v>-239761.04288654868</v>
      </c>
      <c r="O179" s="420">
        <f t="shared" si="24"/>
        <v>-4.3778370440543807E-2</v>
      </c>
      <c r="P179" s="421">
        <f t="shared" si="25"/>
        <v>-23.898205216411952</v>
      </c>
      <c r="Q179" s="434"/>
      <c r="R179" s="255">
        <v>562</v>
      </c>
      <c r="S179" s="18" t="s">
        <v>177</v>
      </c>
      <c r="T179" s="21">
        <v>8978</v>
      </c>
      <c r="U179" s="22">
        <v>884025.22926749312</v>
      </c>
      <c r="V179" s="41">
        <v>3260397</v>
      </c>
      <c r="W179" s="166">
        <v>4144422</v>
      </c>
      <c r="X179" s="271">
        <v>1707001.9478384412</v>
      </c>
      <c r="Y179" s="440">
        <f t="shared" si="30"/>
        <v>5851423.9478384415</v>
      </c>
      <c r="Z179" s="442">
        <v>-374723</v>
      </c>
      <c r="AA179" s="443">
        <f t="shared" si="31"/>
        <v>5476700.9478384415</v>
      </c>
      <c r="AB179" s="44">
        <f t="shared" si="26"/>
        <v>610.01347157924272</v>
      </c>
      <c r="AC179" s="264">
        <v>6</v>
      </c>
    </row>
    <row r="180" spans="1:29">
      <c r="A180" s="255">
        <v>563</v>
      </c>
      <c r="B180" s="18" t="s">
        <v>178</v>
      </c>
      <c r="C180" s="21">
        <v>7025</v>
      </c>
      <c r="D180" s="32">
        <v>2775465.2171896095</v>
      </c>
      <c r="E180" s="21">
        <v>3696998.6486419458</v>
      </c>
      <c r="F180" s="24">
        <v>6472463.8658315558</v>
      </c>
      <c r="G180" s="271">
        <v>1326299.8416809062</v>
      </c>
      <c r="H180" s="272">
        <f t="shared" si="27"/>
        <v>7798763.7075124625</v>
      </c>
      <c r="I180" s="439">
        <v>-324143</v>
      </c>
      <c r="J180" s="444">
        <f t="shared" si="28"/>
        <v>7474620.7075124625</v>
      </c>
      <c r="K180" s="272">
        <f t="shared" si="29"/>
        <v>1064.0029476886068</v>
      </c>
      <c r="L180" s="264">
        <v>17</v>
      </c>
      <c r="M180" s="264"/>
      <c r="N180" s="422">
        <f t="shared" si="23"/>
        <v>-94612.187634635717</v>
      </c>
      <c r="O180" s="420">
        <f t="shared" si="24"/>
        <v>-1.2499574123990149E-2</v>
      </c>
      <c r="P180" s="421">
        <f t="shared" si="25"/>
        <v>-1.785970242553276</v>
      </c>
      <c r="Q180" s="434"/>
      <c r="R180" s="255">
        <v>563</v>
      </c>
      <c r="S180" s="18" t="s">
        <v>178</v>
      </c>
      <c r="T180" s="21">
        <v>7102</v>
      </c>
      <c r="U180" s="22">
        <v>3155732.5121794734</v>
      </c>
      <c r="V180" s="41">
        <v>3430219</v>
      </c>
      <c r="W180" s="166">
        <v>6585951</v>
      </c>
      <c r="X180" s="271">
        <v>1307424.8951470982</v>
      </c>
      <c r="Y180" s="440">
        <f t="shared" si="30"/>
        <v>7893375.8951470982</v>
      </c>
      <c r="Z180" s="442">
        <v>-324143</v>
      </c>
      <c r="AA180" s="443">
        <f t="shared" si="31"/>
        <v>7569232.8951470982</v>
      </c>
      <c r="AB180" s="44">
        <f t="shared" si="26"/>
        <v>1065.7889179311601</v>
      </c>
      <c r="AC180" s="264">
        <v>17</v>
      </c>
    </row>
    <row r="181" spans="1:29">
      <c r="A181" s="255">
        <v>564</v>
      </c>
      <c r="B181" s="18" t="s">
        <v>179</v>
      </c>
      <c r="C181" s="21">
        <v>211848</v>
      </c>
      <c r="D181" s="32">
        <v>57241453.260081783</v>
      </c>
      <c r="E181" s="21">
        <v>34614561.326304212</v>
      </c>
      <c r="F181" s="24">
        <v>91856014.586385995</v>
      </c>
      <c r="G181" s="271">
        <v>29952040.661600858</v>
      </c>
      <c r="H181" s="272">
        <f t="shared" si="27"/>
        <v>121808055.24798685</v>
      </c>
      <c r="I181" s="439">
        <v>891170</v>
      </c>
      <c r="J181" s="444">
        <f t="shared" si="28"/>
        <v>122699225.24798685</v>
      </c>
      <c r="K181" s="272">
        <f t="shared" si="29"/>
        <v>579.18519527201977</v>
      </c>
      <c r="L181" s="264">
        <v>17</v>
      </c>
      <c r="M181" s="264"/>
      <c r="N181" s="422">
        <f t="shared" si="23"/>
        <v>4576785.4819301367</v>
      </c>
      <c r="O181" s="420">
        <f t="shared" si="24"/>
        <v>3.8746113701973388E-2</v>
      </c>
      <c r="P181" s="421">
        <f t="shared" si="25"/>
        <v>15.492157462337559</v>
      </c>
      <c r="Q181" s="434"/>
      <c r="R181" s="255">
        <v>564</v>
      </c>
      <c r="S181" s="18" t="s">
        <v>179</v>
      </c>
      <c r="T181" s="21">
        <v>209551</v>
      </c>
      <c r="U181" s="22">
        <v>47321284.293335885</v>
      </c>
      <c r="V181" s="41">
        <v>40781492</v>
      </c>
      <c r="W181" s="166">
        <v>88102776</v>
      </c>
      <c r="X181" s="271">
        <v>29128493.76605672</v>
      </c>
      <c r="Y181" s="440">
        <f t="shared" si="30"/>
        <v>117231269.76605672</v>
      </c>
      <c r="Z181" s="442">
        <v>891170</v>
      </c>
      <c r="AA181" s="443">
        <f t="shared" si="31"/>
        <v>118122439.76605672</v>
      </c>
      <c r="AB181" s="44">
        <f t="shared" si="26"/>
        <v>563.69303780968221</v>
      </c>
      <c r="AC181" s="264">
        <v>17</v>
      </c>
    </row>
    <row r="182" spans="1:29">
      <c r="A182" s="255">
        <v>576</v>
      </c>
      <c r="B182" s="18" t="s">
        <v>180</v>
      </c>
      <c r="C182" s="21">
        <v>2750</v>
      </c>
      <c r="D182" s="32">
        <v>768375.11913016054</v>
      </c>
      <c r="E182" s="21">
        <v>792895.68301233032</v>
      </c>
      <c r="F182" s="24">
        <v>1561270.8021424909</v>
      </c>
      <c r="G182" s="271">
        <v>627373.86037360411</v>
      </c>
      <c r="H182" s="272">
        <f t="shared" si="27"/>
        <v>2188644.6625160947</v>
      </c>
      <c r="I182" s="439">
        <v>-237145</v>
      </c>
      <c r="J182" s="444">
        <f t="shared" si="28"/>
        <v>1951499.662516095</v>
      </c>
      <c r="K182" s="272">
        <f t="shared" si="29"/>
        <v>709.63624091494364</v>
      </c>
      <c r="L182" s="264">
        <v>7</v>
      </c>
      <c r="M182" s="264"/>
      <c r="N182" s="422">
        <f t="shared" si="23"/>
        <v>-61980.595886714058</v>
      </c>
      <c r="O182" s="420">
        <f t="shared" si="24"/>
        <v>-3.0782817774374454E-2</v>
      </c>
      <c r="P182" s="421">
        <f t="shared" si="25"/>
        <v>-6.1406017451378148</v>
      </c>
      <c r="Q182" s="434"/>
      <c r="R182" s="255">
        <v>576</v>
      </c>
      <c r="S182" s="18" t="s">
        <v>180</v>
      </c>
      <c r="T182" s="21">
        <v>2813</v>
      </c>
      <c r="U182" s="22">
        <v>1125425.2839801386</v>
      </c>
      <c r="V182" s="41">
        <v>498891</v>
      </c>
      <c r="W182" s="166">
        <v>1624317</v>
      </c>
      <c r="X182" s="271">
        <v>626308.25840280915</v>
      </c>
      <c r="Y182" s="440">
        <f t="shared" si="30"/>
        <v>2250625.258402809</v>
      </c>
      <c r="Z182" s="442">
        <v>-237145</v>
      </c>
      <c r="AA182" s="443">
        <f t="shared" si="31"/>
        <v>2013480.258402809</v>
      </c>
      <c r="AB182" s="44">
        <f t="shared" si="26"/>
        <v>715.77684266008146</v>
      </c>
      <c r="AC182" s="264">
        <v>7</v>
      </c>
    </row>
    <row r="183" spans="1:29">
      <c r="A183" s="255">
        <v>577</v>
      </c>
      <c r="B183" s="18" t="s">
        <v>181</v>
      </c>
      <c r="C183" s="21">
        <v>11138</v>
      </c>
      <c r="D183" s="32">
        <v>5744194.0076110028</v>
      </c>
      <c r="E183" s="21">
        <v>2463050.9495672458</v>
      </c>
      <c r="F183" s="24">
        <v>8207244.9571782481</v>
      </c>
      <c r="G183" s="271">
        <v>1618173.840767392</v>
      </c>
      <c r="H183" s="272">
        <f t="shared" si="27"/>
        <v>9825418.797945641</v>
      </c>
      <c r="I183" s="439">
        <v>79917</v>
      </c>
      <c r="J183" s="444">
        <f t="shared" si="28"/>
        <v>9905335.797945641</v>
      </c>
      <c r="K183" s="272">
        <f t="shared" si="29"/>
        <v>889.32804793909509</v>
      </c>
      <c r="L183" s="264">
        <v>2</v>
      </c>
      <c r="M183" s="264"/>
      <c r="N183" s="422">
        <f t="shared" si="23"/>
        <v>-271597.99742400274</v>
      </c>
      <c r="O183" s="420">
        <f t="shared" si="24"/>
        <v>-2.6687605803977606E-2</v>
      </c>
      <c r="P183" s="421">
        <f t="shared" si="25"/>
        <v>-32.41217444743188</v>
      </c>
      <c r="Q183" s="434"/>
      <c r="R183" s="255">
        <v>577</v>
      </c>
      <c r="S183" s="18" t="s">
        <v>181</v>
      </c>
      <c r="T183" s="21">
        <v>11041</v>
      </c>
      <c r="U183" s="22">
        <v>5014700.5059872307</v>
      </c>
      <c r="V183" s="41">
        <v>3462563</v>
      </c>
      <c r="W183" s="166">
        <v>8477263</v>
      </c>
      <c r="X183" s="271">
        <v>1619753.7953696444</v>
      </c>
      <c r="Y183" s="440">
        <f t="shared" si="30"/>
        <v>10097016.795369644</v>
      </c>
      <c r="Z183" s="442">
        <v>79917</v>
      </c>
      <c r="AA183" s="443">
        <f t="shared" si="31"/>
        <v>10176933.795369644</v>
      </c>
      <c r="AB183" s="44">
        <f t="shared" si="26"/>
        <v>921.74022238652697</v>
      </c>
      <c r="AC183" s="264">
        <v>2</v>
      </c>
    </row>
    <row r="184" spans="1:29">
      <c r="A184" s="255">
        <v>578</v>
      </c>
      <c r="B184" s="18" t="s">
        <v>182</v>
      </c>
      <c r="C184" s="21">
        <v>3100</v>
      </c>
      <c r="D184" s="32">
        <v>-189131.62897334551</v>
      </c>
      <c r="E184" s="21">
        <v>1695886.8436924343</v>
      </c>
      <c r="F184" s="24">
        <v>1506755.2147190887</v>
      </c>
      <c r="G184" s="271">
        <v>677966.42254059203</v>
      </c>
      <c r="H184" s="272">
        <f t="shared" si="27"/>
        <v>2184721.6372596808</v>
      </c>
      <c r="I184" s="439">
        <v>104090</v>
      </c>
      <c r="J184" s="444">
        <f t="shared" si="28"/>
        <v>2288811.6372596808</v>
      </c>
      <c r="K184" s="272">
        <f t="shared" si="29"/>
        <v>738.326334599897</v>
      </c>
      <c r="L184" s="264">
        <v>18</v>
      </c>
      <c r="M184" s="264"/>
      <c r="N184" s="422">
        <f t="shared" si="23"/>
        <v>121503.84913293412</v>
      </c>
      <c r="O184" s="420">
        <f t="shared" si="24"/>
        <v>5.6062110697231729E-2</v>
      </c>
      <c r="P184" s="421">
        <f t="shared" si="25"/>
        <v>57.425364406134349</v>
      </c>
      <c r="Q184" s="434"/>
      <c r="R184" s="255">
        <v>578</v>
      </c>
      <c r="S184" s="18" t="s">
        <v>182</v>
      </c>
      <c r="T184" s="21">
        <v>3183</v>
      </c>
      <c r="U184" s="22">
        <v>-229191.89920455462</v>
      </c>
      <c r="V184" s="41">
        <v>1616384</v>
      </c>
      <c r="W184" s="166">
        <v>1387192</v>
      </c>
      <c r="X184" s="271">
        <v>676025.78812674677</v>
      </c>
      <c r="Y184" s="440">
        <f t="shared" si="30"/>
        <v>2063217.7881267467</v>
      </c>
      <c r="Z184" s="442">
        <v>104090</v>
      </c>
      <c r="AA184" s="443">
        <f t="shared" si="31"/>
        <v>2167307.7881267467</v>
      </c>
      <c r="AB184" s="44">
        <f t="shared" si="26"/>
        <v>680.90097019376265</v>
      </c>
      <c r="AC184" s="264">
        <v>18</v>
      </c>
    </row>
    <row r="185" spans="1:29">
      <c r="A185" s="255">
        <v>580</v>
      </c>
      <c r="B185" s="18" t="s">
        <v>183</v>
      </c>
      <c r="C185" s="21">
        <v>4438</v>
      </c>
      <c r="D185" s="32">
        <v>-1110767.0089354897</v>
      </c>
      <c r="E185" s="21">
        <v>2133497.1383684585</v>
      </c>
      <c r="F185" s="24">
        <v>1022730.1294329688</v>
      </c>
      <c r="G185" s="271">
        <v>1040220.7275172186</v>
      </c>
      <c r="H185" s="272">
        <f t="shared" si="27"/>
        <v>2062950.8569501874</v>
      </c>
      <c r="I185" s="439">
        <v>-296712</v>
      </c>
      <c r="J185" s="444">
        <f t="shared" si="28"/>
        <v>1766238.8569501874</v>
      </c>
      <c r="K185" s="272">
        <f t="shared" si="29"/>
        <v>397.9808149955357</v>
      </c>
      <c r="L185" s="264">
        <v>9</v>
      </c>
      <c r="M185" s="264"/>
      <c r="N185" s="422">
        <f t="shared" si="23"/>
        <v>-615434.87413264695</v>
      </c>
      <c r="O185" s="420">
        <f t="shared" si="24"/>
        <v>-0.25840435912808168</v>
      </c>
      <c r="P185" s="421">
        <f t="shared" si="25"/>
        <v>-123.51551324681913</v>
      </c>
      <c r="Q185" s="434"/>
      <c r="R185" s="255">
        <v>580</v>
      </c>
      <c r="S185" s="18" t="s">
        <v>183</v>
      </c>
      <c r="T185" s="21">
        <v>4567</v>
      </c>
      <c r="U185" s="22">
        <v>-121104.78783603685</v>
      </c>
      <c r="V185" s="41">
        <v>1765941</v>
      </c>
      <c r="W185" s="166">
        <v>1644836</v>
      </c>
      <c r="X185" s="271">
        <v>1033549.7310828343</v>
      </c>
      <c r="Y185" s="440">
        <f t="shared" si="30"/>
        <v>2678385.7310828343</v>
      </c>
      <c r="Z185" s="442">
        <v>-296712</v>
      </c>
      <c r="AA185" s="443">
        <f t="shared" si="31"/>
        <v>2381673.7310828343</v>
      </c>
      <c r="AB185" s="44">
        <f t="shared" si="26"/>
        <v>521.49632824235482</v>
      </c>
      <c r="AC185" s="264">
        <v>9</v>
      </c>
    </row>
    <row r="186" spans="1:29">
      <c r="A186" s="255">
        <v>581</v>
      </c>
      <c r="B186" s="18" t="s">
        <v>184</v>
      </c>
      <c r="C186" s="21">
        <v>6240</v>
      </c>
      <c r="D186" s="32">
        <v>798888.45145554922</v>
      </c>
      <c r="E186" s="21">
        <v>2267444.1684048534</v>
      </c>
      <c r="F186" s="24">
        <v>3066332.6198604028</v>
      </c>
      <c r="G186" s="271">
        <v>1257967.1203775199</v>
      </c>
      <c r="H186" s="272">
        <f t="shared" si="27"/>
        <v>4324299.7402379224</v>
      </c>
      <c r="I186" s="439">
        <v>-280394</v>
      </c>
      <c r="J186" s="444">
        <f t="shared" si="28"/>
        <v>4043905.7402379224</v>
      </c>
      <c r="K186" s="272">
        <f t="shared" si="29"/>
        <v>648.06181734582094</v>
      </c>
      <c r="L186" s="264">
        <v>6</v>
      </c>
      <c r="M186" s="264"/>
      <c r="N186" s="422">
        <f t="shared" si="23"/>
        <v>-1450608.0913588488</v>
      </c>
      <c r="O186" s="420">
        <f t="shared" si="24"/>
        <v>-0.26401027203116256</v>
      </c>
      <c r="P186" s="421">
        <f t="shared" si="25"/>
        <v>-226.02565188688209</v>
      </c>
      <c r="Q186" s="434"/>
      <c r="R186" s="255">
        <v>581</v>
      </c>
      <c r="S186" s="18" t="s">
        <v>184</v>
      </c>
      <c r="T186" s="21">
        <v>6286</v>
      </c>
      <c r="U186" s="22">
        <v>2476986.4554419233</v>
      </c>
      <c r="V186" s="41">
        <v>2059719</v>
      </c>
      <c r="W186" s="166">
        <v>4536705</v>
      </c>
      <c r="X186" s="271">
        <v>1238202.831596771</v>
      </c>
      <c r="Y186" s="440">
        <f t="shared" si="30"/>
        <v>5774907.8315967713</v>
      </c>
      <c r="Z186" s="442">
        <v>-280394</v>
      </c>
      <c r="AA186" s="443">
        <f t="shared" si="31"/>
        <v>5494513.8315967713</v>
      </c>
      <c r="AB186" s="44">
        <f t="shared" si="26"/>
        <v>874.08746923270303</v>
      </c>
      <c r="AC186" s="264">
        <v>6</v>
      </c>
    </row>
    <row r="187" spans="1:29">
      <c r="A187" s="255">
        <v>583</v>
      </c>
      <c r="B187" s="18" t="s">
        <v>185</v>
      </c>
      <c r="C187" s="21">
        <v>947</v>
      </c>
      <c r="D187" s="32">
        <v>443008.15585507115</v>
      </c>
      <c r="E187" s="21">
        <v>63138.834031164486</v>
      </c>
      <c r="F187" s="24">
        <v>506146.98988623562</v>
      </c>
      <c r="G187" s="271">
        <v>195690.09835739131</v>
      </c>
      <c r="H187" s="272">
        <f t="shared" si="27"/>
        <v>701837.08824362699</v>
      </c>
      <c r="I187" s="439">
        <v>-196037</v>
      </c>
      <c r="J187" s="444">
        <f t="shared" si="28"/>
        <v>505800.08824362693</v>
      </c>
      <c r="K187" s="272">
        <f t="shared" si="29"/>
        <v>534.10780173561454</v>
      </c>
      <c r="L187" s="264">
        <v>19</v>
      </c>
      <c r="M187" s="264"/>
      <c r="N187" s="422">
        <f t="shared" si="23"/>
        <v>314848.9654908948</v>
      </c>
      <c r="O187" s="420">
        <f t="shared" si="24"/>
        <v>1.6488458457434754</v>
      </c>
      <c r="P187" s="421">
        <f t="shared" si="25"/>
        <v>327.45074247941091</v>
      </c>
      <c r="Q187" s="434"/>
      <c r="R187" s="255">
        <v>583</v>
      </c>
      <c r="S187" s="18" t="s">
        <v>185</v>
      </c>
      <c r="T187" s="21">
        <v>924</v>
      </c>
      <c r="U187" s="22">
        <v>198809.04192899319</v>
      </c>
      <c r="V187" s="41">
        <v>-3780</v>
      </c>
      <c r="W187" s="166">
        <v>195029</v>
      </c>
      <c r="X187" s="271">
        <v>191959.12275273216</v>
      </c>
      <c r="Y187" s="440">
        <f t="shared" si="30"/>
        <v>386988.12275273213</v>
      </c>
      <c r="Z187" s="442">
        <v>-196037</v>
      </c>
      <c r="AA187" s="443">
        <f t="shared" si="31"/>
        <v>190951.12275273213</v>
      </c>
      <c r="AB187" s="44">
        <f t="shared" si="26"/>
        <v>206.65705925620361</v>
      </c>
      <c r="AC187" s="264">
        <v>19</v>
      </c>
    </row>
    <row r="188" spans="1:29">
      <c r="A188" s="255">
        <v>584</v>
      </c>
      <c r="B188" s="18" t="s">
        <v>186</v>
      </c>
      <c r="C188" s="21">
        <v>2653</v>
      </c>
      <c r="D188" s="32">
        <v>2768372.9696050663</v>
      </c>
      <c r="E188" s="21">
        <v>1909130.9994018737</v>
      </c>
      <c r="F188" s="24">
        <v>4677503.9690069398</v>
      </c>
      <c r="G188" s="271">
        <v>548515.56219182594</v>
      </c>
      <c r="H188" s="272">
        <f t="shared" si="27"/>
        <v>5226019.5311987661</v>
      </c>
      <c r="I188" s="439">
        <v>249790</v>
      </c>
      <c r="J188" s="444">
        <f t="shared" si="28"/>
        <v>5475809.5311987661</v>
      </c>
      <c r="K188" s="272">
        <f t="shared" si="29"/>
        <v>2064.0066080658748</v>
      </c>
      <c r="L188" s="264">
        <v>16</v>
      </c>
      <c r="M188" s="264"/>
      <c r="N188" s="422">
        <f t="shared" si="23"/>
        <v>-207959.34238137677</v>
      </c>
      <c r="O188" s="420">
        <f t="shared" si="24"/>
        <v>-3.658828270587039E-2</v>
      </c>
      <c r="P188" s="421">
        <f t="shared" si="25"/>
        <v>-59.972791627751121</v>
      </c>
      <c r="Q188" s="434"/>
      <c r="R188" s="255">
        <v>584</v>
      </c>
      <c r="S188" s="18" t="s">
        <v>186</v>
      </c>
      <c r="T188" s="21">
        <v>2676</v>
      </c>
      <c r="U188" s="22">
        <v>3102797.3690158329</v>
      </c>
      <c r="V188" s="41">
        <v>1786916</v>
      </c>
      <c r="W188" s="166">
        <v>4889714</v>
      </c>
      <c r="X188" s="271">
        <v>544264.87358014286</v>
      </c>
      <c r="Y188" s="440">
        <f t="shared" si="30"/>
        <v>5433978.8735801429</v>
      </c>
      <c r="Z188" s="442">
        <v>249790</v>
      </c>
      <c r="AA188" s="443">
        <f t="shared" si="31"/>
        <v>5683768.8735801429</v>
      </c>
      <c r="AB188" s="44">
        <f t="shared" si="26"/>
        <v>2123.979399693626</v>
      </c>
      <c r="AC188" s="264">
        <v>16</v>
      </c>
    </row>
    <row r="189" spans="1:29">
      <c r="A189" s="255">
        <v>588</v>
      </c>
      <c r="B189" s="18" t="s">
        <v>187</v>
      </c>
      <c r="C189" s="21">
        <v>1600</v>
      </c>
      <c r="D189" s="32">
        <v>-1112718.3699086346</v>
      </c>
      <c r="E189" s="21">
        <v>545312.34332387836</v>
      </c>
      <c r="F189" s="24">
        <v>-567406.02658475621</v>
      </c>
      <c r="G189" s="271">
        <v>387209.21786922775</v>
      </c>
      <c r="H189" s="272">
        <f t="shared" si="27"/>
        <v>-180196.80871552846</v>
      </c>
      <c r="I189" s="439">
        <v>-346719</v>
      </c>
      <c r="J189" s="444">
        <f t="shared" si="28"/>
        <v>-526915.80871552846</v>
      </c>
      <c r="K189" s="272">
        <f t="shared" si="29"/>
        <v>-329.32238044720526</v>
      </c>
      <c r="L189" s="264">
        <v>10</v>
      </c>
      <c r="M189" s="264"/>
      <c r="N189" s="422">
        <f t="shared" si="23"/>
        <v>-179701.99389440817</v>
      </c>
      <c r="O189" s="420">
        <f t="shared" si="24"/>
        <v>0.51755427412065425</v>
      </c>
      <c r="P189" s="421">
        <f t="shared" si="25"/>
        <v>-118.1217631594192</v>
      </c>
      <c r="Q189" s="434"/>
      <c r="R189" s="255">
        <v>588</v>
      </c>
      <c r="S189" s="18" t="s">
        <v>187</v>
      </c>
      <c r="T189" s="21">
        <v>1644</v>
      </c>
      <c r="U189" s="22">
        <v>-603848.58583296812</v>
      </c>
      <c r="V189" s="41">
        <v>219119</v>
      </c>
      <c r="W189" s="166">
        <v>-384729</v>
      </c>
      <c r="X189" s="271">
        <v>384234.18517887971</v>
      </c>
      <c r="Y189" s="440">
        <f t="shared" si="30"/>
        <v>-494.81482112029335</v>
      </c>
      <c r="Z189" s="442">
        <v>-346719</v>
      </c>
      <c r="AA189" s="443">
        <f t="shared" si="31"/>
        <v>-347213.81482112029</v>
      </c>
      <c r="AB189" s="44">
        <f t="shared" si="26"/>
        <v>-211.20061728778606</v>
      </c>
      <c r="AC189" s="264">
        <v>10</v>
      </c>
    </row>
    <row r="190" spans="1:29">
      <c r="A190" s="255">
        <v>592</v>
      </c>
      <c r="B190" s="18" t="s">
        <v>188</v>
      </c>
      <c r="C190" s="21">
        <v>3651</v>
      </c>
      <c r="D190" s="32">
        <v>1514941.0191152079</v>
      </c>
      <c r="E190" s="21">
        <v>1474616.5070572332</v>
      </c>
      <c r="F190" s="24">
        <v>2989557.5261724414</v>
      </c>
      <c r="G190" s="271">
        <v>694742.15507678618</v>
      </c>
      <c r="H190" s="272">
        <f t="shared" si="27"/>
        <v>3684299.6812492274</v>
      </c>
      <c r="I190" s="439">
        <v>-37445</v>
      </c>
      <c r="J190" s="444">
        <f t="shared" si="28"/>
        <v>3646854.6812492274</v>
      </c>
      <c r="K190" s="272">
        <f t="shared" si="29"/>
        <v>998.86460729915837</v>
      </c>
      <c r="L190" s="264">
        <v>13</v>
      </c>
      <c r="M190" s="264"/>
      <c r="N190" s="422">
        <f t="shared" si="23"/>
        <v>-713303.01054716203</v>
      </c>
      <c r="O190" s="420">
        <f t="shared" si="24"/>
        <v>-0.16359569102035859</v>
      </c>
      <c r="P190" s="421">
        <f t="shared" si="25"/>
        <v>-186.60512945896824</v>
      </c>
      <c r="Q190" s="434"/>
      <c r="R190" s="255">
        <v>592</v>
      </c>
      <c r="S190" s="18" t="s">
        <v>188</v>
      </c>
      <c r="T190" s="21">
        <v>3678</v>
      </c>
      <c r="U190" s="22">
        <v>2415220.3283195905</v>
      </c>
      <c r="V190" s="41">
        <v>1287518</v>
      </c>
      <c r="W190" s="166">
        <v>3702738</v>
      </c>
      <c r="X190" s="271">
        <v>694864.69179638952</v>
      </c>
      <c r="Y190" s="440">
        <f t="shared" si="30"/>
        <v>4397602.6917963894</v>
      </c>
      <c r="Z190" s="442">
        <v>-37445</v>
      </c>
      <c r="AA190" s="443">
        <f t="shared" si="31"/>
        <v>4360157.6917963894</v>
      </c>
      <c r="AB190" s="44">
        <f t="shared" si="26"/>
        <v>1185.4697367581266</v>
      </c>
      <c r="AC190" s="264">
        <v>13</v>
      </c>
    </row>
    <row r="191" spans="1:29">
      <c r="A191" s="255">
        <v>593</v>
      </c>
      <c r="B191" s="18" t="s">
        <v>189</v>
      </c>
      <c r="C191" s="21">
        <v>17077</v>
      </c>
      <c r="D191" s="32">
        <v>-5835037.5623279084</v>
      </c>
      <c r="E191" s="21">
        <v>6697190.7141771596</v>
      </c>
      <c r="F191" s="24">
        <v>862153.15184925124</v>
      </c>
      <c r="G191" s="271">
        <v>3377610.3970977827</v>
      </c>
      <c r="H191" s="272">
        <f t="shared" si="27"/>
        <v>4239763.5489470344</v>
      </c>
      <c r="I191" s="439">
        <v>-2041049</v>
      </c>
      <c r="J191" s="444">
        <f t="shared" si="28"/>
        <v>2198714.5489470339</v>
      </c>
      <c r="K191" s="272">
        <f t="shared" si="29"/>
        <v>128.75297469971505</v>
      </c>
      <c r="L191" s="264">
        <v>10</v>
      </c>
      <c r="M191" s="264"/>
      <c r="N191" s="422">
        <f t="shared" si="23"/>
        <v>-2994035.7001252682</v>
      </c>
      <c r="O191" s="420">
        <f t="shared" si="24"/>
        <v>-0.57657995407350082</v>
      </c>
      <c r="P191" s="421">
        <f t="shared" si="25"/>
        <v>-172.22368148021317</v>
      </c>
      <c r="Q191" s="434"/>
      <c r="R191" s="255">
        <v>593</v>
      </c>
      <c r="S191" s="18" t="s">
        <v>189</v>
      </c>
      <c r="T191" s="21">
        <v>17253</v>
      </c>
      <c r="U191" s="22">
        <v>-1735829.7041540237</v>
      </c>
      <c r="V191" s="41">
        <v>5639449</v>
      </c>
      <c r="W191" s="166">
        <v>3903619</v>
      </c>
      <c r="X191" s="271">
        <v>3330180.2490723021</v>
      </c>
      <c r="Y191" s="440">
        <f t="shared" si="30"/>
        <v>7233799.2490723021</v>
      </c>
      <c r="Z191" s="442">
        <v>-2041049</v>
      </c>
      <c r="AA191" s="443">
        <f t="shared" si="31"/>
        <v>5192750.2490723021</v>
      </c>
      <c r="AB191" s="44">
        <f t="shared" si="26"/>
        <v>300.97665617992823</v>
      </c>
      <c r="AC191" s="264">
        <v>10</v>
      </c>
    </row>
    <row r="192" spans="1:29">
      <c r="A192" s="255">
        <v>595</v>
      </c>
      <c r="B192" s="18" t="s">
        <v>190</v>
      </c>
      <c r="C192" s="21">
        <v>4140</v>
      </c>
      <c r="D192" s="32">
        <v>2289625.8551656734</v>
      </c>
      <c r="E192" s="21">
        <v>2385312.1684095664</v>
      </c>
      <c r="F192" s="24">
        <v>4674938.0235752398</v>
      </c>
      <c r="G192" s="271">
        <v>979225.15387286153</v>
      </c>
      <c r="H192" s="272">
        <f t="shared" si="27"/>
        <v>5654163.1774481013</v>
      </c>
      <c r="I192" s="439">
        <v>34221</v>
      </c>
      <c r="J192" s="444">
        <f t="shared" si="28"/>
        <v>5688384.1774481013</v>
      </c>
      <c r="K192" s="272">
        <f t="shared" si="29"/>
        <v>1374.0058399633094</v>
      </c>
      <c r="L192" s="264">
        <v>11</v>
      </c>
      <c r="M192" s="264"/>
      <c r="N192" s="422">
        <f t="shared" si="23"/>
        <v>231363.74075229187</v>
      </c>
      <c r="O192" s="420">
        <f t="shared" si="24"/>
        <v>4.2397448101253787E-2</v>
      </c>
      <c r="P192" s="421">
        <f t="shared" si="25"/>
        <v>95.715740011140497</v>
      </c>
      <c r="Q192" s="434"/>
      <c r="R192" s="255">
        <v>595</v>
      </c>
      <c r="S192" s="18" t="s">
        <v>190</v>
      </c>
      <c r="T192" s="21">
        <v>4269</v>
      </c>
      <c r="U192" s="22">
        <v>2576657.3661525948</v>
      </c>
      <c r="V192" s="41">
        <v>1873860</v>
      </c>
      <c r="W192" s="166">
        <v>4450517</v>
      </c>
      <c r="X192" s="271">
        <v>972282.43669580948</v>
      </c>
      <c r="Y192" s="440">
        <f t="shared" si="30"/>
        <v>5422799.4366958095</v>
      </c>
      <c r="Z192" s="442">
        <v>34221</v>
      </c>
      <c r="AA192" s="443">
        <f t="shared" si="31"/>
        <v>5457020.4366958095</v>
      </c>
      <c r="AB192" s="44">
        <f t="shared" si="26"/>
        <v>1278.2900999521689</v>
      </c>
      <c r="AC192" s="264">
        <v>11</v>
      </c>
    </row>
    <row r="193" spans="1:29">
      <c r="A193" s="255">
        <v>598</v>
      </c>
      <c r="B193" s="18" t="s">
        <v>191</v>
      </c>
      <c r="C193" s="21">
        <v>19207</v>
      </c>
      <c r="D193" s="32">
        <v>-2278102.6662188917</v>
      </c>
      <c r="E193" s="21">
        <v>1621510.355065603</v>
      </c>
      <c r="F193" s="24">
        <v>-656592.3111532887</v>
      </c>
      <c r="G193" s="271">
        <v>3127438.9515569867</v>
      </c>
      <c r="H193" s="272">
        <f t="shared" si="27"/>
        <v>2470846.6404036982</v>
      </c>
      <c r="I193" s="439">
        <v>2602371</v>
      </c>
      <c r="J193" s="444">
        <f t="shared" si="28"/>
        <v>5073217.6404036982</v>
      </c>
      <c r="K193" s="272">
        <f t="shared" si="29"/>
        <v>264.13378666130569</v>
      </c>
      <c r="L193" s="264">
        <v>15</v>
      </c>
      <c r="M193" s="264"/>
      <c r="N193" s="422">
        <f t="shared" si="23"/>
        <v>-3552194.9884253247</v>
      </c>
      <c r="O193" s="420">
        <f t="shared" si="24"/>
        <v>-0.41182899198963507</v>
      </c>
      <c r="P193" s="421">
        <f t="shared" si="25"/>
        <v>-187.52943943855411</v>
      </c>
      <c r="Q193" s="434"/>
      <c r="R193" s="255">
        <v>598</v>
      </c>
      <c r="S193" s="18" t="s">
        <v>191</v>
      </c>
      <c r="T193" s="21">
        <v>19097</v>
      </c>
      <c r="U193" s="22">
        <v>2172176.9365354571</v>
      </c>
      <c r="V193" s="41">
        <v>793398</v>
      </c>
      <c r="W193" s="166">
        <v>2965575</v>
      </c>
      <c r="X193" s="271">
        <v>3057466.6288290229</v>
      </c>
      <c r="Y193" s="440">
        <f t="shared" si="30"/>
        <v>6023041.6288290229</v>
      </c>
      <c r="Z193" s="442">
        <v>2602371</v>
      </c>
      <c r="AA193" s="443">
        <f t="shared" si="31"/>
        <v>8625412.6288290229</v>
      </c>
      <c r="AB193" s="44">
        <f t="shared" si="26"/>
        <v>451.6632260998598</v>
      </c>
      <c r="AC193" s="264">
        <v>15</v>
      </c>
    </row>
    <row r="194" spans="1:29">
      <c r="A194" s="255">
        <v>599</v>
      </c>
      <c r="B194" s="18" t="s">
        <v>192</v>
      </c>
      <c r="C194" s="21">
        <v>11206</v>
      </c>
      <c r="D194" s="32">
        <v>9284482.8788782954</v>
      </c>
      <c r="E194" s="21">
        <v>5155759.9660685882</v>
      </c>
      <c r="F194" s="24">
        <v>14440242.844946884</v>
      </c>
      <c r="G194" s="271">
        <v>2065742.3633791411</v>
      </c>
      <c r="H194" s="272">
        <f t="shared" si="27"/>
        <v>16505985.208326025</v>
      </c>
      <c r="I194" s="439">
        <v>-904198</v>
      </c>
      <c r="J194" s="444">
        <f t="shared" si="28"/>
        <v>15601787.208326025</v>
      </c>
      <c r="K194" s="272">
        <f t="shared" si="29"/>
        <v>1392.2708556421583</v>
      </c>
      <c r="L194" s="264">
        <v>15</v>
      </c>
      <c r="M194" s="264"/>
      <c r="N194" s="422">
        <f t="shared" si="23"/>
        <v>395911.78067683056</v>
      </c>
      <c r="O194" s="420">
        <f t="shared" si="24"/>
        <v>2.6036763391927769E-2</v>
      </c>
      <c r="P194" s="421">
        <f t="shared" si="25"/>
        <v>31.200731434389354</v>
      </c>
      <c r="Q194" s="434"/>
      <c r="R194" s="255">
        <v>599</v>
      </c>
      <c r="S194" s="18" t="s">
        <v>192</v>
      </c>
      <c r="T194" s="21">
        <v>11172</v>
      </c>
      <c r="U194" s="22">
        <v>8930256.7739790492</v>
      </c>
      <c r="V194" s="41">
        <v>5139984</v>
      </c>
      <c r="W194" s="166">
        <v>14070241</v>
      </c>
      <c r="X194" s="271">
        <v>2039832.4276491948</v>
      </c>
      <c r="Y194" s="440">
        <f t="shared" si="30"/>
        <v>16110073.427649194</v>
      </c>
      <c r="Z194" s="442">
        <v>-904198</v>
      </c>
      <c r="AA194" s="443">
        <f t="shared" si="31"/>
        <v>15205875.427649194</v>
      </c>
      <c r="AB194" s="44">
        <f t="shared" si="26"/>
        <v>1361.0701242077689</v>
      </c>
      <c r="AC194" s="264">
        <v>15</v>
      </c>
    </row>
    <row r="195" spans="1:29">
      <c r="A195" s="255">
        <v>601</v>
      </c>
      <c r="B195" s="18" t="s">
        <v>193</v>
      </c>
      <c r="C195" s="21">
        <v>3786</v>
      </c>
      <c r="D195" s="32">
        <v>2437570.2273880211</v>
      </c>
      <c r="E195" s="21">
        <v>1674596.2430741852</v>
      </c>
      <c r="F195" s="24">
        <v>4112166.4704622063</v>
      </c>
      <c r="G195" s="271">
        <v>863592.12057930406</v>
      </c>
      <c r="H195" s="272">
        <f t="shared" si="27"/>
        <v>4975758.59104151</v>
      </c>
      <c r="I195" s="439">
        <v>314705</v>
      </c>
      <c r="J195" s="444">
        <f t="shared" si="28"/>
        <v>5290463.5910415109</v>
      </c>
      <c r="K195" s="272">
        <f t="shared" si="29"/>
        <v>1397.3754862761518</v>
      </c>
      <c r="L195" s="264">
        <v>13</v>
      </c>
      <c r="M195" s="264"/>
      <c r="N195" s="422">
        <f t="shared" si="23"/>
        <v>-874997.39859456941</v>
      </c>
      <c r="O195" s="420">
        <f t="shared" si="24"/>
        <v>-0.14191921740570718</v>
      </c>
      <c r="P195" s="421">
        <f t="shared" si="25"/>
        <v>-194.53285083618493</v>
      </c>
      <c r="Q195" s="434"/>
      <c r="R195" s="255">
        <v>601</v>
      </c>
      <c r="S195" s="18" t="s">
        <v>193</v>
      </c>
      <c r="T195" s="21">
        <v>3873</v>
      </c>
      <c r="U195" s="22">
        <v>3625516.9318336006</v>
      </c>
      <c r="V195" s="41">
        <v>1367237</v>
      </c>
      <c r="W195" s="166">
        <v>4992754</v>
      </c>
      <c r="X195" s="271">
        <v>858001.98963607987</v>
      </c>
      <c r="Y195" s="440">
        <f t="shared" si="30"/>
        <v>5850755.9896360803</v>
      </c>
      <c r="Z195" s="442">
        <v>314705</v>
      </c>
      <c r="AA195" s="443">
        <f t="shared" si="31"/>
        <v>6165460.9896360803</v>
      </c>
      <c r="AB195" s="44">
        <f t="shared" si="26"/>
        <v>1591.9083371123368</v>
      </c>
      <c r="AC195" s="264">
        <v>13</v>
      </c>
    </row>
    <row r="196" spans="1:29">
      <c r="A196" s="255">
        <v>604</v>
      </c>
      <c r="B196" s="18" t="s">
        <v>194</v>
      </c>
      <c r="C196" s="21">
        <v>20405</v>
      </c>
      <c r="D196" s="32">
        <v>16302312.919938998</v>
      </c>
      <c r="E196" s="21">
        <v>-351117.31134698325</v>
      </c>
      <c r="F196" s="24">
        <v>15951195.608592015</v>
      </c>
      <c r="G196" s="271">
        <v>2152286.4716661223</v>
      </c>
      <c r="H196" s="272">
        <f t="shared" si="27"/>
        <v>18103482.080258138</v>
      </c>
      <c r="I196" s="439">
        <v>-2085256</v>
      </c>
      <c r="J196" s="444">
        <f t="shared" si="28"/>
        <v>16018226.080258137</v>
      </c>
      <c r="K196" s="272">
        <f t="shared" si="29"/>
        <v>785.01475521970769</v>
      </c>
      <c r="L196" s="264">
        <v>6</v>
      </c>
      <c r="M196" s="264"/>
      <c r="N196" s="422">
        <f t="shared" si="23"/>
        <v>-499004.28103856184</v>
      </c>
      <c r="O196" s="420">
        <f t="shared" si="24"/>
        <v>-3.0211135288627598E-2</v>
      </c>
      <c r="P196" s="421">
        <f t="shared" si="25"/>
        <v>-32.427111616712068</v>
      </c>
      <c r="Q196" s="434"/>
      <c r="R196" s="255">
        <v>604</v>
      </c>
      <c r="S196" s="18" t="s">
        <v>194</v>
      </c>
      <c r="T196" s="21">
        <v>20206</v>
      </c>
      <c r="U196" s="22">
        <v>16691716.789859375</v>
      </c>
      <c r="V196" s="41">
        <v>-225090</v>
      </c>
      <c r="W196" s="166">
        <v>16466627</v>
      </c>
      <c r="X196" s="271">
        <v>2135859.3612966971</v>
      </c>
      <c r="Y196" s="440">
        <f t="shared" si="30"/>
        <v>18602486.361296698</v>
      </c>
      <c r="Z196" s="442">
        <v>-2085256</v>
      </c>
      <c r="AA196" s="443">
        <f t="shared" si="31"/>
        <v>16517230.361296698</v>
      </c>
      <c r="AB196" s="44">
        <f t="shared" si="26"/>
        <v>817.44186683641976</v>
      </c>
      <c r="AC196" s="264">
        <v>6</v>
      </c>
    </row>
    <row r="197" spans="1:29">
      <c r="A197" s="255">
        <v>607</v>
      </c>
      <c r="B197" s="18" t="s">
        <v>195</v>
      </c>
      <c r="C197" s="21">
        <v>4084</v>
      </c>
      <c r="D197" s="32">
        <v>-480810.23528217571</v>
      </c>
      <c r="E197" s="21">
        <v>2623727.9132132558</v>
      </c>
      <c r="F197" s="24">
        <v>2142917.6779310801</v>
      </c>
      <c r="G197" s="271">
        <v>947808.0849633849</v>
      </c>
      <c r="H197" s="272">
        <f t="shared" si="27"/>
        <v>3090725.7628944651</v>
      </c>
      <c r="I197" s="439">
        <v>-644669</v>
      </c>
      <c r="J197" s="444">
        <f t="shared" si="28"/>
        <v>2446056.7628944651</v>
      </c>
      <c r="K197" s="272">
        <f t="shared" si="29"/>
        <v>598.93652372538327</v>
      </c>
      <c r="L197" s="264">
        <v>12</v>
      </c>
      <c r="M197" s="264"/>
      <c r="N197" s="422">
        <f t="shared" si="23"/>
        <v>-1166119.8240071437</v>
      </c>
      <c r="O197" s="420">
        <f t="shared" si="24"/>
        <v>-0.32283023710294245</v>
      </c>
      <c r="P197" s="421">
        <f t="shared" si="25"/>
        <v>-269.1664772122781</v>
      </c>
      <c r="Q197" s="434"/>
      <c r="R197" s="255">
        <v>607</v>
      </c>
      <c r="S197" s="18" t="s">
        <v>195</v>
      </c>
      <c r="T197" s="21">
        <v>4161</v>
      </c>
      <c r="U197" s="22">
        <v>843771.68226120668</v>
      </c>
      <c r="V197" s="41">
        <v>2474427</v>
      </c>
      <c r="W197" s="166">
        <v>3318198</v>
      </c>
      <c r="X197" s="271">
        <v>938647.58690160897</v>
      </c>
      <c r="Y197" s="440">
        <f t="shared" si="30"/>
        <v>4256845.5869016089</v>
      </c>
      <c r="Z197" s="442">
        <v>-644669</v>
      </c>
      <c r="AA197" s="443">
        <f t="shared" si="31"/>
        <v>3612176.5869016089</v>
      </c>
      <c r="AB197" s="44">
        <f t="shared" si="26"/>
        <v>868.10300093766136</v>
      </c>
      <c r="AC197" s="264">
        <v>12</v>
      </c>
    </row>
    <row r="198" spans="1:29">
      <c r="A198" s="255">
        <v>608</v>
      </c>
      <c r="B198" s="18" t="s">
        <v>196</v>
      </c>
      <c r="C198" s="21">
        <v>1980</v>
      </c>
      <c r="D198" s="32">
        <v>-97617.968001862871</v>
      </c>
      <c r="E198" s="21">
        <v>958565.43975581124</v>
      </c>
      <c r="F198" s="24">
        <v>860947.47175394837</v>
      </c>
      <c r="G198" s="271">
        <v>422025.37906530016</v>
      </c>
      <c r="H198" s="272">
        <f t="shared" si="27"/>
        <v>1282972.8508192485</v>
      </c>
      <c r="I198" s="439">
        <v>431658</v>
      </c>
      <c r="J198" s="444">
        <f t="shared" si="28"/>
        <v>1714630.8508192485</v>
      </c>
      <c r="K198" s="272">
        <f t="shared" si="29"/>
        <v>865.97517718143865</v>
      </c>
      <c r="L198" s="264">
        <v>4</v>
      </c>
      <c r="M198" s="264"/>
      <c r="N198" s="422">
        <f t="shared" si="23"/>
        <v>-469322.27364140027</v>
      </c>
      <c r="O198" s="420">
        <f t="shared" si="24"/>
        <v>-0.21489576327665208</v>
      </c>
      <c r="P198" s="421">
        <f t="shared" si="25"/>
        <v>-218.94937545673758</v>
      </c>
      <c r="Q198" s="434"/>
      <c r="R198" s="255">
        <v>608</v>
      </c>
      <c r="S198" s="18" t="s">
        <v>196</v>
      </c>
      <c r="T198" s="21">
        <v>2013</v>
      </c>
      <c r="U198" s="22">
        <v>423085.72269891645</v>
      </c>
      <c r="V198" s="41">
        <v>910821</v>
      </c>
      <c r="W198" s="166">
        <v>1333907</v>
      </c>
      <c r="X198" s="271">
        <v>418388.12446064886</v>
      </c>
      <c r="Y198" s="440">
        <f t="shared" si="30"/>
        <v>1752295.1244606487</v>
      </c>
      <c r="Z198" s="442">
        <v>431658</v>
      </c>
      <c r="AA198" s="443">
        <f t="shared" si="31"/>
        <v>2183953.1244606487</v>
      </c>
      <c r="AB198" s="44">
        <f t="shared" si="26"/>
        <v>1084.9245526381762</v>
      </c>
      <c r="AC198" s="264">
        <v>4</v>
      </c>
    </row>
    <row r="199" spans="1:29">
      <c r="A199" s="255">
        <v>609</v>
      </c>
      <c r="B199" s="18" t="s">
        <v>197</v>
      </c>
      <c r="C199" s="21">
        <v>83205</v>
      </c>
      <c r="D199" s="32">
        <v>-16031330.165199606</v>
      </c>
      <c r="E199" s="21">
        <v>23436107.420147266</v>
      </c>
      <c r="F199" s="24">
        <v>7404777.2549476605</v>
      </c>
      <c r="G199" s="271">
        <v>13799724.537462415</v>
      </c>
      <c r="H199" s="272">
        <f t="shared" si="27"/>
        <v>21204501.792410076</v>
      </c>
      <c r="I199" s="439">
        <v>-5595216</v>
      </c>
      <c r="J199" s="444">
        <f t="shared" si="28"/>
        <v>15609285.792410076</v>
      </c>
      <c r="K199" s="272">
        <f t="shared" si="29"/>
        <v>187.6003340233168</v>
      </c>
      <c r="L199" s="264">
        <v>4</v>
      </c>
      <c r="M199" s="264"/>
      <c r="N199" s="422">
        <f t="shared" si="23"/>
        <v>-8752911.6896689534</v>
      </c>
      <c r="O199" s="420">
        <f t="shared" si="24"/>
        <v>-0.35928251940768663</v>
      </c>
      <c r="P199" s="421">
        <f t="shared" si="25"/>
        <v>-104.22541861891779</v>
      </c>
      <c r="Q199" s="434"/>
      <c r="R199" s="255">
        <v>609</v>
      </c>
      <c r="S199" s="18" t="s">
        <v>197</v>
      </c>
      <c r="T199" s="21">
        <v>83482</v>
      </c>
      <c r="U199" s="22">
        <v>-8801051.1217197925</v>
      </c>
      <c r="V199" s="41">
        <v>25221433</v>
      </c>
      <c r="W199" s="166">
        <v>16420382</v>
      </c>
      <c r="X199" s="271">
        <v>13537031.482079027</v>
      </c>
      <c r="Y199" s="440">
        <f t="shared" si="30"/>
        <v>29957413.482079029</v>
      </c>
      <c r="Z199" s="442">
        <v>-5595216</v>
      </c>
      <c r="AA199" s="443">
        <f t="shared" si="31"/>
        <v>24362197.482079029</v>
      </c>
      <c r="AB199" s="44">
        <f t="shared" si="26"/>
        <v>291.82575264223459</v>
      </c>
      <c r="AC199" s="264">
        <v>4</v>
      </c>
    </row>
    <row r="200" spans="1:29">
      <c r="A200" s="255">
        <v>611</v>
      </c>
      <c r="B200" s="18" t="s">
        <v>198</v>
      </c>
      <c r="C200" s="21">
        <v>5011</v>
      </c>
      <c r="D200" s="32">
        <v>3305694.9338882319</v>
      </c>
      <c r="E200" s="21">
        <v>1153277.4727330101</v>
      </c>
      <c r="F200" s="24">
        <v>4458972.4066212419</v>
      </c>
      <c r="G200" s="271">
        <v>750997.62658534758</v>
      </c>
      <c r="H200" s="272">
        <f t="shared" si="27"/>
        <v>5209970.0332065895</v>
      </c>
      <c r="I200" s="439">
        <v>-1304768</v>
      </c>
      <c r="J200" s="444">
        <f t="shared" si="28"/>
        <v>3905202.0332065895</v>
      </c>
      <c r="K200" s="272">
        <f t="shared" si="29"/>
        <v>779.32588968401308</v>
      </c>
      <c r="L200" s="264">
        <v>1</v>
      </c>
      <c r="M200" s="264"/>
      <c r="N200" s="422">
        <f t="shared" si="23"/>
        <v>-646460.38371807151</v>
      </c>
      <c r="O200" s="420">
        <f t="shared" si="24"/>
        <v>-0.14202731321073095</v>
      </c>
      <c r="P200" s="421">
        <f t="shared" si="25"/>
        <v>-119.14675479381185</v>
      </c>
      <c r="Q200" s="434"/>
      <c r="R200" s="255">
        <v>611</v>
      </c>
      <c r="S200" s="18" t="s">
        <v>198</v>
      </c>
      <c r="T200" s="21">
        <v>5066</v>
      </c>
      <c r="U200" s="22">
        <v>3695856.2051739385</v>
      </c>
      <c r="V200" s="41">
        <v>1401689</v>
      </c>
      <c r="W200" s="166">
        <v>5097546</v>
      </c>
      <c r="X200" s="271">
        <v>758884.41692466091</v>
      </c>
      <c r="Y200" s="440">
        <f t="shared" si="30"/>
        <v>5856430.416924661</v>
      </c>
      <c r="Z200" s="442">
        <v>-1304768</v>
      </c>
      <c r="AA200" s="443">
        <f t="shared" si="31"/>
        <v>4551662.416924661</v>
      </c>
      <c r="AB200" s="44">
        <f t="shared" si="26"/>
        <v>898.47264447782493</v>
      </c>
      <c r="AC200" s="264">
        <v>1</v>
      </c>
    </row>
    <row r="201" spans="1:29">
      <c r="A201" s="255">
        <v>614</v>
      </c>
      <c r="B201" s="18" t="s">
        <v>199</v>
      </c>
      <c r="C201" s="21">
        <v>2999</v>
      </c>
      <c r="D201" s="32">
        <v>1253184.089543818</v>
      </c>
      <c r="E201" s="21">
        <v>1711749.868351328</v>
      </c>
      <c r="F201" s="24">
        <v>2964933.9578951458</v>
      </c>
      <c r="G201" s="271">
        <v>780879.03341971384</v>
      </c>
      <c r="H201" s="272">
        <f t="shared" si="27"/>
        <v>3745812.9913148596</v>
      </c>
      <c r="I201" s="439">
        <v>156588</v>
      </c>
      <c r="J201" s="444">
        <f t="shared" si="28"/>
        <v>3902400.9913148596</v>
      </c>
      <c r="K201" s="272">
        <f t="shared" si="29"/>
        <v>1301.2340751299964</v>
      </c>
      <c r="L201" s="264">
        <v>19</v>
      </c>
      <c r="M201" s="264"/>
      <c r="N201" s="422">
        <f t="shared" si="23"/>
        <v>285212.76674279198</v>
      </c>
      <c r="O201" s="420">
        <f t="shared" si="24"/>
        <v>7.884930200903055E-2</v>
      </c>
      <c r="P201" s="421">
        <f t="shared" si="25"/>
        <v>121.45970312345116</v>
      </c>
      <c r="Q201" s="434"/>
      <c r="R201" s="255">
        <v>614</v>
      </c>
      <c r="S201" s="18" t="s">
        <v>199</v>
      </c>
      <c r="T201" s="21">
        <v>3066</v>
      </c>
      <c r="U201" s="22">
        <v>1080299.3644175837</v>
      </c>
      <c r="V201" s="41">
        <v>1614527</v>
      </c>
      <c r="W201" s="166">
        <v>2694827</v>
      </c>
      <c r="X201" s="271">
        <v>765773.22457206773</v>
      </c>
      <c r="Y201" s="440">
        <f t="shared" si="30"/>
        <v>3460600.2245720676</v>
      </c>
      <c r="Z201" s="442">
        <v>156588</v>
      </c>
      <c r="AA201" s="443">
        <f t="shared" si="31"/>
        <v>3617188.2245720676</v>
      </c>
      <c r="AB201" s="44">
        <f t="shared" si="26"/>
        <v>1179.7743720065453</v>
      </c>
      <c r="AC201" s="264">
        <v>19</v>
      </c>
    </row>
    <row r="202" spans="1:29">
      <c r="A202" s="255">
        <v>615</v>
      </c>
      <c r="B202" s="18" t="s">
        <v>200</v>
      </c>
      <c r="C202" s="21">
        <v>7603</v>
      </c>
      <c r="D202" s="32">
        <v>10297377.827202436</v>
      </c>
      <c r="E202" s="21">
        <v>3816329.132420395</v>
      </c>
      <c r="F202" s="24">
        <v>14113706.95962283</v>
      </c>
      <c r="G202" s="271">
        <v>1587822.8608266176</v>
      </c>
      <c r="H202" s="272">
        <f t="shared" si="27"/>
        <v>15701529.820449447</v>
      </c>
      <c r="I202" s="439">
        <v>-86085</v>
      </c>
      <c r="J202" s="444">
        <f t="shared" si="28"/>
        <v>15615444.820449447</v>
      </c>
      <c r="K202" s="272">
        <f t="shared" si="29"/>
        <v>2053.8530606930749</v>
      </c>
      <c r="L202" s="264">
        <v>17</v>
      </c>
      <c r="M202" s="264"/>
      <c r="N202" s="422">
        <f t="shared" ref="N202:N265" si="32">J202-AA202</f>
        <v>460475.51596707851</v>
      </c>
      <c r="O202" s="420">
        <f t="shared" ref="O202:O265" si="33">N202/AA202</f>
        <v>3.0384457184673027E-2</v>
      </c>
      <c r="P202" s="421">
        <f t="shared" ref="P202:P265" si="34">K202-AB202</f>
        <v>86.186311214709804</v>
      </c>
      <c r="Q202" s="434"/>
      <c r="R202" s="255">
        <v>615</v>
      </c>
      <c r="S202" s="18" t="s">
        <v>200</v>
      </c>
      <c r="T202" s="21">
        <v>7702</v>
      </c>
      <c r="U202" s="22">
        <v>10467643.960793097</v>
      </c>
      <c r="V202" s="41">
        <v>3213504</v>
      </c>
      <c r="W202" s="166">
        <v>13681148</v>
      </c>
      <c r="X202" s="271">
        <v>1559906.3044823692</v>
      </c>
      <c r="Y202" s="440">
        <f t="shared" si="30"/>
        <v>15241054.304482369</v>
      </c>
      <c r="Z202" s="442">
        <v>-86085</v>
      </c>
      <c r="AA202" s="443">
        <f t="shared" si="31"/>
        <v>15154969.304482369</v>
      </c>
      <c r="AB202" s="44">
        <f t="shared" ref="AB202:AB265" si="35">AA202/T202</f>
        <v>1967.6667494783651</v>
      </c>
      <c r="AC202" s="264">
        <v>17</v>
      </c>
    </row>
    <row r="203" spans="1:29">
      <c r="A203" s="255">
        <v>616</v>
      </c>
      <c r="B203" s="18" t="s">
        <v>201</v>
      </c>
      <c r="C203" s="21">
        <v>1807</v>
      </c>
      <c r="D203" s="32">
        <v>236635.34036568995</v>
      </c>
      <c r="E203" s="21">
        <v>853535.4094137873</v>
      </c>
      <c r="F203" s="24">
        <v>1090170.7497794772</v>
      </c>
      <c r="G203" s="271">
        <v>389269.42001694784</v>
      </c>
      <c r="H203" s="272">
        <f t="shared" ref="H203:H266" si="36">F203+G203</f>
        <v>1479440.1697964252</v>
      </c>
      <c r="I203" s="439">
        <v>-511293</v>
      </c>
      <c r="J203" s="444">
        <f t="shared" ref="J203:J266" si="37">F203+I203+G203</f>
        <v>968147.16979642515</v>
      </c>
      <c r="K203" s="272">
        <f t="shared" ref="K203:K266" si="38">J203/C203</f>
        <v>535.7759655763283</v>
      </c>
      <c r="L203" s="264">
        <v>1</v>
      </c>
      <c r="M203" s="264"/>
      <c r="N203" s="422">
        <f t="shared" si="32"/>
        <v>-137282.63959031436</v>
      </c>
      <c r="O203" s="420">
        <f t="shared" si="33"/>
        <v>-0.12418937722194663</v>
      </c>
      <c r="P203" s="421">
        <f t="shared" si="34"/>
        <v>-62.400338204374862</v>
      </c>
      <c r="Q203" s="434"/>
      <c r="R203" s="255">
        <v>616</v>
      </c>
      <c r="S203" s="18" t="s">
        <v>201</v>
      </c>
      <c r="T203" s="21">
        <v>1848</v>
      </c>
      <c r="U203" s="22">
        <v>446661.03517213208</v>
      </c>
      <c r="V203" s="41">
        <v>778797</v>
      </c>
      <c r="W203" s="166">
        <v>1225458</v>
      </c>
      <c r="X203" s="271">
        <v>391264.80938673939</v>
      </c>
      <c r="Y203" s="440">
        <f t="shared" ref="Y203:Y266" si="39">SUM(W203:X203)</f>
        <v>1616722.8093867395</v>
      </c>
      <c r="Z203" s="442">
        <v>-511293</v>
      </c>
      <c r="AA203" s="443">
        <f t="shared" ref="AA203:AA266" si="40">SUM(Y203:Z203)</f>
        <v>1105429.8093867395</v>
      </c>
      <c r="AB203" s="44">
        <f t="shared" si="35"/>
        <v>598.17630378070317</v>
      </c>
      <c r="AC203" s="264">
        <v>1</v>
      </c>
    </row>
    <row r="204" spans="1:29">
      <c r="A204" s="255">
        <v>619</v>
      </c>
      <c r="B204" s="18" t="s">
        <v>202</v>
      </c>
      <c r="C204" s="21">
        <v>2675</v>
      </c>
      <c r="D204" s="32">
        <v>1003091.226675175</v>
      </c>
      <c r="E204" s="21">
        <v>1737094.8325788798</v>
      </c>
      <c r="F204" s="24">
        <v>2740186.0592540549</v>
      </c>
      <c r="G204" s="271">
        <v>695812.40320166969</v>
      </c>
      <c r="H204" s="272">
        <f t="shared" si="36"/>
        <v>3435998.4624557244</v>
      </c>
      <c r="I204" s="439">
        <v>-275084</v>
      </c>
      <c r="J204" s="444">
        <f t="shared" si="37"/>
        <v>3160914.4624557244</v>
      </c>
      <c r="K204" s="272">
        <f t="shared" si="38"/>
        <v>1181.6502663385886</v>
      </c>
      <c r="L204" s="264">
        <v>6</v>
      </c>
      <c r="M204" s="264"/>
      <c r="N204" s="422">
        <f t="shared" si="32"/>
        <v>-326788.89242631756</v>
      </c>
      <c r="O204" s="420">
        <f t="shared" si="33"/>
        <v>-9.36974447579903E-2</v>
      </c>
      <c r="P204" s="421">
        <f t="shared" si="34"/>
        <v>-100.12237419137909</v>
      </c>
      <c r="Q204" s="434"/>
      <c r="R204" s="255">
        <v>619</v>
      </c>
      <c r="S204" s="18" t="s">
        <v>202</v>
      </c>
      <c r="T204" s="21">
        <v>2721</v>
      </c>
      <c r="U204" s="22">
        <v>1369299.5858807801</v>
      </c>
      <c r="V204" s="41">
        <v>1701156</v>
      </c>
      <c r="W204" s="166">
        <v>3070455</v>
      </c>
      <c r="X204" s="271">
        <v>692332.35488204181</v>
      </c>
      <c r="Y204" s="440">
        <f t="shared" si="39"/>
        <v>3762787.3548820419</v>
      </c>
      <c r="Z204" s="442">
        <v>-275084</v>
      </c>
      <c r="AA204" s="443">
        <f t="shared" si="40"/>
        <v>3487703.3548820419</v>
      </c>
      <c r="AB204" s="44">
        <f t="shared" si="35"/>
        <v>1281.7726405299677</v>
      </c>
      <c r="AC204" s="264">
        <v>6</v>
      </c>
    </row>
    <row r="205" spans="1:29">
      <c r="A205" s="255">
        <v>620</v>
      </c>
      <c r="B205" s="18" t="s">
        <v>203</v>
      </c>
      <c r="C205" s="21">
        <v>2380</v>
      </c>
      <c r="D205" s="32">
        <v>2457281.2848989023</v>
      </c>
      <c r="E205" s="21">
        <v>849189.47855928424</v>
      </c>
      <c r="F205" s="24">
        <v>3306470.7634581868</v>
      </c>
      <c r="G205" s="271">
        <v>604234.50067089999</v>
      </c>
      <c r="H205" s="272">
        <f t="shared" si="36"/>
        <v>3910705.2641290869</v>
      </c>
      <c r="I205" s="439">
        <v>106429</v>
      </c>
      <c r="J205" s="444">
        <f t="shared" si="37"/>
        <v>4017134.2641290869</v>
      </c>
      <c r="K205" s="272">
        <f t="shared" si="38"/>
        <v>1687.8715395500365</v>
      </c>
      <c r="L205" s="264">
        <v>18</v>
      </c>
      <c r="M205" s="264"/>
      <c r="N205" s="422">
        <f t="shared" si="32"/>
        <v>30334.07285999367</v>
      </c>
      <c r="O205" s="420">
        <f t="shared" si="33"/>
        <v>7.6086263180241333E-3</v>
      </c>
      <c r="P205" s="421">
        <f t="shared" si="34"/>
        <v>57.945050887283742</v>
      </c>
      <c r="Q205" s="434"/>
      <c r="R205" s="255">
        <v>620</v>
      </c>
      <c r="S205" s="18" t="s">
        <v>203</v>
      </c>
      <c r="T205" s="21">
        <v>2446</v>
      </c>
      <c r="U205" s="22">
        <v>2738473.780783365</v>
      </c>
      <c r="V205" s="41">
        <v>549017</v>
      </c>
      <c r="W205" s="166">
        <v>3287491</v>
      </c>
      <c r="X205" s="271">
        <v>592880.19126909296</v>
      </c>
      <c r="Y205" s="440">
        <f t="shared" si="39"/>
        <v>3880371.1912690932</v>
      </c>
      <c r="Z205" s="442">
        <v>106429</v>
      </c>
      <c r="AA205" s="443">
        <f t="shared" si="40"/>
        <v>3986800.1912690932</v>
      </c>
      <c r="AB205" s="44">
        <f t="shared" si="35"/>
        <v>1629.9264886627527</v>
      </c>
      <c r="AC205" s="264">
        <v>18</v>
      </c>
    </row>
    <row r="206" spans="1:29">
      <c r="A206" s="255">
        <v>623</v>
      </c>
      <c r="B206" s="18" t="s">
        <v>204</v>
      </c>
      <c r="C206" s="21">
        <v>2107</v>
      </c>
      <c r="D206" s="32">
        <v>1329362.8795627933</v>
      </c>
      <c r="E206" s="21">
        <v>-56343.879614111589</v>
      </c>
      <c r="F206" s="24">
        <v>1273018.9999486818</v>
      </c>
      <c r="G206" s="271">
        <v>479953.27783485636</v>
      </c>
      <c r="H206" s="272">
        <f t="shared" si="36"/>
        <v>1752972.2777835382</v>
      </c>
      <c r="I206" s="439">
        <v>-417565</v>
      </c>
      <c r="J206" s="444">
        <f t="shared" si="37"/>
        <v>1335407.2777835382</v>
      </c>
      <c r="K206" s="272">
        <f t="shared" si="38"/>
        <v>633.7955755973129</v>
      </c>
      <c r="L206" s="264">
        <v>10</v>
      </c>
      <c r="M206" s="264"/>
      <c r="N206" s="422">
        <f t="shared" si="32"/>
        <v>-69590.433375816792</v>
      </c>
      <c r="O206" s="420">
        <f t="shared" si="33"/>
        <v>-4.9530638251640426E-2</v>
      </c>
      <c r="P206" s="421">
        <f t="shared" si="34"/>
        <v>-29.878355040077281</v>
      </c>
      <c r="Q206" s="434"/>
      <c r="R206" s="255">
        <v>623</v>
      </c>
      <c r="S206" s="18" t="s">
        <v>204</v>
      </c>
      <c r="T206" s="21">
        <v>2117</v>
      </c>
      <c r="U206" s="22">
        <v>1458450.367965884</v>
      </c>
      <c r="V206" s="41">
        <v>-113437</v>
      </c>
      <c r="W206" s="166">
        <v>1345014</v>
      </c>
      <c r="X206" s="271">
        <v>477548.71115935512</v>
      </c>
      <c r="Y206" s="440">
        <f t="shared" si="39"/>
        <v>1822562.711159355</v>
      </c>
      <c r="Z206" s="442">
        <v>-417565</v>
      </c>
      <c r="AA206" s="443">
        <f t="shared" si="40"/>
        <v>1404997.711159355</v>
      </c>
      <c r="AB206" s="44">
        <f t="shared" si="35"/>
        <v>663.67393063739019</v>
      </c>
      <c r="AC206" s="264">
        <v>10</v>
      </c>
    </row>
    <row r="207" spans="1:29">
      <c r="A207" s="255">
        <v>624</v>
      </c>
      <c r="B207" s="18" t="s">
        <v>205</v>
      </c>
      <c r="C207" s="21">
        <v>5117</v>
      </c>
      <c r="D207" s="32">
        <v>3212552.9798986465</v>
      </c>
      <c r="E207" s="21">
        <v>1145180.094911804</v>
      </c>
      <c r="F207" s="24">
        <v>4357733.0748104509</v>
      </c>
      <c r="G207" s="271">
        <v>736193.76323297352</v>
      </c>
      <c r="H207" s="272">
        <f t="shared" si="36"/>
        <v>5093926.8380434243</v>
      </c>
      <c r="I207" s="439">
        <v>-879719</v>
      </c>
      <c r="J207" s="444">
        <f t="shared" si="37"/>
        <v>4214207.8380434243</v>
      </c>
      <c r="K207" s="272">
        <f t="shared" si="38"/>
        <v>823.57002893168351</v>
      </c>
      <c r="L207" s="264">
        <v>8</v>
      </c>
      <c r="M207" s="264"/>
      <c r="N207" s="422">
        <f t="shared" si="32"/>
        <v>-1189734.0232685339</v>
      </c>
      <c r="O207" s="420">
        <f t="shared" si="33"/>
        <v>-0.22016040397956699</v>
      </c>
      <c r="P207" s="421">
        <f t="shared" si="34"/>
        <v>-232.09355014859739</v>
      </c>
      <c r="Q207" s="434"/>
      <c r="R207" s="255">
        <v>624</v>
      </c>
      <c r="S207" s="18" t="s">
        <v>205</v>
      </c>
      <c r="T207" s="21">
        <v>5119</v>
      </c>
      <c r="U207" s="22">
        <v>4345575.9179023271</v>
      </c>
      <c r="V207" s="41">
        <v>1198329</v>
      </c>
      <c r="W207" s="166">
        <v>5543904</v>
      </c>
      <c r="X207" s="271">
        <v>739756.86131195829</v>
      </c>
      <c r="Y207" s="440">
        <f t="shared" si="39"/>
        <v>6283660.8613119582</v>
      </c>
      <c r="Z207" s="442">
        <v>-879719</v>
      </c>
      <c r="AA207" s="443">
        <f t="shared" si="40"/>
        <v>5403941.8613119582</v>
      </c>
      <c r="AB207" s="44">
        <f t="shared" si="35"/>
        <v>1055.6635790802809</v>
      </c>
      <c r="AC207" s="264">
        <v>8</v>
      </c>
    </row>
    <row r="208" spans="1:29">
      <c r="A208" s="255">
        <v>625</v>
      </c>
      <c r="B208" s="18" t="s">
        <v>206</v>
      </c>
      <c r="C208" s="21">
        <v>2991</v>
      </c>
      <c r="D208" s="32">
        <v>3360359.3207800817</v>
      </c>
      <c r="E208" s="21">
        <v>535594.9348619536</v>
      </c>
      <c r="F208" s="24">
        <v>3895954.255642035</v>
      </c>
      <c r="G208" s="271">
        <v>571675.83860195975</v>
      </c>
      <c r="H208" s="272">
        <f t="shared" si="36"/>
        <v>4467630.0942439949</v>
      </c>
      <c r="I208" s="439">
        <v>491109</v>
      </c>
      <c r="J208" s="444">
        <f t="shared" si="37"/>
        <v>4958739.0942439949</v>
      </c>
      <c r="K208" s="272">
        <f t="shared" si="38"/>
        <v>1657.8866914891323</v>
      </c>
      <c r="L208" s="264">
        <v>17</v>
      </c>
      <c r="M208" s="264"/>
      <c r="N208" s="422">
        <f t="shared" si="32"/>
        <v>-86348.704782110639</v>
      </c>
      <c r="O208" s="420">
        <f t="shared" si="33"/>
        <v>-1.7115401797126152E-2</v>
      </c>
      <c r="P208" s="421">
        <f t="shared" si="34"/>
        <v>2.6741590002525299</v>
      </c>
      <c r="Q208" s="434"/>
      <c r="R208" s="255">
        <v>625</v>
      </c>
      <c r="S208" s="18" t="s">
        <v>206</v>
      </c>
      <c r="T208" s="21">
        <v>3048</v>
      </c>
      <c r="U208" s="22">
        <v>3331023.0973057053</v>
      </c>
      <c r="V208" s="41">
        <v>659657</v>
      </c>
      <c r="W208" s="166">
        <v>3990680</v>
      </c>
      <c r="X208" s="271">
        <v>563298.79902610555</v>
      </c>
      <c r="Y208" s="440">
        <f t="shared" si="39"/>
        <v>4553978.7990261056</v>
      </c>
      <c r="Z208" s="442">
        <v>491109</v>
      </c>
      <c r="AA208" s="443">
        <f t="shared" si="40"/>
        <v>5045087.7990261056</v>
      </c>
      <c r="AB208" s="44">
        <f t="shared" si="35"/>
        <v>1655.2125324888798</v>
      </c>
      <c r="AC208" s="264">
        <v>17</v>
      </c>
    </row>
    <row r="209" spans="1:29">
      <c r="A209" s="255">
        <v>626</v>
      </c>
      <c r="B209" s="18" t="s">
        <v>207</v>
      </c>
      <c r="C209" s="21">
        <v>4835</v>
      </c>
      <c r="D209" s="32">
        <v>935503.94538923493</v>
      </c>
      <c r="E209" s="21">
        <v>1724872.9992365702</v>
      </c>
      <c r="F209" s="24">
        <v>2660376.9446258051</v>
      </c>
      <c r="G209" s="271">
        <v>974144.75433525711</v>
      </c>
      <c r="H209" s="272">
        <f t="shared" si="36"/>
        <v>3634521.6989610624</v>
      </c>
      <c r="I209" s="439">
        <v>-223161</v>
      </c>
      <c r="J209" s="444">
        <f t="shared" si="37"/>
        <v>3411360.6989610624</v>
      </c>
      <c r="K209" s="272">
        <f t="shared" si="38"/>
        <v>705.55547031252581</v>
      </c>
      <c r="L209" s="264">
        <v>17</v>
      </c>
      <c r="M209" s="264"/>
      <c r="N209" s="422">
        <f t="shared" si="32"/>
        <v>1387910.4949412779</v>
      </c>
      <c r="O209" s="420">
        <f t="shared" si="33"/>
        <v>0.68591284934220575</v>
      </c>
      <c r="P209" s="421">
        <f t="shared" si="34"/>
        <v>297.93052993787143</v>
      </c>
      <c r="Q209" s="434"/>
      <c r="R209" s="255">
        <v>626</v>
      </c>
      <c r="S209" s="18" t="s">
        <v>207</v>
      </c>
      <c r="T209" s="21">
        <v>4964</v>
      </c>
      <c r="U209" s="22">
        <v>1326604.2101586959</v>
      </c>
      <c r="V209" s="41">
        <v>-38849</v>
      </c>
      <c r="W209" s="166">
        <v>1287755</v>
      </c>
      <c r="X209" s="271">
        <v>958856.20401978435</v>
      </c>
      <c r="Y209" s="440">
        <f t="shared" si="39"/>
        <v>2246611.2040197845</v>
      </c>
      <c r="Z209" s="442">
        <v>-223161</v>
      </c>
      <c r="AA209" s="443">
        <f t="shared" si="40"/>
        <v>2023450.2040197845</v>
      </c>
      <c r="AB209" s="44">
        <f t="shared" si="35"/>
        <v>407.62494037465439</v>
      </c>
      <c r="AC209" s="264">
        <v>17</v>
      </c>
    </row>
    <row r="210" spans="1:29">
      <c r="A210" s="255">
        <v>630</v>
      </c>
      <c r="B210" s="18" t="s">
        <v>208</v>
      </c>
      <c r="C210" s="21">
        <v>1635</v>
      </c>
      <c r="D210" s="32">
        <v>1781109.0888334061</v>
      </c>
      <c r="E210" s="21">
        <v>679337.02493782481</v>
      </c>
      <c r="F210" s="24">
        <v>2460446.1137712309</v>
      </c>
      <c r="G210" s="271">
        <v>299863.52892786334</v>
      </c>
      <c r="H210" s="272">
        <f t="shared" si="36"/>
        <v>2760309.6426990945</v>
      </c>
      <c r="I210" s="439">
        <v>-207370</v>
      </c>
      <c r="J210" s="444">
        <f t="shared" si="37"/>
        <v>2552939.6426990945</v>
      </c>
      <c r="K210" s="272">
        <f t="shared" si="38"/>
        <v>1561.4309741278864</v>
      </c>
      <c r="L210" s="264">
        <v>17</v>
      </c>
      <c r="M210" s="264"/>
      <c r="N210" s="422">
        <f t="shared" si="32"/>
        <v>313578.85264345398</v>
      </c>
      <c r="O210" s="420">
        <f t="shared" si="33"/>
        <v>0.14003051854617077</v>
      </c>
      <c r="P210" s="421">
        <f t="shared" si="34"/>
        <v>188.43232909070639</v>
      </c>
      <c r="Q210" s="434"/>
      <c r="R210" s="255">
        <v>630</v>
      </c>
      <c r="S210" s="18" t="s">
        <v>208</v>
      </c>
      <c r="T210" s="21">
        <v>1631</v>
      </c>
      <c r="U210" s="22">
        <v>1620133.3853507699</v>
      </c>
      <c r="V210" s="41">
        <v>533140</v>
      </c>
      <c r="W210" s="166">
        <v>2153273</v>
      </c>
      <c r="X210" s="271">
        <v>293457.79005564051</v>
      </c>
      <c r="Y210" s="440">
        <f t="shared" si="39"/>
        <v>2446730.7900556405</v>
      </c>
      <c r="Z210" s="442">
        <v>-207370</v>
      </c>
      <c r="AA210" s="443">
        <f t="shared" si="40"/>
        <v>2239360.7900556405</v>
      </c>
      <c r="AB210" s="44">
        <f t="shared" si="35"/>
        <v>1372.99864503718</v>
      </c>
      <c r="AC210" s="264">
        <v>17</v>
      </c>
    </row>
    <row r="211" spans="1:29">
      <c r="A211" s="255">
        <v>631</v>
      </c>
      <c r="B211" s="18" t="s">
        <v>209</v>
      </c>
      <c r="C211" s="21">
        <v>1963</v>
      </c>
      <c r="D211" s="32">
        <v>1314434.0728572805</v>
      </c>
      <c r="E211" s="21">
        <v>587044.8437810617</v>
      </c>
      <c r="F211" s="24">
        <v>1901478.9166383422</v>
      </c>
      <c r="G211" s="271">
        <v>342869.66826278123</v>
      </c>
      <c r="H211" s="272">
        <f t="shared" si="36"/>
        <v>2244348.5849011233</v>
      </c>
      <c r="I211" s="439">
        <v>-543620</v>
      </c>
      <c r="J211" s="444">
        <f t="shared" si="37"/>
        <v>1700728.5849011233</v>
      </c>
      <c r="K211" s="272">
        <f t="shared" si="38"/>
        <v>866.39255471274748</v>
      </c>
      <c r="L211" s="264">
        <v>2</v>
      </c>
      <c r="M211" s="264"/>
      <c r="N211" s="422">
        <f t="shared" si="32"/>
        <v>-235855.5512121045</v>
      </c>
      <c r="O211" s="420">
        <f t="shared" si="33"/>
        <v>-0.12178946776124709</v>
      </c>
      <c r="P211" s="421">
        <f t="shared" si="34"/>
        <v>-109.21658186822367</v>
      </c>
      <c r="Q211" s="434"/>
      <c r="R211" s="255">
        <v>631</v>
      </c>
      <c r="S211" s="18" t="s">
        <v>209</v>
      </c>
      <c r="T211" s="21">
        <v>1985</v>
      </c>
      <c r="U211" s="22">
        <v>1545349.9816451927</v>
      </c>
      <c r="V211" s="41">
        <v>590437</v>
      </c>
      <c r="W211" s="166">
        <v>2135787</v>
      </c>
      <c r="X211" s="271">
        <v>344417.13611322764</v>
      </c>
      <c r="Y211" s="440">
        <f t="shared" si="39"/>
        <v>2480204.1361132278</v>
      </c>
      <c r="Z211" s="442">
        <v>-543620</v>
      </c>
      <c r="AA211" s="443">
        <f t="shared" si="40"/>
        <v>1936584.1361132278</v>
      </c>
      <c r="AB211" s="44">
        <f t="shared" si="35"/>
        <v>975.60913658097115</v>
      </c>
      <c r="AC211" s="264">
        <v>2</v>
      </c>
    </row>
    <row r="212" spans="1:29">
      <c r="A212" s="255">
        <v>635</v>
      </c>
      <c r="B212" s="18" t="s">
        <v>210</v>
      </c>
      <c r="C212" s="21">
        <v>6347</v>
      </c>
      <c r="D212" s="32">
        <v>929868.75892374269</v>
      </c>
      <c r="E212" s="21">
        <v>2461440.02888411</v>
      </c>
      <c r="F212" s="24">
        <v>3391308.787807853</v>
      </c>
      <c r="G212" s="271">
        <v>1271810.84581869</v>
      </c>
      <c r="H212" s="272">
        <f t="shared" si="36"/>
        <v>4663119.633626543</v>
      </c>
      <c r="I212" s="439">
        <v>-599307</v>
      </c>
      <c r="J212" s="444">
        <f t="shared" si="37"/>
        <v>4063812.633626543</v>
      </c>
      <c r="K212" s="272">
        <f t="shared" si="38"/>
        <v>640.27298465834929</v>
      </c>
      <c r="L212" s="264">
        <v>6</v>
      </c>
      <c r="M212" s="264"/>
      <c r="N212" s="422">
        <f t="shared" si="32"/>
        <v>-95438.730499988422</v>
      </c>
      <c r="O212" s="420">
        <f t="shared" si="33"/>
        <v>-2.2946131922476666E-2</v>
      </c>
      <c r="P212" s="421">
        <f t="shared" si="34"/>
        <v>-5.6738027506477238</v>
      </c>
      <c r="Q212" s="434"/>
      <c r="R212" s="255">
        <v>635</v>
      </c>
      <c r="S212" s="18" t="s">
        <v>210</v>
      </c>
      <c r="T212" s="21">
        <v>6439</v>
      </c>
      <c r="U212" s="22">
        <v>1245547.4750782207</v>
      </c>
      <c r="V212" s="41">
        <v>2240824</v>
      </c>
      <c r="W212" s="166">
        <v>3486371</v>
      </c>
      <c r="X212" s="271">
        <v>1272187.3641265316</v>
      </c>
      <c r="Y212" s="440">
        <f t="shared" si="39"/>
        <v>4758558.3641265314</v>
      </c>
      <c r="Z212" s="442">
        <v>-599307</v>
      </c>
      <c r="AA212" s="443">
        <f t="shared" si="40"/>
        <v>4159251.3641265314</v>
      </c>
      <c r="AB212" s="44">
        <f t="shared" si="35"/>
        <v>645.94678740899701</v>
      </c>
      <c r="AC212" s="264">
        <v>6</v>
      </c>
    </row>
    <row r="213" spans="1:29">
      <c r="A213" s="255">
        <v>636</v>
      </c>
      <c r="B213" s="18" t="s">
        <v>211</v>
      </c>
      <c r="C213" s="21">
        <v>8154</v>
      </c>
      <c r="D213" s="32">
        <v>5044358.5506732818</v>
      </c>
      <c r="E213" s="21">
        <v>3742396.9041805617</v>
      </c>
      <c r="F213" s="24">
        <v>8786755.4548538439</v>
      </c>
      <c r="G213" s="271">
        <v>1773196.8146497186</v>
      </c>
      <c r="H213" s="272">
        <f t="shared" si="36"/>
        <v>10559952.269503562</v>
      </c>
      <c r="I213" s="439">
        <v>-682198</v>
      </c>
      <c r="J213" s="444">
        <f t="shared" si="37"/>
        <v>9877754.2695035618</v>
      </c>
      <c r="K213" s="272">
        <f t="shared" si="38"/>
        <v>1211.3998368289872</v>
      </c>
      <c r="L213" s="264">
        <v>2</v>
      </c>
      <c r="M213" s="264"/>
      <c r="N213" s="422">
        <f t="shared" si="32"/>
        <v>1642957.9142388869</v>
      </c>
      <c r="O213" s="420">
        <f t="shared" si="33"/>
        <v>0.19951409158873856</v>
      </c>
      <c r="P213" s="421">
        <f t="shared" si="34"/>
        <v>209.84348128718773</v>
      </c>
      <c r="Q213" s="434"/>
      <c r="R213" s="255">
        <v>636</v>
      </c>
      <c r="S213" s="18" t="s">
        <v>211</v>
      </c>
      <c r="T213" s="21">
        <v>8222</v>
      </c>
      <c r="U213" s="22">
        <v>4452026.6266929191</v>
      </c>
      <c r="V213" s="41">
        <v>2692776</v>
      </c>
      <c r="W213" s="166">
        <v>7144802</v>
      </c>
      <c r="X213" s="271">
        <v>1772192.3552646746</v>
      </c>
      <c r="Y213" s="440">
        <f t="shared" si="39"/>
        <v>8916994.3552646749</v>
      </c>
      <c r="Z213" s="442">
        <v>-682198</v>
      </c>
      <c r="AA213" s="443">
        <f t="shared" si="40"/>
        <v>8234796.3552646749</v>
      </c>
      <c r="AB213" s="44">
        <f t="shared" si="35"/>
        <v>1001.5563555417995</v>
      </c>
      <c r="AC213" s="264">
        <v>2</v>
      </c>
    </row>
    <row r="214" spans="1:29">
      <c r="A214" s="255">
        <v>638</v>
      </c>
      <c r="B214" s="18" t="s">
        <v>212</v>
      </c>
      <c r="C214" s="21">
        <v>51232</v>
      </c>
      <c r="D214" s="32">
        <v>47546823.5575075</v>
      </c>
      <c r="E214" s="21">
        <v>-3492523.8726617517</v>
      </c>
      <c r="F214" s="24">
        <v>44054299.684845746</v>
      </c>
      <c r="G214" s="271">
        <v>7490133.0251051327</v>
      </c>
      <c r="H214" s="272">
        <f t="shared" si="36"/>
        <v>51544432.709950879</v>
      </c>
      <c r="I214" s="439">
        <v>-1028186</v>
      </c>
      <c r="J214" s="444">
        <f t="shared" si="37"/>
        <v>50516246.709950879</v>
      </c>
      <c r="K214" s="272">
        <f t="shared" si="38"/>
        <v>986.02917531915364</v>
      </c>
      <c r="L214" s="264">
        <v>1</v>
      </c>
      <c r="M214" s="264"/>
      <c r="N214" s="422">
        <f t="shared" si="32"/>
        <v>3127000.04684899</v>
      </c>
      <c r="O214" s="420">
        <f t="shared" si="33"/>
        <v>6.5985434819830713E-2</v>
      </c>
      <c r="P214" s="421">
        <f t="shared" si="34"/>
        <v>59.535076449148619</v>
      </c>
      <c r="Q214" s="434"/>
      <c r="R214" s="255">
        <v>638</v>
      </c>
      <c r="S214" s="18" t="s">
        <v>212</v>
      </c>
      <c r="T214" s="21">
        <v>51149</v>
      </c>
      <c r="U214" s="22">
        <v>45425708.789439157</v>
      </c>
      <c r="V214" s="41">
        <v>-4472510</v>
      </c>
      <c r="W214" s="166">
        <v>40953199</v>
      </c>
      <c r="X214" s="271">
        <v>7464233.663101892</v>
      </c>
      <c r="Y214" s="440">
        <f t="shared" si="39"/>
        <v>48417432.663101889</v>
      </c>
      <c r="Z214" s="442">
        <v>-1028186</v>
      </c>
      <c r="AA214" s="443">
        <f t="shared" si="40"/>
        <v>47389246.663101889</v>
      </c>
      <c r="AB214" s="44">
        <f t="shared" si="35"/>
        <v>926.49409887000502</v>
      </c>
      <c r="AC214" s="264">
        <v>1</v>
      </c>
    </row>
    <row r="215" spans="1:29">
      <c r="A215" s="255">
        <v>678</v>
      </c>
      <c r="B215" s="18" t="s">
        <v>213</v>
      </c>
      <c r="C215" s="21">
        <v>24073</v>
      </c>
      <c r="D215" s="32">
        <v>11019278.496412193</v>
      </c>
      <c r="E215" s="21">
        <v>8559945.5091219116</v>
      </c>
      <c r="F215" s="24">
        <v>19579224.005534105</v>
      </c>
      <c r="G215" s="271">
        <v>3531976.8857573937</v>
      </c>
      <c r="H215" s="272">
        <f t="shared" si="36"/>
        <v>23111200.891291499</v>
      </c>
      <c r="I215" s="439">
        <v>-695860</v>
      </c>
      <c r="J215" s="444">
        <f t="shared" si="37"/>
        <v>22415340.891291499</v>
      </c>
      <c r="K215" s="272">
        <f t="shared" si="38"/>
        <v>931.14031866786434</v>
      </c>
      <c r="L215" s="264">
        <v>17</v>
      </c>
      <c r="M215" s="264"/>
      <c r="N215" s="422">
        <f t="shared" si="32"/>
        <v>-2343866.1124390513</v>
      </c>
      <c r="O215" s="420">
        <f t="shared" si="33"/>
        <v>-9.4666445176773764E-2</v>
      </c>
      <c r="P215" s="421">
        <f t="shared" si="34"/>
        <v>-89.437051642545839</v>
      </c>
      <c r="Q215" s="434"/>
      <c r="R215" s="255">
        <v>678</v>
      </c>
      <c r="S215" s="18" t="s">
        <v>213</v>
      </c>
      <c r="T215" s="21">
        <v>24260</v>
      </c>
      <c r="U215" s="22">
        <v>14846929.2434191</v>
      </c>
      <c r="V215" s="41">
        <v>7135771</v>
      </c>
      <c r="W215" s="166">
        <v>21982701</v>
      </c>
      <c r="X215" s="271">
        <v>3472366.0037305523</v>
      </c>
      <c r="Y215" s="440">
        <f t="shared" si="39"/>
        <v>25455067.00373055</v>
      </c>
      <c r="Z215" s="442">
        <v>-695860</v>
      </c>
      <c r="AA215" s="443">
        <f t="shared" si="40"/>
        <v>24759207.00373055</v>
      </c>
      <c r="AB215" s="44">
        <f t="shared" si="35"/>
        <v>1020.5773703104102</v>
      </c>
      <c r="AC215" s="264">
        <v>17</v>
      </c>
    </row>
    <row r="216" spans="1:29">
      <c r="A216" s="255">
        <v>680</v>
      </c>
      <c r="B216" s="18" t="s">
        <v>214</v>
      </c>
      <c r="C216" s="21">
        <v>24942</v>
      </c>
      <c r="D216" s="32">
        <v>9424417.6267007254</v>
      </c>
      <c r="E216" s="21">
        <v>2130979.2521831193</v>
      </c>
      <c r="F216" s="24">
        <v>11555396.878883844</v>
      </c>
      <c r="G216" s="271">
        <v>3492640.2483509937</v>
      </c>
      <c r="H216" s="272">
        <f t="shared" si="36"/>
        <v>15048037.127234839</v>
      </c>
      <c r="I216" s="439">
        <v>-393069</v>
      </c>
      <c r="J216" s="444">
        <f t="shared" si="37"/>
        <v>14654968.127234839</v>
      </c>
      <c r="K216" s="272">
        <f t="shared" si="38"/>
        <v>587.56186862460265</v>
      </c>
      <c r="L216" s="264">
        <v>2</v>
      </c>
      <c r="M216" s="264"/>
      <c r="N216" s="422">
        <f t="shared" si="32"/>
        <v>647347.51277014427</v>
      </c>
      <c r="O216" s="420">
        <f t="shared" si="33"/>
        <v>4.6213952432554717E-2</v>
      </c>
      <c r="P216" s="421">
        <f t="shared" si="34"/>
        <v>22.966116328565022</v>
      </c>
      <c r="Q216" s="434"/>
      <c r="R216" s="255">
        <v>680</v>
      </c>
      <c r="S216" s="18" t="s">
        <v>214</v>
      </c>
      <c r="T216" s="21">
        <v>24810</v>
      </c>
      <c r="U216" s="22">
        <v>8596703.4303774945</v>
      </c>
      <c r="V216" s="41">
        <v>2366690</v>
      </c>
      <c r="W216" s="166">
        <v>10963394</v>
      </c>
      <c r="X216" s="271">
        <v>3437295.6144646946</v>
      </c>
      <c r="Y216" s="440">
        <f t="shared" si="39"/>
        <v>14400689.614464695</v>
      </c>
      <c r="Z216" s="442">
        <v>-393069</v>
      </c>
      <c r="AA216" s="443">
        <f t="shared" si="40"/>
        <v>14007620.614464695</v>
      </c>
      <c r="AB216" s="44">
        <f t="shared" si="35"/>
        <v>564.59575229603763</v>
      </c>
      <c r="AC216" s="264">
        <v>2</v>
      </c>
    </row>
    <row r="217" spans="1:29">
      <c r="A217" s="255">
        <v>681</v>
      </c>
      <c r="B217" s="18" t="s">
        <v>215</v>
      </c>
      <c r="C217" s="21">
        <v>3308</v>
      </c>
      <c r="D217" s="32">
        <v>564202.48667192925</v>
      </c>
      <c r="E217" s="21">
        <v>1288256.7387558373</v>
      </c>
      <c r="F217" s="24">
        <v>1852459.2254277666</v>
      </c>
      <c r="G217" s="271">
        <v>809788.35198914539</v>
      </c>
      <c r="H217" s="272">
        <f t="shared" si="36"/>
        <v>2662247.5774169117</v>
      </c>
      <c r="I217" s="439">
        <v>-62301</v>
      </c>
      <c r="J217" s="444">
        <f t="shared" si="37"/>
        <v>2599946.5774169117</v>
      </c>
      <c r="K217" s="272">
        <f t="shared" si="38"/>
        <v>785.95724831224663</v>
      </c>
      <c r="L217" s="264">
        <v>10</v>
      </c>
      <c r="M217" s="264"/>
      <c r="N217" s="422">
        <f t="shared" si="32"/>
        <v>-46507.802797869779</v>
      </c>
      <c r="O217" s="420">
        <f t="shared" si="33"/>
        <v>-1.7573627244651498E-2</v>
      </c>
      <c r="P217" s="421">
        <f t="shared" si="34"/>
        <v>-8.7737967972973365</v>
      </c>
      <c r="Q217" s="434"/>
      <c r="R217" s="255">
        <v>681</v>
      </c>
      <c r="S217" s="18" t="s">
        <v>215</v>
      </c>
      <c r="T217" s="21">
        <v>3330</v>
      </c>
      <c r="U217" s="22">
        <v>857603.95540993358</v>
      </c>
      <c r="V217" s="41">
        <v>1045482</v>
      </c>
      <c r="W217" s="166">
        <v>1903086</v>
      </c>
      <c r="X217" s="271">
        <v>805669.38021478138</v>
      </c>
      <c r="Y217" s="440">
        <f t="shared" si="39"/>
        <v>2708755.3802147815</v>
      </c>
      <c r="Z217" s="442">
        <v>-62301</v>
      </c>
      <c r="AA217" s="443">
        <f t="shared" si="40"/>
        <v>2646454.3802147815</v>
      </c>
      <c r="AB217" s="44">
        <f t="shared" si="35"/>
        <v>794.73104510954397</v>
      </c>
      <c r="AC217" s="264">
        <v>10</v>
      </c>
    </row>
    <row r="218" spans="1:29">
      <c r="A218" s="255">
        <v>683</v>
      </c>
      <c r="B218" s="18" t="s">
        <v>216</v>
      </c>
      <c r="C218" s="21">
        <v>3618</v>
      </c>
      <c r="D218" s="32">
        <v>5167775.5253492398</v>
      </c>
      <c r="E218" s="21">
        <v>2564840.0994757046</v>
      </c>
      <c r="F218" s="24">
        <v>7732615.6248249449</v>
      </c>
      <c r="G218" s="271">
        <v>766681.50863672548</v>
      </c>
      <c r="H218" s="272">
        <f t="shared" si="36"/>
        <v>8499297.133461671</v>
      </c>
      <c r="I218" s="439">
        <v>73588</v>
      </c>
      <c r="J218" s="444">
        <f t="shared" si="37"/>
        <v>8572885.133461671</v>
      </c>
      <c r="K218" s="272">
        <f t="shared" si="38"/>
        <v>2369.5094343454039</v>
      </c>
      <c r="L218" s="264">
        <v>19</v>
      </c>
      <c r="M218" s="264"/>
      <c r="N218" s="422">
        <f t="shared" si="32"/>
        <v>351304.15497657936</v>
      </c>
      <c r="O218" s="420">
        <f t="shared" si="33"/>
        <v>4.2729513447097453E-2</v>
      </c>
      <c r="P218" s="421">
        <f t="shared" si="34"/>
        <v>129.29663366826708</v>
      </c>
      <c r="Q218" s="434"/>
      <c r="R218" s="255">
        <v>683</v>
      </c>
      <c r="S218" s="18" t="s">
        <v>216</v>
      </c>
      <c r="T218" s="21">
        <v>3670</v>
      </c>
      <c r="U218" s="22">
        <v>4915304.4954140894</v>
      </c>
      <c r="V218" s="41">
        <v>2472724</v>
      </c>
      <c r="W218" s="166">
        <v>7388029</v>
      </c>
      <c r="X218" s="271">
        <v>759963.97848509159</v>
      </c>
      <c r="Y218" s="440">
        <f t="shared" si="39"/>
        <v>8147992.9784850916</v>
      </c>
      <c r="Z218" s="442">
        <v>73588</v>
      </c>
      <c r="AA218" s="443">
        <f t="shared" si="40"/>
        <v>8221580.9784850916</v>
      </c>
      <c r="AB218" s="44">
        <f t="shared" si="35"/>
        <v>2240.2128006771368</v>
      </c>
      <c r="AC218" s="264">
        <v>19</v>
      </c>
    </row>
    <row r="219" spans="1:29">
      <c r="A219" s="255">
        <v>684</v>
      </c>
      <c r="B219" s="18" t="s">
        <v>217</v>
      </c>
      <c r="C219" s="21">
        <v>38667</v>
      </c>
      <c r="D219" s="32">
        <v>9465562.1516335383</v>
      </c>
      <c r="E219" s="21">
        <v>-158057.47190534373</v>
      </c>
      <c r="F219" s="24">
        <v>9307504.6797281951</v>
      </c>
      <c r="G219" s="271">
        <v>7129889.8069299944</v>
      </c>
      <c r="H219" s="272">
        <f t="shared" si="36"/>
        <v>16437394.486658189</v>
      </c>
      <c r="I219" s="439">
        <v>-1883516</v>
      </c>
      <c r="J219" s="444">
        <f t="shared" si="37"/>
        <v>14553878.486658189</v>
      </c>
      <c r="K219" s="272">
        <f t="shared" si="38"/>
        <v>376.3901643949153</v>
      </c>
      <c r="L219" s="264">
        <v>4</v>
      </c>
      <c r="M219" s="264"/>
      <c r="N219" s="422">
        <f t="shared" si="32"/>
        <v>-6217990.4811674394</v>
      </c>
      <c r="O219" s="420">
        <f t="shared" si="33"/>
        <v>-0.29934670254269036</v>
      </c>
      <c r="P219" s="421">
        <f t="shared" si="34"/>
        <v>-156.7823751421783</v>
      </c>
      <c r="Q219" s="434"/>
      <c r="R219" s="255">
        <v>684</v>
      </c>
      <c r="S219" s="18" t="s">
        <v>217</v>
      </c>
      <c r="T219" s="21">
        <v>38959</v>
      </c>
      <c r="U219" s="22">
        <v>16102540.690906694</v>
      </c>
      <c r="V219" s="41">
        <v>-487968</v>
      </c>
      <c r="W219" s="166">
        <v>15614572</v>
      </c>
      <c r="X219" s="271">
        <v>7040812.967825627</v>
      </c>
      <c r="Y219" s="440">
        <f t="shared" si="39"/>
        <v>22655384.967825629</v>
      </c>
      <c r="Z219" s="442">
        <v>-1883516</v>
      </c>
      <c r="AA219" s="443">
        <f t="shared" si="40"/>
        <v>20771868.967825629</v>
      </c>
      <c r="AB219" s="44">
        <f t="shared" si="35"/>
        <v>533.1725395370936</v>
      </c>
      <c r="AC219" s="264">
        <v>4</v>
      </c>
    </row>
    <row r="220" spans="1:29">
      <c r="A220" s="255">
        <v>686</v>
      </c>
      <c r="B220" s="18" t="s">
        <v>218</v>
      </c>
      <c r="C220" s="21">
        <v>2964</v>
      </c>
      <c r="D220" s="32">
        <v>-856138.90395885194</v>
      </c>
      <c r="E220" s="21">
        <v>1512549.4110880708</v>
      </c>
      <c r="F220" s="24">
        <v>656410.50712921889</v>
      </c>
      <c r="G220" s="271">
        <v>679752.3682532612</v>
      </c>
      <c r="H220" s="272">
        <f t="shared" si="36"/>
        <v>1336162.8753824802</v>
      </c>
      <c r="I220" s="439">
        <v>488337</v>
      </c>
      <c r="J220" s="444">
        <f t="shared" si="37"/>
        <v>1824499.8753824802</v>
      </c>
      <c r="K220" s="272">
        <f t="shared" si="38"/>
        <v>615.55326429908234</v>
      </c>
      <c r="L220" s="264">
        <v>11</v>
      </c>
      <c r="M220" s="264"/>
      <c r="N220" s="422">
        <f t="shared" si="32"/>
        <v>-223924.71831730008</v>
      </c>
      <c r="O220" s="420">
        <f t="shared" si="33"/>
        <v>-0.10931557793536176</v>
      </c>
      <c r="P220" s="421">
        <f t="shared" si="34"/>
        <v>-59.825764286404024</v>
      </c>
      <c r="Q220" s="434"/>
      <c r="R220" s="255">
        <v>686</v>
      </c>
      <c r="S220" s="18" t="s">
        <v>218</v>
      </c>
      <c r="T220" s="21">
        <v>3033</v>
      </c>
      <c r="U220" s="22">
        <v>-432119.42652179848</v>
      </c>
      <c r="V220" s="41">
        <v>1319499</v>
      </c>
      <c r="W220" s="166">
        <v>887380</v>
      </c>
      <c r="X220" s="271">
        <v>672707.59369978029</v>
      </c>
      <c r="Y220" s="440">
        <f t="shared" si="39"/>
        <v>1560087.5936997803</v>
      </c>
      <c r="Z220" s="442">
        <v>488337</v>
      </c>
      <c r="AA220" s="443">
        <f t="shared" si="40"/>
        <v>2048424.5936997803</v>
      </c>
      <c r="AB220" s="44">
        <f t="shared" si="35"/>
        <v>675.37902858548637</v>
      </c>
      <c r="AC220" s="264">
        <v>11</v>
      </c>
    </row>
    <row r="221" spans="1:29">
      <c r="A221" s="255">
        <v>687</v>
      </c>
      <c r="B221" s="18" t="s">
        <v>219</v>
      </c>
      <c r="C221" s="21">
        <v>1477</v>
      </c>
      <c r="D221" s="32">
        <v>740932.986672131</v>
      </c>
      <c r="E221" s="21">
        <v>203262.47169710553</v>
      </c>
      <c r="F221" s="24">
        <v>944195.45836923656</v>
      </c>
      <c r="G221" s="271">
        <v>383021.52386344498</v>
      </c>
      <c r="H221" s="272">
        <f t="shared" si="36"/>
        <v>1327216.9822326815</v>
      </c>
      <c r="I221" s="439">
        <v>152761</v>
      </c>
      <c r="J221" s="444">
        <f t="shared" si="37"/>
        <v>1479977.9822326815</v>
      </c>
      <c r="K221" s="272">
        <f t="shared" si="38"/>
        <v>1002.0162371243612</v>
      </c>
      <c r="L221" s="264">
        <v>11</v>
      </c>
      <c r="M221" s="264"/>
      <c r="N221" s="422">
        <f t="shared" si="32"/>
        <v>531661.27350675082</v>
      </c>
      <c r="O221" s="420">
        <f t="shared" si="33"/>
        <v>0.5606368300955501</v>
      </c>
      <c r="P221" s="421">
        <f t="shared" si="34"/>
        <v>375.23718310854451</v>
      </c>
      <c r="Q221" s="434"/>
      <c r="R221" s="255">
        <v>687</v>
      </c>
      <c r="S221" s="18" t="s">
        <v>219</v>
      </c>
      <c r="T221" s="21">
        <v>1513</v>
      </c>
      <c r="U221" s="22">
        <v>450827.22361256427</v>
      </c>
      <c r="V221" s="41">
        <v>-31305</v>
      </c>
      <c r="W221" s="166">
        <v>419523</v>
      </c>
      <c r="X221" s="271">
        <v>376032.7087259306</v>
      </c>
      <c r="Y221" s="440">
        <f t="shared" si="39"/>
        <v>795555.70872593066</v>
      </c>
      <c r="Z221" s="442">
        <v>152761</v>
      </c>
      <c r="AA221" s="443">
        <f t="shared" si="40"/>
        <v>948316.70872593066</v>
      </c>
      <c r="AB221" s="44">
        <f t="shared" si="35"/>
        <v>626.77905401581666</v>
      </c>
      <c r="AC221" s="264">
        <v>11</v>
      </c>
    </row>
    <row r="222" spans="1:29">
      <c r="A222" s="255">
        <v>689</v>
      </c>
      <c r="B222" s="18" t="s">
        <v>220</v>
      </c>
      <c r="C222" s="21">
        <v>3093</v>
      </c>
      <c r="D222" s="32">
        <v>1362823.4030102184</v>
      </c>
      <c r="E222" s="21">
        <v>-8329.6699324396304</v>
      </c>
      <c r="F222" s="24">
        <v>1354493.7330777787</v>
      </c>
      <c r="G222" s="271">
        <v>597696.51973647857</v>
      </c>
      <c r="H222" s="272">
        <f t="shared" si="36"/>
        <v>1952190.2528142573</v>
      </c>
      <c r="I222" s="439">
        <v>-258450</v>
      </c>
      <c r="J222" s="444">
        <f t="shared" si="37"/>
        <v>1693740.2528142573</v>
      </c>
      <c r="K222" s="272">
        <f t="shared" si="38"/>
        <v>547.6043494388158</v>
      </c>
      <c r="L222" s="264">
        <v>9</v>
      </c>
      <c r="M222" s="264"/>
      <c r="N222" s="422">
        <f t="shared" si="32"/>
        <v>-1098788.7375411319</v>
      </c>
      <c r="O222" s="420">
        <f t="shared" si="33"/>
        <v>-0.39347442455782539</v>
      </c>
      <c r="P222" s="421">
        <f t="shared" si="34"/>
        <v>-355.54215455710562</v>
      </c>
      <c r="Q222" s="434"/>
      <c r="R222" s="255">
        <v>689</v>
      </c>
      <c r="S222" s="18" t="s">
        <v>220</v>
      </c>
      <c r="T222" s="21">
        <v>3092</v>
      </c>
      <c r="U222" s="22">
        <v>2020863.8423126233</v>
      </c>
      <c r="V222" s="41">
        <v>434703</v>
      </c>
      <c r="W222" s="166">
        <v>2455567</v>
      </c>
      <c r="X222" s="271">
        <v>595411.99035538931</v>
      </c>
      <c r="Y222" s="440">
        <f t="shared" si="39"/>
        <v>3050978.9903553892</v>
      </c>
      <c r="Z222" s="442">
        <v>-258450</v>
      </c>
      <c r="AA222" s="443">
        <f t="shared" si="40"/>
        <v>2792528.9903553892</v>
      </c>
      <c r="AB222" s="44">
        <f t="shared" si="35"/>
        <v>903.14650399592142</v>
      </c>
      <c r="AC222" s="264">
        <v>9</v>
      </c>
    </row>
    <row r="223" spans="1:29">
      <c r="A223" s="255">
        <v>691</v>
      </c>
      <c r="B223" s="18" t="s">
        <v>221</v>
      </c>
      <c r="C223" s="21">
        <v>2636</v>
      </c>
      <c r="D223" s="32">
        <v>2515282.0740926154</v>
      </c>
      <c r="E223" s="21">
        <v>1816042.029425214</v>
      </c>
      <c r="F223" s="24">
        <v>4331324.1035178294</v>
      </c>
      <c r="G223" s="271">
        <v>646484.05439691455</v>
      </c>
      <c r="H223" s="272">
        <f t="shared" si="36"/>
        <v>4977808.1579147438</v>
      </c>
      <c r="I223" s="439">
        <v>-38919</v>
      </c>
      <c r="J223" s="444">
        <f t="shared" si="37"/>
        <v>4938889.1579147438</v>
      </c>
      <c r="K223" s="272">
        <f t="shared" si="38"/>
        <v>1873.6301813030136</v>
      </c>
      <c r="L223" s="264">
        <v>17</v>
      </c>
      <c r="M223" s="264"/>
      <c r="N223" s="422">
        <f t="shared" si="32"/>
        <v>85185.09948736988</v>
      </c>
      <c r="O223" s="420">
        <f t="shared" si="33"/>
        <v>1.7550534285143523E-2</v>
      </c>
      <c r="P223" s="421">
        <f t="shared" si="34"/>
        <v>69.27923021477045</v>
      </c>
      <c r="Q223" s="434"/>
      <c r="R223" s="255">
        <v>691</v>
      </c>
      <c r="S223" s="18" t="s">
        <v>221</v>
      </c>
      <c r="T223" s="21">
        <v>2690</v>
      </c>
      <c r="U223" s="22">
        <v>2456235.4469388165</v>
      </c>
      <c r="V223" s="41">
        <v>1795427</v>
      </c>
      <c r="W223" s="166">
        <v>4251663</v>
      </c>
      <c r="X223" s="271">
        <v>640960.05842737365</v>
      </c>
      <c r="Y223" s="440">
        <f t="shared" si="39"/>
        <v>4892623.0584273739</v>
      </c>
      <c r="Z223" s="442">
        <v>-38919</v>
      </c>
      <c r="AA223" s="443">
        <f t="shared" si="40"/>
        <v>4853704.0584273739</v>
      </c>
      <c r="AB223" s="44">
        <f t="shared" si="35"/>
        <v>1804.3509510882432</v>
      </c>
      <c r="AC223" s="264">
        <v>17</v>
      </c>
    </row>
    <row r="224" spans="1:29">
      <c r="A224" s="255">
        <v>694</v>
      </c>
      <c r="B224" s="18" t="s">
        <v>222</v>
      </c>
      <c r="C224" s="21">
        <v>28349</v>
      </c>
      <c r="D224" s="32">
        <v>3824969.5029669255</v>
      </c>
      <c r="E224" s="21">
        <v>428481.65135048237</v>
      </c>
      <c r="F224" s="24">
        <v>4253451.1543174079</v>
      </c>
      <c r="G224" s="271">
        <v>4373943.4542880505</v>
      </c>
      <c r="H224" s="272">
        <f t="shared" si="36"/>
        <v>8627394.6086054593</v>
      </c>
      <c r="I224" s="439">
        <v>-92625</v>
      </c>
      <c r="J224" s="444">
        <f t="shared" si="37"/>
        <v>8534769.6086054593</v>
      </c>
      <c r="K224" s="272">
        <f t="shared" si="38"/>
        <v>301.0606938024431</v>
      </c>
      <c r="L224" s="264">
        <v>5</v>
      </c>
      <c r="M224" s="264"/>
      <c r="N224" s="422">
        <f t="shared" si="32"/>
        <v>-5459356.6630022526</v>
      </c>
      <c r="O224" s="420">
        <f t="shared" si="33"/>
        <v>-0.39011772203875189</v>
      </c>
      <c r="P224" s="421">
        <f t="shared" si="34"/>
        <v>-189.59974137190954</v>
      </c>
      <c r="Q224" s="434"/>
      <c r="R224" s="255">
        <v>694</v>
      </c>
      <c r="S224" s="18" t="s">
        <v>222</v>
      </c>
      <c r="T224" s="21">
        <v>28521</v>
      </c>
      <c r="U224" s="22">
        <v>7552642.96551737</v>
      </c>
      <c r="V224" s="41">
        <v>2205258</v>
      </c>
      <c r="W224" s="166">
        <v>9757901</v>
      </c>
      <c r="X224" s="271">
        <v>4328850.2716077128</v>
      </c>
      <c r="Y224" s="440">
        <f t="shared" si="39"/>
        <v>14086751.271607712</v>
      </c>
      <c r="Z224" s="442">
        <v>-92625</v>
      </c>
      <c r="AA224" s="443">
        <f t="shared" si="40"/>
        <v>13994126.271607712</v>
      </c>
      <c r="AB224" s="44">
        <f t="shared" si="35"/>
        <v>490.66043517435264</v>
      </c>
      <c r="AC224" s="264">
        <v>5</v>
      </c>
    </row>
    <row r="225" spans="1:29">
      <c r="A225" s="255">
        <v>697</v>
      </c>
      <c r="B225" s="18" t="s">
        <v>223</v>
      </c>
      <c r="C225" s="21">
        <v>1174</v>
      </c>
      <c r="D225" s="32">
        <v>273997.11017589719</v>
      </c>
      <c r="E225" s="21">
        <v>425886.21248709533</v>
      </c>
      <c r="F225" s="24">
        <v>699883.32266299252</v>
      </c>
      <c r="G225" s="271">
        <v>296331.97693967284</v>
      </c>
      <c r="H225" s="272">
        <f t="shared" si="36"/>
        <v>996215.29960266536</v>
      </c>
      <c r="I225" s="439">
        <v>-192951</v>
      </c>
      <c r="J225" s="444">
        <f t="shared" si="37"/>
        <v>803264.29960266536</v>
      </c>
      <c r="K225" s="272">
        <f t="shared" si="38"/>
        <v>684.21149880976611</v>
      </c>
      <c r="L225" s="264">
        <v>18</v>
      </c>
      <c r="M225" s="264"/>
      <c r="N225" s="422">
        <f t="shared" si="32"/>
        <v>221620.10142095119</v>
      </c>
      <c r="O225" s="420">
        <f t="shared" si="33"/>
        <v>0.38102348843805339</v>
      </c>
      <c r="P225" s="421">
        <f t="shared" si="34"/>
        <v>203.51381436206844</v>
      </c>
      <c r="Q225" s="434"/>
      <c r="R225" s="255">
        <v>697</v>
      </c>
      <c r="S225" s="18" t="s">
        <v>223</v>
      </c>
      <c r="T225" s="21">
        <v>1210</v>
      </c>
      <c r="U225" s="22">
        <v>138442.36980375077</v>
      </c>
      <c r="V225" s="41">
        <v>341734</v>
      </c>
      <c r="W225" s="166">
        <v>480177</v>
      </c>
      <c r="X225" s="271">
        <v>294418.19818171411</v>
      </c>
      <c r="Y225" s="440">
        <f t="shared" si="39"/>
        <v>774595.19818171416</v>
      </c>
      <c r="Z225" s="442">
        <v>-192951</v>
      </c>
      <c r="AA225" s="443">
        <f t="shared" si="40"/>
        <v>581644.19818171416</v>
      </c>
      <c r="AB225" s="44">
        <f t="shared" si="35"/>
        <v>480.69768444769767</v>
      </c>
      <c r="AC225" s="264">
        <v>18</v>
      </c>
    </row>
    <row r="226" spans="1:29">
      <c r="A226" s="255">
        <v>698</v>
      </c>
      <c r="B226" s="18" t="s">
        <v>224</v>
      </c>
      <c r="C226" s="21">
        <v>64535</v>
      </c>
      <c r="D226" s="32">
        <v>-13037288.688933399</v>
      </c>
      <c r="E226" s="21">
        <v>17529854.62944888</v>
      </c>
      <c r="F226" s="24">
        <v>4492565.9405154809</v>
      </c>
      <c r="G226" s="271">
        <v>9864650.4894684702</v>
      </c>
      <c r="H226" s="272">
        <f t="shared" si="36"/>
        <v>14357216.429983951</v>
      </c>
      <c r="I226" s="439">
        <v>-4863572</v>
      </c>
      <c r="J226" s="444">
        <f t="shared" si="37"/>
        <v>9493644.4299839512</v>
      </c>
      <c r="K226" s="272">
        <f t="shared" si="38"/>
        <v>147.10845944036492</v>
      </c>
      <c r="L226" s="264">
        <v>19</v>
      </c>
      <c r="M226" s="264"/>
      <c r="N226" s="422">
        <f t="shared" si="32"/>
        <v>-7631031.038049411</v>
      </c>
      <c r="O226" s="420">
        <f t="shared" si="33"/>
        <v>-0.44561609662584611</v>
      </c>
      <c r="P226" s="421">
        <f t="shared" si="34"/>
        <v>-119.71415614133281</v>
      </c>
      <c r="Q226" s="434"/>
      <c r="R226" s="255">
        <v>698</v>
      </c>
      <c r="S226" s="18" t="s">
        <v>224</v>
      </c>
      <c r="T226" s="21">
        <v>64180</v>
      </c>
      <c r="U226" s="22">
        <v>-6936978.1058144793</v>
      </c>
      <c r="V226" s="41">
        <v>19322521</v>
      </c>
      <c r="W226" s="166">
        <v>12385543</v>
      </c>
      <c r="X226" s="271">
        <v>9602704.4680333622</v>
      </c>
      <c r="Y226" s="440">
        <f t="shared" si="39"/>
        <v>21988247.468033362</v>
      </c>
      <c r="Z226" s="442">
        <v>-4863572</v>
      </c>
      <c r="AA226" s="443">
        <f t="shared" si="40"/>
        <v>17124675.468033362</v>
      </c>
      <c r="AB226" s="44">
        <f t="shared" si="35"/>
        <v>266.82261558169773</v>
      </c>
      <c r="AC226" s="264">
        <v>19</v>
      </c>
    </row>
    <row r="227" spans="1:29">
      <c r="A227" s="255">
        <v>700</v>
      </c>
      <c r="B227" s="18" t="s">
        <v>225</v>
      </c>
      <c r="C227" s="21">
        <v>4842</v>
      </c>
      <c r="D227" s="32">
        <v>632472.48792742845</v>
      </c>
      <c r="E227" s="21">
        <v>628385.45891440194</v>
      </c>
      <c r="F227" s="24">
        <v>1260857.9468418304</v>
      </c>
      <c r="G227" s="271">
        <v>815037.02342962543</v>
      </c>
      <c r="H227" s="272">
        <f t="shared" si="36"/>
        <v>2075894.9702714558</v>
      </c>
      <c r="I227" s="439">
        <v>-1100220</v>
      </c>
      <c r="J227" s="444">
        <f t="shared" si="37"/>
        <v>975674.97027145582</v>
      </c>
      <c r="K227" s="272">
        <f t="shared" si="38"/>
        <v>201.50247217502186</v>
      </c>
      <c r="L227" s="264">
        <v>9</v>
      </c>
      <c r="M227" s="264"/>
      <c r="N227" s="422">
        <f t="shared" si="32"/>
        <v>62331.186181569239</v>
      </c>
      <c r="O227" s="420">
        <f t="shared" si="33"/>
        <v>6.8245043396972335E-2</v>
      </c>
      <c r="P227" s="421">
        <f t="shared" si="34"/>
        <v>15.598994851617306</v>
      </c>
      <c r="Q227" s="434"/>
      <c r="R227" s="255">
        <v>700</v>
      </c>
      <c r="S227" s="18" t="s">
        <v>225</v>
      </c>
      <c r="T227" s="21">
        <v>4913</v>
      </c>
      <c r="U227" s="22">
        <v>1203960.4072624538</v>
      </c>
      <c r="V227" s="41">
        <v>-6020</v>
      </c>
      <c r="W227" s="166">
        <v>1197940</v>
      </c>
      <c r="X227" s="271">
        <v>815623.78408988658</v>
      </c>
      <c r="Y227" s="440">
        <f t="shared" si="39"/>
        <v>2013563.7840898866</v>
      </c>
      <c r="Z227" s="442">
        <v>-1100220</v>
      </c>
      <c r="AA227" s="443">
        <f t="shared" si="40"/>
        <v>913343.78408988658</v>
      </c>
      <c r="AB227" s="44">
        <f t="shared" si="35"/>
        <v>185.90347732340456</v>
      </c>
      <c r="AC227" s="264">
        <v>9</v>
      </c>
    </row>
    <row r="228" spans="1:29">
      <c r="A228" s="255">
        <v>702</v>
      </c>
      <c r="B228" s="18" t="s">
        <v>226</v>
      </c>
      <c r="C228" s="21">
        <v>4114</v>
      </c>
      <c r="D228" s="32">
        <v>830953.56556102796</v>
      </c>
      <c r="E228" s="21">
        <v>1284650.0828469705</v>
      </c>
      <c r="F228" s="24">
        <v>2115603.6484079985</v>
      </c>
      <c r="G228" s="271">
        <v>917479.12525339157</v>
      </c>
      <c r="H228" s="272">
        <f t="shared" si="36"/>
        <v>3033082.7736613899</v>
      </c>
      <c r="I228" s="439">
        <v>-826399</v>
      </c>
      <c r="J228" s="444">
        <f t="shared" si="37"/>
        <v>2206683.7736613899</v>
      </c>
      <c r="K228" s="272">
        <f t="shared" si="38"/>
        <v>536.38399943154832</v>
      </c>
      <c r="L228" s="264">
        <v>6</v>
      </c>
      <c r="M228" s="264"/>
      <c r="N228" s="422">
        <f t="shared" si="32"/>
        <v>339665.17895724671</v>
      </c>
      <c r="O228" s="420">
        <f t="shared" si="33"/>
        <v>0.1819291890936264</v>
      </c>
      <c r="P228" s="421">
        <f t="shared" si="34"/>
        <v>87.041377360755746</v>
      </c>
      <c r="Q228" s="434"/>
      <c r="R228" s="255">
        <v>702</v>
      </c>
      <c r="S228" s="18" t="s">
        <v>226</v>
      </c>
      <c r="T228" s="21">
        <v>4155</v>
      </c>
      <c r="U228" s="22">
        <v>909191.01136435778</v>
      </c>
      <c r="V228" s="41">
        <v>874075</v>
      </c>
      <c r="W228" s="166">
        <v>1783266</v>
      </c>
      <c r="X228" s="271">
        <v>910151.59470414324</v>
      </c>
      <c r="Y228" s="440">
        <f t="shared" si="39"/>
        <v>2693417.5947041432</v>
      </c>
      <c r="Z228" s="442">
        <v>-826399</v>
      </c>
      <c r="AA228" s="443">
        <f t="shared" si="40"/>
        <v>1867018.5947041432</v>
      </c>
      <c r="AB228" s="44">
        <f t="shared" si="35"/>
        <v>449.34262207079257</v>
      </c>
      <c r="AC228" s="264">
        <v>6</v>
      </c>
    </row>
    <row r="229" spans="1:29">
      <c r="A229" s="255">
        <v>704</v>
      </c>
      <c r="B229" s="18" t="s">
        <v>227</v>
      </c>
      <c r="C229" s="21">
        <v>6428</v>
      </c>
      <c r="D229" s="32">
        <v>4493919.1232502293</v>
      </c>
      <c r="E229" s="21">
        <v>1011842.4687677884</v>
      </c>
      <c r="F229" s="24">
        <v>5505761.5920180175</v>
      </c>
      <c r="G229" s="271">
        <v>865795.49573919969</v>
      </c>
      <c r="H229" s="272">
        <f t="shared" si="36"/>
        <v>6371557.0877572168</v>
      </c>
      <c r="I229" s="439">
        <v>-976985</v>
      </c>
      <c r="J229" s="444">
        <f t="shared" si="37"/>
        <v>5394572.0877572168</v>
      </c>
      <c r="K229" s="272">
        <f t="shared" si="38"/>
        <v>839.23025634057512</v>
      </c>
      <c r="L229" s="264">
        <v>2</v>
      </c>
      <c r="M229" s="264"/>
      <c r="N229" s="422">
        <f t="shared" si="32"/>
        <v>102145.52195012663</v>
      </c>
      <c r="O229" s="420">
        <f t="shared" si="33"/>
        <v>1.9300319178741317E-2</v>
      </c>
      <c r="P229" s="421">
        <f t="shared" si="34"/>
        <v>9.5662704796110347</v>
      </c>
      <c r="Q229" s="434"/>
      <c r="R229" s="255">
        <v>704</v>
      </c>
      <c r="S229" s="18" t="s">
        <v>227</v>
      </c>
      <c r="T229" s="21">
        <v>6379</v>
      </c>
      <c r="U229" s="22">
        <v>4249315.2429455118</v>
      </c>
      <c r="V229" s="41">
        <v>1148254</v>
      </c>
      <c r="W229" s="166">
        <v>5397569</v>
      </c>
      <c r="X229" s="271">
        <v>871842.56580708991</v>
      </c>
      <c r="Y229" s="440">
        <f t="shared" si="39"/>
        <v>6269411.5658070901</v>
      </c>
      <c r="Z229" s="442">
        <v>-976985</v>
      </c>
      <c r="AA229" s="443">
        <f t="shared" si="40"/>
        <v>5292426.5658070901</v>
      </c>
      <c r="AB229" s="44">
        <f t="shared" si="35"/>
        <v>829.66398586096409</v>
      </c>
      <c r="AC229" s="264">
        <v>2</v>
      </c>
    </row>
    <row r="230" spans="1:29">
      <c r="A230" s="255">
        <v>707</v>
      </c>
      <c r="B230" s="18" t="s">
        <v>228</v>
      </c>
      <c r="C230" s="21">
        <v>1960</v>
      </c>
      <c r="D230" s="32">
        <v>-480726.02181472688</v>
      </c>
      <c r="E230" s="21">
        <v>1350501.1085587838</v>
      </c>
      <c r="F230" s="24">
        <v>869775.0867440569</v>
      </c>
      <c r="G230" s="271">
        <v>529005.36590534903</v>
      </c>
      <c r="H230" s="272">
        <f t="shared" si="36"/>
        <v>1398780.4526494059</v>
      </c>
      <c r="I230" s="439">
        <v>-564341</v>
      </c>
      <c r="J230" s="444">
        <f t="shared" si="37"/>
        <v>834439.45264940592</v>
      </c>
      <c r="K230" s="272">
        <f t="shared" si="38"/>
        <v>425.73441461704385</v>
      </c>
      <c r="L230" s="264">
        <v>12</v>
      </c>
      <c r="M230" s="264"/>
      <c r="N230" s="422">
        <f t="shared" si="32"/>
        <v>-621452.98961422709</v>
      </c>
      <c r="O230" s="420">
        <f t="shared" si="33"/>
        <v>-0.42685364081428095</v>
      </c>
      <c r="P230" s="421">
        <f t="shared" si="34"/>
        <v>-290.74808649694876</v>
      </c>
      <c r="Q230" s="434"/>
      <c r="R230" s="255">
        <v>707</v>
      </c>
      <c r="S230" s="18" t="s">
        <v>228</v>
      </c>
      <c r="T230" s="21">
        <v>2032</v>
      </c>
      <c r="U230" s="22">
        <v>263976.3988506305</v>
      </c>
      <c r="V230" s="41">
        <v>1231830</v>
      </c>
      <c r="W230" s="166">
        <v>1495806</v>
      </c>
      <c r="X230" s="271">
        <v>524427.4422636329</v>
      </c>
      <c r="Y230" s="440">
        <f t="shared" si="39"/>
        <v>2020233.442263633</v>
      </c>
      <c r="Z230" s="442">
        <v>-564341</v>
      </c>
      <c r="AA230" s="443">
        <f t="shared" si="40"/>
        <v>1455892.442263633</v>
      </c>
      <c r="AB230" s="44">
        <f t="shared" si="35"/>
        <v>716.48250111399261</v>
      </c>
      <c r="AC230" s="264">
        <v>12</v>
      </c>
    </row>
    <row r="231" spans="1:29">
      <c r="A231" s="255">
        <v>710</v>
      </c>
      <c r="B231" s="18" t="s">
        <v>229</v>
      </c>
      <c r="C231" s="21">
        <v>27306</v>
      </c>
      <c r="D231" s="32">
        <v>7654093.661386841</v>
      </c>
      <c r="E231" s="21">
        <v>7645346.4258423774</v>
      </c>
      <c r="F231" s="24">
        <v>15299440.087229218</v>
      </c>
      <c r="G231" s="271">
        <v>4939708.7891495656</v>
      </c>
      <c r="H231" s="272">
        <f t="shared" si="36"/>
        <v>20239148.876378782</v>
      </c>
      <c r="I231" s="439">
        <v>-784163</v>
      </c>
      <c r="J231" s="444">
        <f t="shared" si="37"/>
        <v>19454985.876378782</v>
      </c>
      <c r="K231" s="272">
        <f t="shared" si="38"/>
        <v>712.48025622129865</v>
      </c>
      <c r="L231" s="264">
        <v>1</v>
      </c>
      <c r="M231" s="264"/>
      <c r="N231" s="422">
        <f t="shared" si="32"/>
        <v>-1876825.0061347522</v>
      </c>
      <c r="O231" s="420">
        <f t="shared" si="33"/>
        <v>-8.7982451019817276E-2</v>
      </c>
      <c r="P231" s="421">
        <f t="shared" si="34"/>
        <v>-63.67353807769473</v>
      </c>
      <c r="Q231" s="434"/>
      <c r="R231" s="255">
        <v>710</v>
      </c>
      <c r="S231" s="18" t="s">
        <v>229</v>
      </c>
      <c r="T231" s="21">
        <v>27484</v>
      </c>
      <c r="U231" s="22">
        <v>9062447.1717384029</v>
      </c>
      <c r="V231" s="41">
        <v>8151506</v>
      </c>
      <c r="W231" s="166">
        <v>17213953</v>
      </c>
      <c r="X231" s="271">
        <v>4902020.8825135343</v>
      </c>
      <c r="Y231" s="440">
        <f t="shared" si="39"/>
        <v>22115973.882513534</v>
      </c>
      <c r="Z231" s="442">
        <v>-784163</v>
      </c>
      <c r="AA231" s="443">
        <f t="shared" si="40"/>
        <v>21331810.882513534</v>
      </c>
      <c r="AB231" s="44">
        <f t="shared" si="35"/>
        <v>776.15379429899338</v>
      </c>
      <c r="AC231" s="264">
        <v>1</v>
      </c>
    </row>
    <row r="232" spans="1:29">
      <c r="A232" s="255">
        <v>729</v>
      </c>
      <c r="B232" s="18" t="s">
        <v>230</v>
      </c>
      <c r="C232" s="21">
        <v>8975</v>
      </c>
      <c r="D232" s="32">
        <v>-659195.51864495105</v>
      </c>
      <c r="E232" s="21">
        <v>4952465.5365972156</v>
      </c>
      <c r="F232" s="24">
        <v>4293270.0179522643</v>
      </c>
      <c r="G232" s="271">
        <v>1924881.5348001237</v>
      </c>
      <c r="H232" s="272">
        <f t="shared" si="36"/>
        <v>6218151.5527523877</v>
      </c>
      <c r="I232" s="439">
        <v>234737</v>
      </c>
      <c r="J232" s="444">
        <f t="shared" si="37"/>
        <v>6452888.5527523877</v>
      </c>
      <c r="K232" s="272">
        <f t="shared" si="38"/>
        <v>718.98479696405434</v>
      </c>
      <c r="L232" s="264">
        <v>13</v>
      </c>
      <c r="M232" s="264"/>
      <c r="N232" s="422">
        <f t="shared" si="32"/>
        <v>-2269566.768069542</v>
      </c>
      <c r="O232" s="420">
        <f t="shared" si="33"/>
        <v>-0.26019815345476338</v>
      </c>
      <c r="P232" s="421">
        <f t="shared" si="34"/>
        <v>-237.73948962385066</v>
      </c>
      <c r="Q232" s="434"/>
      <c r="R232" s="255">
        <v>729</v>
      </c>
      <c r="S232" s="18" t="s">
        <v>230</v>
      </c>
      <c r="T232" s="21">
        <v>9117</v>
      </c>
      <c r="U232" s="22">
        <v>2010131.389724504</v>
      </c>
      <c r="V232" s="41">
        <v>4572390</v>
      </c>
      <c r="W232" s="166">
        <v>6582522</v>
      </c>
      <c r="X232" s="271">
        <v>1905196.320821929</v>
      </c>
      <c r="Y232" s="440">
        <f t="shared" si="39"/>
        <v>8487718.3208219297</v>
      </c>
      <c r="Z232" s="442">
        <v>234737</v>
      </c>
      <c r="AA232" s="443">
        <f t="shared" si="40"/>
        <v>8722455.3208219297</v>
      </c>
      <c r="AB232" s="44">
        <f t="shared" si="35"/>
        <v>956.724286587905</v>
      </c>
      <c r="AC232" s="264">
        <v>13</v>
      </c>
    </row>
    <row r="233" spans="1:29">
      <c r="A233" s="255">
        <v>732</v>
      </c>
      <c r="B233" s="18" t="s">
        <v>231</v>
      </c>
      <c r="C233" s="21">
        <v>3336</v>
      </c>
      <c r="D233" s="32">
        <v>1853406.9974359046</v>
      </c>
      <c r="E233" s="21">
        <v>1529911.6156140419</v>
      </c>
      <c r="F233" s="24">
        <v>3383318.6130499467</v>
      </c>
      <c r="G233" s="271">
        <v>764305.49375892384</v>
      </c>
      <c r="H233" s="272">
        <f t="shared" si="36"/>
        <v>4147624.1068088706</v>
      </c>
      <c r="I233" s="439">
        <v>86964</v>
      </c>
      <c r="J233" s="444">
        <f t="shared" si="37"/>
        <v>4234588.106808871</v>
      </c>
      <c r="K233" s="272">
        <f t="shared" si="38"/>
        <v>1269.360943288031</v>
      </c>
      <c r="L233" s="264">
        <v>19</v>
      </c>
      <c r="M233" s="264"/>
      <c r="N233" s="422">
        <f t="shared" si="32"/>
        <v>-456909.63169362955</v>
      </c>
      <c r="O233" s="420">
        <f t="shared" si="33"/>
        <v>-9.7390994765665706E-2</v>
      </c>
      <c r="P233" s="421">
        <f t="shared" si="34"/>
        <v>-104.0283244234738</v>
      </c>
      <c r="Q233" s="434"/>
      <c r="R233" s="255">
        <v>732</v>
      </c>
      <c r="S233" s="18" t="s">
        <v>231</v>
      </c>
      <c r="T233" s="21">
        <v>3416</v>
      </c>
      <c r="U233" s="22">
        <v>2669797.2549868943</v>
      </c>
      <c r="V233" s="41">
        <v>1179060</v>
      </c>
      <c r="W233" s="166">
        <v>3848858</v>
      </c>
      <c r="X233" s="271">
        <v>755675.73850250023</v>
      </c>
      <c r="Y233" s="440">
        <f t="shared" si="39"/>
        <v>4604533.7385025006</v>
      </c>
      <c r="Z233" s="442">
        <v>86964</v>
      </c>
      <c r="AA233" s="443">
        <f t="shared" si="40"/>
        <v>4691497.7385025006</v>
      </c>
      <c r="AB233" s="44">
        <f t="shared" si="35"/>
        <v>1373.3892677115048</v>
      </c>
      <c r="AC233" s="264">
        <v>19</v>
      </c>
    </row>
    <row r="234" spans="1:29">
      <c r="A234" s="255">
        <v>734</v>
      </c>
      <c r="B234" s="18" t="s">
        <v>232</v>
      </c>
      <c r="C234" s="21">
        <v>50933</v>
      </c>
      <c r="D234" s="32">
        <v>2352981.8898138031</v>
      </c>
      <c r="E234" s="21">
        <v>15886161.009040389</v>
      </c>
      <c r="F234" s="24">
        <v>18239142.898854192</v>
      </c>
      <c r="G234" s="271">
        <v>9323031.6025587898</v>
      </c>
      <c r="H234" s="272">
        <f t="shared" si="36"/>
        <v>27562174.50141298</v>
      </c>
      <c r="I234" s="439">
        <v>-2425708</v>
      </c>
      <c r="J234" s="444">
        <f t="shared" si="37"/>
        <v>25136466.50141298</v>
      </c>
      <c r="K234" s="272">
        <f t="shared" si="38"/>
        <v>493.52024230681445</v>
      </c>
      <c r="L234" s="264">
        <v>2</v>
      </c>
      <c r="M234" s="264"/>
      <c r="N234" s="422">
        <f t="shared" si="32"/>
        <v>-3075486.0688969195</v>
      </c>
      <c r="O234" s="420">
        <f t="shared" si="33"/>
        <v>-0.10901358426830561</v>
      </c>
      <c r="P234" s="421">
        <f t="shared" si="34"/>
        <v>-55.35043026730807</v>
      </c>
      <c r="Q234" s="434"/>
      <c r="R234" s="255">
        <v>734</v>
      </c>
      <c r="S234" s="18" t="s">
        <v>232</v>
      </c>
      <c r="T234" s="21">
        <v>51400</v>
      </c>
      <c r="U234" s="22">
        <v>5021598.7902863231</v>
      </c>
      <c r="V234" s="41">
        <v>16342235</v>
      </c>
      <c r="W234" s="166">
        <v>21363834</v>
      </c>
      <c r="X234" s="271">
        <v>9273826.5703098979</v>
      </c>
      <c r="Y234" s="440">
        <f t="shared" si="39"/>
        <v>30637660.5703099</v>
      </c>
      <c r="Z234" s="442">
        <v>-2425708</v>
      </c>
      <c r="AA234" s="443">
        <f t="shared" si="40"/>
        <v>28211952.5703099</v>
      </c>
      <c r="AB234" s="44">
        <f t="shared" si="35"/>
        <v>548.87067257412252</v>
      </c>
      <c r="AC234" s="264">
        <v>2</v>
      </c>
    </row>
    <row r="235" spans="1:29">
      <c r="A235" s="255">
        <v>738</v>
      </c>
      <c r="B235" s="18" t="s">
        <v>233</v>
      </c>
      <c r="C235" s="21">
        <v>2917</v>
      </c>
      <c r="D235" s="32">
        <v>620966.22717157728</v>
      </c>
      <c r="E235" s="21">
        <v>923316.95833832119</v>
      </c>
      <c r="F235" s="24">
        <v>1544283.1855098985</v>
      </c>
      <c r="G235" s="271">
        <v>578864.21169606713</v>
      </c>
      <c r="H235" s="272">
        <f t="shared" si="36"/>
        <v>2123147.3972059656</v>
      </c>
      <c r="I235" s="439">
        <v>-698376</v>
      </c>
      <c r="J235" s="444">
        <f t="shared" si="37"/>
        <v>1424771.3972059656</v>
      </c>
      <c r="K235" s="272">
        <f t="shared" si="38"/>
        <v>488.43722907300844</v>
      </c>
      <c r="L235" s="264">
        <v>2</v>
      </c>
      <c r="M235" s="264"/>
      <c r="N235" s="422">
        <f t="shared" si="32"/>
        <v>-46363.761623703409</v>
      </c>
      <c r="O235" s="420">
        <f t="shared" si="33"/>
        <v>-3.151563698646638E-2</v>
      </c>
      <c r="P235" s="421">
        <f t="shared" si="34"/>
        <v>-8.7358560333345849</v>
      </c>
      <c r="Q235" s="434"/>
      <c r="R235" s="255">
        <v>738</v>
      </c>
      <c r="S235" s="18" t="s">
        <v>233</v>
      </c>
      <c r="T235" s="21">
        <v>2959</v>
      </c>
      <c r="U235" s="22">
        <v>652575.57412861497</v>
      </c>
      <c r="V235" s="41">
        <v>932037</v>
      </c>
      <c r="W235" s="166">
        <v>1584612</v>
      </c>
      <c r="X235" s="271">
        <v>584899.15882966912</v>
      </c>
      <c r="Y235" s="440">
        <f t="shared" si="39"/>
        <v>2169511.158829669</v>
      </c>
      <c r="Z235" s="442">
        <v>-698376</v>
      </c>
      <c r="AA235" s="443">
        <f t="shared" si="40"/>
        <v>1471135.158829669</v>
      </c>
      <c r="AB235" s="44">
        <f t="shared" si="35"/>
        <v>497.17308510634302</v>
      </c>
      <c r="AC235" s="264">
        <v>2</v>
      </c>
    </row>
    <row r="236" spans="1:29">
      <c r="A236" s="255">
        <v>739</v>
      </c>
      <c r="B236" s="18" t="s">
        <v>234</v>
      </c>
      <c r="C236" s="21">
        <v>3256</v>
      </c>
      <c r="D236" s="32">
        <v>1767610.0061588956</v>
      </c>
      <c r="E236" s="21">
        <v>1159118.9541024156</v>
      </c>
      <c r="F236" s="24">
        <v>2926728.9602613114</v>
      </c>
      <c r="G236" s="271">
        <v>717095.21844224283</v>
      </c>
      <c r="H236" s="272">
        <f t="shared" si="36"/>
        <v>3643824.178703554</v>
      </c>
      <c r="I236" s="439">
        <v>440301</v>
      </c>
      <c r="J236" s="444">
        <f t="shared" si="37"/>
        <v>4084125.178703554</v>
      </c>
      <c r="K236" s="272">
        <f t="shared" si="38"/>
        <v>1254.3381998475288</v>
      </c>
      <c r="L236" s="264">
        <v>9</v>
      </c>
      <c r="M236" s="264"/>
      <c r="N236" s="422">
        <f t="shared" si="32"/>
        <v>-600045.2512729615</v>
      </c>
      <c r="O236" s="420">
        <f t="shared" si="33"/>
        <v>-0.12810064455233108</v>
      </c>
      <c r="P236" s="421">
        <f t="shared" si="34"/>
        <v>-182.08327515293581</v>
      </c>
      <c r="Q236" s="434"/>
      <c r="R236" s="255">
        <v>739</v>
      </c>
      <c r="S236" s="18" t="s">
        <v>234</v>
      </c>
      <c r="T236" s="21">
        <v>3261</v>
      </c>
      <c r="U236" s="22">
        <v>2672712.7551895282</v>
      </c>
      <c r="V236" s="41">
        <v>851472</v>
      </c>
      <c r="W236" s="166">
        <v>3524185</v>
      </c>
      <c r="X236" s="271">
        <v>719684.42997651559</v>
      </c>
      <c r="Y236" s="440">
        <f t="shared" si="39"/>
        <v>4243869.4299765155</v>
      </c>
      <c r="Z236" s="442">
        <v>440301</v>
      </c>
      <c r="AA236" s="443">
        <f t="shared" si="40"/>
        <v>4684170.4299765155</v>
      </c>
      <c r="AB236" s="44">
        <f t="shared" si="35"/>
        <v>1436.4214750004646</v>
      </c>
      <c r="AC236" s="264">
        <v>9</v>
      </c>
    </row>
    <row r="237" spans="1:29">
      <c r="A237" s="255">
        <v>740</v>
      </c>
      <c r="B237" s="18" t="s">
        <v>235</v>
      </c>
      <c r="C237" s="21">
        <v>32085</v>
      </c>
      <c r="D237" s="32">
        <v>-9245732.130956538</v>
      </c>
      <c r="E237" s="21">
        <v>10399887.874039235</v>
      </c>
      <c r="F237" s="24">
        <v>1154155.7430826966</v>
      </c>
      <c r="G237" s="271">
        <v>6274148.0581580121</v>
      </c>
      <c r="H237" s="272">
        <f t="shared" si="36"/>
        <v>7428303.8012407087</v>
      </c>
      <c r="I237" s="439">
        <v>-1391607</v>
      </c>
      <c r="J237" s="444">
        <f t="shared" si="37"/>
        <v>6036696.8012407087</v>
      </c>
      <c r="K237" s="272">
        <f t="shared" si="38"/>
        <v>188.14700954466912</v>
      </c>
      <c r="L237" s="264">
        <v>10</v>
      </c>
      <c r="M237" s="264"/>
      <c r="N237" s="422">
        <f t="shared" si="32"/>
        <v>-4608628.4049491249</v>
      </c>
      <c r="O237" s="420">
        <f t="shared" si="33"/>
        <v>-0.43292509300414705</v>
      </c>
      <c r="P237" s="421">
        <f t="shared" si="34"/>
        <v>-138.9284568943217</v>
      </c>
      <c r="Q237" s="434"/>
      <c r="R237" s="255">
        <v>740</v>
      </c>
      <c r="S237" s="18" t="s">
        <v>235</v>
      </c>
      <c r="T237" s="21">
        <v>32547</v>
      </c>
      <c r="U237" s="22">
        <v>-2145462.6381499581</v>
      </c>
      <c r="V237" s="41">
        <v>8026896</v>
      </c>
      <c r="W237" s="166">
        <v>5881433</v>
      </c>
      <c r="X237" s="271">
        <v>6155499.2061898327</v>
      </c>
      <c r="Y237" s="440">
        <f t="shared" si="39"/>
        <v>12036932.206189834</v>
      </c>
      <c r="Z237" s="442">
        <v>-1391607</v>
      </c>
      <c r="AA237" s="443">
        <f t="shared" si="40"/>
        <v>10645325.206189834</v>
      </c>
      <c r="AB237" s="44">
        <f t="shared" si="35"/>
        <v>327.07546643899082</v>
      </c>
      <c r="AC237" s="264">
        <v>10</v>
      </c>
    </row>
    <row r="238" spans="1:29">
      <c r="A238" s="255">
        <v>742</v>
      </c>
      <c r="B238" s="18" t="s">
        <v>236</v>
      </c>
      <c r="C238" s="21">
        <v>988</v>
      </c>
      <c r="D238" s="32">
        <v>730377.81963059737</v>
      </c>
      <c r="E238" s="21">
        <v>-14608.297671344901</v>
      </c>
      <c r="F238" s="24">
        <v>715769.52195925242</v>
      </c>
      <c r="G238" s="271">
        <v>227059.64113327599</v>
      </c>
      <c r="H238" s="272">
        <f t="shared" si="36"/>
        <v>942829.16309252847</v>
      </c>
      <c r="I238" s="439">
        <v>327125</v>
      </c>
      <c r="J238" s="444">
        <f t="shared" si="37"/>
        <v>1269954.1630925285</v>
      </c>
      <c r="K238" s="272">
        <f t="shared" si="38"/>
        <v>1285.3787075835307</v>
      </c>
      <c r="L238" s="264">
        <v>19</v>
      </c>
      <c r="M238" s="264"/>
      <c r="N238" s="422">
        <f t="shared" si="32"/>
        <v>-105263.85733896797</v>
      </c>
      <c r="O238" s="420">
        <f t="shared" si="33"/>
        <v>-7.6543395865289604E-2</v>
      </c>
      <c r="P238" s="421">
        <f t="shared" si="34"/>
        <v>-77.572749732124748</v>
      </c>
      <c r="Q238" s="434"/>
      <c r="R238" s="255">
        <v>742</v>
      </c>
      <c r="S238" s="18" t="s">
        <v>236</v>
      </c>
      <c r="T238" s="21">
        <v>1009</v>
      </c>
      <c r="U238" s="22">
        <v>872092.86399904999</v>
      </c>
      <c r="V238" s="41">
        <v>-49038</v>
      </c>
      <c r="W238" s="166">
        <v>823055</v>
      </c>
      <c r="X238" s="271">
        <v>225038.02043149644</v>
      </c>
      <c r="Y238" s="440">
        <f t="shared" si="39"/>
        <v>1048093.0204314964</v>
      </c>
      <c r="Z238" s="442">
        <v>327125</v>
      </c>
      <c r="AA238" s="443">
        <f t="shared" si="40"/>
        <v>1375218.0204314964</v>
      </c>
      <c r="AB238" s="44">
        <f t="shared" si="35"/>
        <v>1362.9514573156555</v>
      </c>
      <c r="AC238" s="264">
        <v>19</v>
      </c>
    </row>
    <row r="239" spans="1:29">
      <c r="A239" s="255">
        <v>743</v>
      </c>
      <c r="B239" s="18" t="s">
        <v>237</v>
      </c>
      <c r="C239" s="21">
        <v>65323</v>
      </c>
      <c r="D239" s="32">
        <v>14827126.834928257</v>
      </c>
      <c r="E239" s="21">
        <v>10579385.917933814</v>
      </c>
      <c r="F239" s="24">
        <v>25406512.752862073</v>
      </c>
      <c r="G239" s="271">
        <v>10096833.28725091</v>
      </c>
      <c r="H239" s="272">
        <f t="shared" si="36"/>
        <v>35503346.040112987</v>
      </c>
      <c r="I239" s="439">
        <v>-2659770</v>
      </c>
      <c r="J239" s="444">
        <f t="shared" si="37"/>
        <v>32843576.040112983</v>
      </c>
      <c r="K239" s="272">
        <f t="shared" si="38"/>
        <v>502.78731901647171</v>
      </c>
      <c r="L239" s="264">
        <v>14</v>
      </c>
      <c r="M239" s="264"/>
      <c r="N239" s="422">
        <f t="shared" si="32"/>
        <v>2016699.1123118922</v>
      </c>
      <c r="O239" s="420">
        <f t="shared" si="33"/>
        <v>6.5420156476932653E-2</v>
      </c>
      <c r="P239" s="421">
        <f t="shared" si="34"/>
        <v>26.593594847522581</v>
      </c>
      <c r="Q239" s="434"/>
      <c r="R239" s="255">
        <v>743</v>
      </c>
      <c r="S239" s="18" t="s">
        <v>237</v>
      </c>
      <c r="T239" s="21">
        <v>64736</v>
      </c>
      <c r="U239" s="22">
        <v>11684400.403110523</v>
      </c>
      <c r="V239" s="41">
        <v>11856680</v>
      </c>
      <c r="W239" s="166">
        <v>23541081</v>
      </c>
      <c r="X239" s="271">
        <v>9945565.9278010912</v>
      </c>
      <c r="Y239" s="440">
        <f t="shared" si="39"/>
        <v>33486646.927801091</v>
      </c>
      <c r="Z239" s="442">
        <v>-2659770</v>
      </c>
      <c r="AA239" s="443">
        <f t="shared" si="40"/>
        <v>30826876.927801091</v>
      </c>
      <c r="AB239" s="44">
        <f t="shared" si="35"/>
        <v>476.19372416894913</v>
      </c>
      <c r="AC239" s="264">
        <v>14</v>
      </c>
    </row>
    <row r="240" spans="1:29">
      <c r="A240" s="255">
        <v>746</v>
      </c>
      <c r="B240" s="18" t="s">
        <v>238</v>
      </c>
      <c r="C240" s="21">
        <v>4735</v>
      </c>
      <c r="D240" s="32">
        <v>4928782.3999300431</v>
      </c>
      <c r="E240" s="21">
        <v>1495217.5903538358</v>
      </c>
      <c r="F240" s="24">
        <v>6423999.9902838785</v>
      </c>
      <c r="G240" s="271">
        <v>933779.07709628099</v>
      </c>
      <c r="H240" s="272">
        <f t="shared" si="36"/>
        <v>7357779.0673801592</v>
      </c>
      <c r="I240" s="439">
        <v>259971</v>
      </c>
      <c r="J240" s="444">
        <f t="shared" si="37"/>
        <v>7617750.0673801592</v>
      </c>
      <c r="K240" s="272">
        <f t="shared" si="38"/>
        <v>1608.8173320760632</v>
      </c>
      <c r="L240" s="264">
        <v>17</v>
      </c>
      <c r="M240" s="264"/>
      <c r="N240" s="422">
        <f t="shared" si="32"/>
        <v>103426.88833559211</v>
      </c>
      <c r="O240" s="420">
        <f t="shared" si="33"/>
        <v>1.3763965944933268E-2</v>
      </c>
      <c r="P240" s="421">
        <f t="shared" si="34"/>
        <v>37.112002846912901</v>
      </c>
      <c r="Q240" s="434"/>
      <c r="R240" s="255">
        <v>746</v>
      </c>
      <c r="S240" s="18" t="s">
        <v>238</v>
      </c>
      <c r="T240" s="21">
        <v>4781</v>
      </c>
      <c r="U240" s="22">
        <v>4953318.1747882413</v>
      </c>
      <c r="V240" s="41">
        <v>1377483</v>
      </c>
      <c r="W240" s="166">
        <v>6330802</v>
      </c>
      <c r="X240" s="271">
        <v>923550.17904456658</v>
      </c>
      <c r="Y240" s="440">
        <f t="shared" si="39"/>
        <v>7254352.179044567</v>
      </c>
      <c r="Z240" s="442">
        <v>259971</v>
      </c>
      <c r="AA240" s="443">
        <f t="shared" si="40"/>
        <v>7514323.179044567</v>
      </c>
      <c r="AB240" s="44">
        <f t="shared" si="35"/>
        <v>1571.7053292291503</v>
      </c>
      <c r="AC240" s="264">
        <v>17</v>
      </c>
    </row>
    <row r="241" spans="1:29">
      <c r="A241" s="255">
        <v>747</v>
      </c>
      <c r="B241" s="18" t="s">
        <v>239</v>
      </c>
      <c r="C241" s="21">
        <v>1308</v>
      </c>
      <c r="D241" s="32">
        <v>634391.7919138039</v>
      </c>
      <c r="E241" s="21">
        <v>595218.76530271489</v>
      </c>
      <c r="F241" s="24">
        <v>1229610.5572165188</v>
      </c>
      <c r="G241" s="271">
        <v>339454.49493179162</v>
      </c>
      <c r="H241" s="272">
        <f t="shared" si="36"/>
        <v>1569065.0521483105</v>
      </c>
      <c r="I241" s="439">
        <v>-195850</v>
      </c>
      <c r="J241" s="444">
        <f t="shared" si="37"/>
        <v>1373215.0521483105</v>
      </c>
      <c r="K241" s="272">
        <f t="shared" si="38"/>
        <v>1049.8586025598704</v>
      </c>
      <c r="L241" s="264">
        <v>4</v>
      </c>
      <c r="M241" s="264"/>
      <c r="N241" s="422">
        <f t="shared" si="32"/>
        <v>-272087.4080215483</v>
      </c>
      <c r="O241" s="420">
        <f t="shared" si="33"/>
        <v>-0.16537227324966036</v>
      </c>
      <c r="P241" s="421">
        <f t="shared" si="34"/>
        <v>-167.08108691487723</v>
      </c>
      <c r="Q241" s="434"/>
      <c r="R241" s="255">
        <v>747</v>
      </c>
      <c r="S241" s="18" t="s">
        <v>239</v>
      </c>
      <c r="T241" s="21">
        <v>1352</v>
      </c>
      <c r="U241" s="22">
        <v>1037177.8554230677</v>
      </c>
      <c r="V241" s="41">
        <v>467959</v>
      </c>
      <c r="W241" s="166">
        <v>1505137</v>
      </c>
      <c r="X241" s="271">
        <v>336015.46016985865</v>
      </c>
      <c r="Y241" s="440">
        <f t="shared" si="39"/>
        <v>1841152.4601698588</v>
      </c>
      <c r="Z241" s="442">
        <v>-195850</v>
      </c>
      <c r="AA241" s="443">
        <f t="shared" si="40"/>
        <v>1645302.4601698588</v>
      </c>
      <c r="AB241" s="44">
        <f t="shared" si="35"/>
        <v>1216.9396894747476</v>
      </c>
      <c r="AC241" s="264">
        <v>4</v>
      </c>
    </row>
    <row r="242" spans="1:29">
      <c r="A242" s="255">
        <v>748</v>
      </c>
      <c r="B242" s="18" t="s">
        <v>240</v>
      </c>
      <c r="C242" s="21">
        <v>4897</v>
      </c>
      <c r="D242" s="32">
        <v>2489278.3631307902</v>
      </c>
      <c r="E242" s="21">
        <v>2814754.285038894</v>
      </c>
      <c r="F242" s="24">
        <v>5304032.6481696842</v>
      </c>
      <c r="G242" s="271">
        <v>1031715.6725384124</v>
      </c>
      <c r="H242" s="272">
        <f t="shared" si="36"/>
        <v>6335748.320708097</v>
      </c>
      <c r="I242" s="439">
        <v>102390</v>
      </c>
      <c r="J242" s="444">
        <f t="shared" si="37"/>
        <v>6438138.320708097</v>
      </c>
      <c r="K242" s="272">
        <f t="shared" si="38"/>
        <v>1314.7107046575652</v>
      </c>
      <c r="L242" s="264">
        <v>17</v>
      </c>
      <c r="M242" s="264"/>
      <c r="N242" s="422">
        <f t="shared" si="32"/>
        <v>-409372.50084725861</v>
      </c>
      <c r="O242" s="420">
        <f t="shared" si="33"/>
        <v>-5.9784133463300318E-2</v>
      </c>
      <c r="P242" s="421">
        <f t="shared" si="34"/>
        <v>-47.164955954080597</v>
      </c>
      <c r="Q242" s="434"/>
      <c r="R242" s="255">
        <v>748</v>
      </c>
      <c r="S242" s="18" t="s">
        <v>240</v>
      </c>
      <c r="T242" s="21">
        <v>5028</v>
      </c>
      <c r="U242" s="22">
        <v>3019699.7513812482</v>
      </c>
      <c r="V242" s="41">
        <v>2699997</v>
      </c>
      <c r="W242" s="166">
        <v>5719696</v>
      </c>
      <c r="X242" s="271">
        <v>1025424.8215553551</v>
      </c>
      <c r="Y242" s="440">
        <f t="shared" si="39"/>
        <v>6745120.8215553556</v>
      </c>
      <c r="Z242" s="442">
        <v>102390</v>
      </c>
      <c r="AA242" s="443">
        <f t="shared" si="40"/>
        <v>6847510.8215553556</v>
      </c>
      <c r="AB242" s="44">
        <f t="shared" si="35"/>
        <v>1361.8756606116458</v>
      </c>
      <c r="AC242" s="264">
        <v>17</v>
      </c>
    </row>
    <row r="243" spans="1:29">
      <c r="A243" s="255">
        <v>749</v>
      </c>
      <c r="B243" s="18" t="s">
        <v>241</v>
      </c>
      <c r="C243" s="21">
        <v>21232</v>
      </c>
      <c r="D243" s="32">
        <v>5419646.2698108871</v>
      </c>
      <c r="E243" s="21">
        <v>5257799.8777442304</v>
      </c>
      <c r="F243" s="24">
        <v>10677446.147555117</v>
      </c>
      <c r="G243" s="271">
        <v>3096943.4831035761</v>
      </c>
      <c r="H243" s="272">
        <f t="shared" si="36"/>
        <v>13774389.630658694</v>
      </c>
      <c r="I243" s="439">
        <v>-2056427</v>
      </c>
      <c r="J243" s="444">
        <f t="shared" si="37"/>
        <v>11717962.630658694</v>
      </c>
      <c r="K243" s="272">
        <f t="shared" si="38"/>
        <v>551.9010281960575</v>
      </c>
      <c r="L243" s="264">
        <v>11</v>
      </c>
      <c r="M243" s="264"/>
      <c r="N243" s="422">
        <f t="shared" si="32"/>
        <v>507143.83858507872</v>
      </c>
      <c r="O243" s="420">
        <f t="shared" si="33"/>
        <v>4.5237002576800599E-2</v>
      </c>
      <c r="P243" s="421">
        <f t="shared" si="34"/>
        <v>25.398478434463755</v>
      </c>
      <c r="Q243" s="434"/>
      <c r="R243" s="255">
        <v>749</v>
      </c>
      <c r="S243" s="18" t="s">
        <v>241</v>
      </c>
      <c r="T243" s="21">
        <v>21293</v>
      </c>
      <c r="U243" s="22">
        <v>5548945.5286274478</v>
      </c>
      <c r="V243" s="41">
        <v>4632796</v>
      </c>
      <c r="W243" s="166">
        <v>10181741</v>
      </c>
      <c r="X243" s="271">
        <v>3085504.7920736158</v>
      </c>
      <c r="Y243" s="440">
        <f t="shared" si="39"/>
        <v>13267245.792073615</v>
      </c>
      <c r="Z243" s="442">
        <v>-2056427</v>
      </c>
      <c r="AA243" s="443">
        <f t="shared" si="40"/>
        <v>11210818.792073615</v>
      </c>
      <c r="AB243" s="44">
        <f t="shared" si="35"/>
        <v>526.50254976159374</v>
      </c>
      <c r="AC243" s="264">
        <v>11</v>
      </c>
    </row>
    <row r="244" spans="1:29">
      <c r="A244" s="255">
        <v>751</v>
      </c>
      <c r="B244" s="18" t="s">
        <v>242</v>
      </c>
      <c r="C244" s="21">
        <v>2877</v>
      </c>
      <c r="D244" s="32">
        <v>1177012.9820907554</v>
      </c>
      <c r="E244" s="21">
        <v>1317409.7108767366</v>
      </c>
      <c r="F244" s="24">
        <v>2494422.6929674922</v>
      </c>
      <c r="G244" s="271">
        <v>520978.14699718938</v>
      </c>
      <c r="H244" s="272">
        <f t="shared" si="36"/>
        <v>3015400.8399646813</v>
      </c>
      <c r="I244" s="439">
        <v>260362</v>
      </c>
      <c r="J244" s="444">
        <f t="shared" si="37"/>
        <v>3275762.8399646813</v>
      </c>
      <c r="K244" s="272">
        <f t="shared" si="38"/>
        <v>1138.6036982845608</v>
      </c>
      <c r="L244" s="264">
        <v>19</v>
      </c>
      <c r="M244" s="264"/>
      <c r="N244" s="422">
        <f t="shared" si="32"/>
        <v>80862.492633128539</v>
      </c>
      <c r="O244" s="420">
        <f t="shared" si="33"/>
        <v>2.5309863796117014E-2</v>
      </c>
      <c r="P244" s="421">
        <f t="shared" si="34"/>
        <v>38.431402371491686</v>
      </c>
      <c r="Q244" s="434"/>
      <c r="R244" s="255">
        <v>751</v>
      </c>
      <c r="S244" s="18" t="s">
        <v>242</v>
      </c>
      <c r="T244" s="21">
        <v>2904</v>
      </c>
      <c r="U244" s="22">
        <v>1106248.5173572628</v>
      </c>
      <c r="V244" s="41">
        <v>1306770</v>
      </c>
      <c r="W244" s="166">
        <v>2413018</v>
      </c>
      <c r="X244" s="271">
        <v>521520.34733155294</v>
      </c>
      <c r="Y244" s="440">
        <f t="shared" si="39"/>
        <v>2934538.3473315528</v>
      </c>
      <c r="Z244" s="442">
        <v>260362</v>
      </c>
      <c r="AA244" s="443">
        <f t="shared" si="40"/>
        <v>3194900.3473315528</v>
      </c>
      <c r="AB244" s="44">
        <f t="shared" si="35"/>
        <v>1100.1722959130691</v>
      </c>
      <c r="AC244" s="264">
        <v>19</v>
      </c>
    </row>
    <row r="245" spans="1:29">
      <c r="A245" s="255">
        <v>753</v>
      </c>
      <c r="B245" s="18" t="s">
        <v>243</v>
      </c>
      <c r="C245" s="21">
        <v>22320</v>
      </c>
      <c r="D245" s="32">
        <v>23036597.116401702</v>
      </c>
      <c r="E245" s="21">
        <v>-685941.60406864749</v>
      </c>
      <c r="F245" s="24">
        <v>22350655.512333054</v>
      </c>
      <c r="G245" s="271">
        <v>2526690.9748676121</v>
      </c>
      <c r="H245" s="272">
        <f t="shared" si="36"/>
        <v>24877346.487200666</v>
      </c>
      <c r="I245" s="439">
        <v>-2128985</v>
      </c>
      <c r="J245" s="444">
        <f t="shared" si="37"/>
        <v>22748361.487200666</v>
      </c>
      <c r="K245" s="272">
        <f t="shared" si="38"/>
        <v>1019.1918229032557</v>
      </c>
      <c r="L245" s="264">
        <v>1</v>
      </c>
      <c r="M245" s="264"/>
      <c r="N245" s="422">
        <f t="shared" si="32"/>
        <v>744889.59996590391</v>
      </c>
      <c r="O245" s="420">
        <f t="shared" si="33"/>
        <v>3.3853275691371643E-2</v>
      </c>
      <c r="P245" s="421">
        <f t="shared" si="34"/>
        <v>27.597776610566939</v>
      </c>
      <c r="Q245" s="434"/>
      <c r="R245" s="255">
        <v>753</v>
      </c>
      <c r="S245" s="18" t="s">
        <v>243</v>
      </c>
      <c r="T245" s="21">
        <v>22190</v>
      </c>
      <c r="U245" s="22">
        <v>22242257.882167041</v>
      </c>
      <c r="V245" s="41">
        <v>-640179</v>
      </c>
      <c r="W245" s="166">
        <v>21602079</v>
      </c>
      <c r="X245" s="271">
        <v>2530377.8872347632</v>
      </c>
      <c r="Y245" s="440">
        <f t="shared" si="39"/>
        <v>24132456.887234762</v>
      </c>
      <c r="Z245" s="442">
        <v>-2128985</v>
      </c>
      <c r="AA245" s="443">
        <f t="shared" si="40"/>
        <v>22003471.887234762</v>
      </c>
      <c r="AB245" s="44">
        <f t="shared" si="35"/>
        <v>991.59404629268874</v>
      </c>
      <c r="AC245" s="264">
        <v>1</v>
      </c>
    </row>
    <row r="246" spans="1:29">
      <c r="A246" s="255">
        <v>755</v>
      </c>
      <c r="B246" s="18" t="s">
        <v>244</v>
      </c>
      <c r="C246" s="21">
        <v>6217</v>
      </c>
      <c r="D246" s="32">
        <v>5782191.7887921892</v>
      </c>
      <c r="E246" s="21">
        <v>-21235.119436017307</v>
      </c>
      <c r="F246" s="24">
        <v>5760956.669356172</v>
      </c>
      <c r="G246" s="271">
        <v>899894.05607407936</v>
      </c>
      <c r="H246" s="272">
        <f t="shared" si="36"/>
        <v>6660850.7254302511</v>
      </c>
      <c r="I246" s="439">
        <v>-1604093</v>
      </c>
      <c r="J246" s="444">
        <f t="shared" si="37"/>
        <v>5056757.7254302511</v>
      </c>
      <c r="K246" s="272">
        <f t="shared" si="38"/>
        <v>813.37586061287618</v>
      </c>
      <c r="L246" s="264">
        <v>1</v>
      </c>
      <c r="M246" s="264"/>
      <c r="N246" s="422">
        <f t="shared" si="32"/>
        <v>810428.22565545421</v>
      </c>
      <c r="O246" s="420">
        <f t="shared" si="33"/>
        <v>0.19085382462628844</v>
      </c>
      <c r="P246" s="421">
        <f t="shared" si="34"/>
        <v>128.26300166244107</v>
      </c>
      <c r="Q246" s="434"/>
      <c r="R246" s="255">
        <v>755</v>
      </c>
      <c r="S246" s="18" t="s">
        <v>244</v>
      </c>
      <c r="T246" s="21">
        <v>6198</v>
      </c>
      <c r="U246" s="22">
        <v>4810696.2470656801</v>
      </c>
      <c r="V246" s="41">
        <v>126925</v>
      </c>
      <c r="W246" s="166">
        <v>4937622</v>
      </c>
      <c r="X246" s="271">
        <v>912800.49977479712</v>
      </c>
      <c r="Y246" s="440">
        <f t="shared" si="39"/>
        <v>5850422.4997747969</v>
      </c>
      <c r="Z246" s="442">
        <v>-1604093</v>
      </c>
      <c r="AA246" s="443">
        <f t="shared" si="40"/>
        <v>4246329.4997747969</v>
      </c>
      <c r="AB246" s="44">
        <f t="shared" si="35"/>
        <v>685.11285895043511</v>
      </c>
      <c r="AC246" s="264">
        <v>1</v>
      </c>
    </row>
    <row r="247" spans="1:29">
      <c r="A247" s="255">
        <v>758</v>
      </c>
      <c r="B247" s="18" t="s">
        <v>245</v>
      </c>
      <c r="C247" s="21">
        <v>8134</v>
      </c>
      <c r="D247" s="32">
        <v>4281934.0754585611</v>
      </c>
      <c r="E247" s="21">
        <v>838276.38974993816</v>
      </c>
      <c r="F247" s="24">
        <v>5120210.4652084988</v>
      </c>
      <c r="G247" s="271">
        <v>1537133.8377917514</v>
      </c>
      <c r="H247" s="272">
        <f t="shared" si="36"/>
        <v>6657344.3030002499</v>
      </c>
      <c r="I247" s="439">
        <v>-970894</v>
      </c>
      <c r="J247" s="444">
        <f t="shared" si="37"/>
        <v>5686450.3030002499</v>
      </c>
      <c r="K247" s="272">
        <f t="shared" si="38"/>
        <v>699.09642279324441</v>
      </c>
      <c r="L247" s="264">
        <v>19</v>
      </c>
      <c r="M247" s="264"/>
      <c r="N247" s="422">
        <f t="shared" si="32"/>
        <v>3218900.9439848629</v>
      </c>
      <c r="O247" s="420">
        <f t="shared" si="33"/>
        <v>1.304493031608204</v>
      </c>
      <c r="P247" s="421">
        <f t="shared" si="34"/>
        <v>397.6979423956156</v>
      </c>
      <c r="Q247" s="434"/>
      <c r="R247" s="255">
        <v>758</v>
      </c>
      <c r="S247" s="18" t="s">
        <v>245</v>
      </c>
      <c r="T247" s="21">
        <v>8187</v>
      </c>
      <c r="U247" s="22">
        <v>2020691.249003401</v>
      </c>
      <c r="V247" s="41">
        <v>-104264</v>
      </c>
      <c r="W247" s="166">
        <v>1916427</v>
      </c>
      <c r="X247" s="271">
        <v>1522016.359015387</v>
      </c>
      <c r="Y247" s="440">
        <f t="shared" si="39"/>
        <v>3438443.359015387</v>
      </c>
      <c r="Z247" s="442">
        <v>-970894</v>
      </c>
      <c r="AA247" s="443">
        <f t="shared" si="40"/>
        <v>2467549.359015387</v>
      </c>
      <c r="AB247" s="44">
        <f t="shared" si="35"/>
        <v>301.39848039762882</v>
      </c>
      <c r="AC247" s="264">
        <v>19</v>
      </c>
    </row>
    <row r="248" spans="1:29">
      <c r="A248" s="255">
        <v>759</v>
      </c>
      <c r="B248" s="18" t="s">
        <v>246</v>
      </c>
      <c r="C248" s="21">
        <v>1942</v>
      </c>
      <c r="D248" s="32">
        <v>1101798.1904157551</v>
      </c>
      <c r="E248" s="21">
        <v>975013.09864022932</v>
      </c>
      <c r="F248" s="24">
        <v>2076811.2890559845</v>
      </c>
      <c r="G248" s="271">
        <v>494714.0242794212</v>
      </c>
      <c r="H248" s="272">
        <f t="shared" si="36"/>
        <v>2571525.3133354057</v>
      </c>
      <c r="I248" s="439">
        <v>-534188</v>
      </c>
      <c r="J248" s="444">
        <f t="shared" si="37"/>
        <v>2037337.3133354057</v>
      </c>
      <c r="K248" s="272">
        <f t="shared" si="38"/>
        <v>1049.0923343642667</v>
      </c>
      <c r="L248" s="264">
        <v>14</v>
      </c>
      <c r="M248" s="264"/>
      <c r="N248" s="422">
        <f t="shared" si="32"/>
        <v>-69082.985472673085</v>
      </c>
      <c r="O248" s="420">
        <f t="shared" si="33"/>
        <v>-3.2796391827292874E-2</v>
      </c>
      <c r="P248" s="421">
        <f t="shared" si="34"/>
        <v>-5.7000035466389818</v>
      </c>
      <c r="Q248" s="434"/>
      <c r="R248" s="255">
        <v>759</v>
      </c>
      <c r="S248" s="18" t="s">
        <v>246</v>
      </c>
      <c r="T248" s="21">
        <v>1997</v>
      </c>
      <c r="U248" s="22">
        <v>1217114.5025488404</v>
      </c>
      <c r="V248" s="41">
        <v>935857</v>
      </c>
      <c r="W248" s="166">
        <v>2152971</v>
      </c>
      <c r="X248" s="271">
        <v>487637.29880807875</v>
      </c>
      <c r="Y248" s="440">
        <f t="shared" si="39"/>
        <v>2640608.2988080787</v>
      </c>
      <c r="Z248" s="442">
        <v>-534188</v>
      </c>
      <c r="AA248" s="443">
        <f t="shared" si="40"/>
        <v>2106420.2988080787</v>
      </c>
      <c r="AB248" s="44">
        <f t="shared" si="35"/>
        <v>1054.7923379109056</v>
      </c>
      <c r="AC248" s="264">
        <v>14</v>
      </c>
    </row>
    <row r="249" spans="1:29">
      <c r="A249" s="255">
        <v>761</v>
      </c>
      <c r="B249" s="18" t="s">
        <v>247</v>
      </c>
      <c r="C249" s="21">
        <v>8426</v>
      </c>
      <c r="D249" s="32">
        <v>1631360.3983655064</v>
      </c>
      <c r="E249" s="21">
        <v>4208484.1608050009</v>
      </c>
      <c r="F249" s="24">
        <v>5839844.5591705069</v>
      </c>
      <c r="G249" s="271">
        <v>1843556.3693396621</v>
      </c>
      <c r="H249" s="272">
        <f t="shared" si="36"/>
        <v>7683400.9285101686</v>
      </c>
      <c r="I249" s="439">
        <v>239673</v>
      </c>
      <c r="J249" s="444">
        <f t="shared" si="37"/>
        <v>7923073.9285101686</v>
      </c>
      <c r="K249" s="272">
        <f t="shared" si="38"/>
        <v>940.31259536080802</v>
      </c>
      <c r="L249" s="264">
        <v>2</v>
      </c>
      <c r="M249" s="264"/>
      <c r="N249" s="422">
        <f t="shared" si="32"/>
        <v>-2755493.5096725337</v>
      </c>
      <c r="O249" s="420">
        <f t="shared" si="33"/>
        <v>-0.25803962241413431</v>
      </c>
      <c r="P249" s="421">
        <f t="shared" si="34"/>
        <v>-306.74654725074197</v>
      </c>
      <c r="Q249" s="434"/>
      <c r="R249" s="255">
        <v>761</v>
      </c>
      <c r="S249" s="18" t="s">
        <v>247</v>
      </c>
      <c r="T249" s="21">
        <v>8563</v>
      </c>
      <c r="U249" s="22">
        <v>4420462.9389335103</v>
      </c>
      <c r="V249" s="41">
        <v>4177982</v>
      </c>
      <c r="W249" s="166">
        <v>8598445</v>
      </c>
      <c r="X249" s="271">
        <v>1840449.4381827025</v>
      </c>
      <c r="Y249" s="440">
        <f t="shared" si="39"/>
        <v>10438894.438182702</v>
      </c>
      <c r="Z249" s="442">
        <v>239673</v>
      </c>
      <c r="AA249" s="443">
        <f t="shared" si="40"/>
        <v>10678567.438182702</v>
      </c>
      <c r="AB249" s="44">
        <f t="shared" si="35"/>
        <v>1247.05914261155</v>
      </c>
      <c r="AC249" s="264">
        <v>2</v>
      </c>
    </row>
    <row r="250" spans="1:29">
      <c r="A250" s="255">
        <v>762</v>
      </c>
      <c r="B250" s="18" t="s">
        <v>248</v>
      </c>
      <c r="C250" s="21">
        <v>3672</v>
      </c>
      <c r="D250" s="32">
        <v>2094057.1029178333</v>
      </c>
      <c r="E250" s="21">
        <v>1405209.8735514632</v>
      </c>
      <c r="F250" s="24">
        <v>3499266.9764692965</v>
      </c>
      <c r="G250" s="271">
        <v>900726.84104175016</v>
      </c>
      <c r="H250" s="272">
        <f t="shared" si="36"/>
        <v>4399993.8175110463</v>
      </c>
      <c r="I250" s="439">
        <v>-90670</v>
      </c>
      <c r="J250" s="444">
        <f t="shared" si="37"/>
        <v>4309323.8175110463</v>
      </c>
      <c r="K250" s="272">
        <f t="shared" si="38"/>
        <v>1173.5631311304592</v>
      </c>
      <c r="L250" s="264">
        <v>11</v>
      </c>
      <c r="M250" s="264"/>
      <c r="N250" s="422">
        <f t="shared" si="32"/>
        <v>-63660.355967395939</v>
      </c>
      <c r="O250" s="420">
        <f t="shared" si="33"/>
        <v>-1.4557646092910052E-2</v>
      </c>
      <c r="P250" s="421">
        <f t="shared" si="34"/>
        <v>15.770127826662019</v>
      </c>
      <c r="Q250" s="434"/>
      <c r="R250" s="255">
        <v>762</v>
      </c>
      <c r="S250" s="18" t="s">
        <v>248</v>
      </c>
      <c r="T250" s="21">
        <v>3777</v>
      </c>
      <c r="U250" s="22">
        <v>3168340.5978996744</v>
      </c>
      <c r="V250" s="41">
        <v>404542</v>
      </c>
      <c r="W250" s="166">
        <v>3572883</v>
      </c>
      <c r="X250" s="271">
        <v>890771.17347844259</v>
      </c>
      <c r="Y250" s="440">
        <f t="shared" si="39"/>
        <v>4463654.1734784422</v>
      </c>
      <c r="Z250" s="442">
        <v>-90670</v>
      </c>
      <c r="AA250" s="443">
        <f t="shared" si="40"/>
        <v>4372984.1734784422</v>
      </c>
      <c r="AB250" s="44">
        <f t="shared" si="35"/>
        <v>1157.7930033037971</v>
      </c>
      <c r="AC250" s="264">
        <v>11</v>
      </c>
    </row>
    <row r="251" spans="1:29">
      <c r="A251" s="255">
        <v>765</v>
      </c>
      <c r="B251" s="18" t="s">
        <v>249</v>
      </c>
      <c r="C251" s="21">
        <v>10354</v>
      </c>
      <c r="D251" s="32">
        <v>2210479.5379023114</v>
      </c>
      <c r="E251" s="21">
        <v>2050826.7682703228</v>
      </c>
      <c r="F251" s="24">
        <v>4261306.3061726345</v>
      </c>
      <c r="G251" s="271">
        <v>1900718.8053296255</v>
      </c>
      <c r="H251" s="272">
        <f t="shared" si="36"/>
        <v>6162025.11150226</v>
      </c>
      <c r="I251" s="439">
        <v>589416</v>
      </c>
      <c r="J251" s="444">
        <f t="shared" si="37"/>
        <v>6751441.11150226</v>
      </c>
      <c r="K251" s="272">
        <f t="shared" si="38"/>
        <v>652.06114656193358</v>
      </c>
      <c r="L251" s="264">
        <v>18</v>
      </c>
      <c r="M251" s="264"/>
      <c r="N251" s="422">
        <f t="shared" si="32"/>
        <v>1818423.2587065846</v>
      </c>
      <c r="O251" s="420">
        <f t="shared" si="33"/>
        <v>0.36862288217263084</v>
      </c>
      <c r="P251" s="421">
        <f t="shared" si="34"/>
        <v>175.34894586656486</v>
      </c>
      <c r="Q251" s="434"/>
      <c r="R251" s="255">
        <v>765</v>
      </c>
      <c r="S251" s="18" t="s">
        <v>249</v>
      </c>
      <c r="T251" s="21">
        <v>10348</v>
      </c>
      <c r="U251" s="22">
        <v>1024358.7945020627</v>
      </c>
      <c r="V251" s="41">
        <v>1431520</v>
      </c>
      <c r="W251" s="166">
        <v>2455879</v>
      </c>
      <c r="X251" s="271">
        <v>1887722.8527956752</v>
      </c>
      <c r="Y251" s="440">
        <f t="shared" si="39"/>
        <v>4343601.8527956754</v>
      </c>
      <c r="Z251" s="442">
        <v>589416</v>
      </c>
      <c r="AA251" s="443">
        <f t="shared" si="40"/>
        <v>4933017.8527956754</v>
      </c>
      <c r="AB251" s="44">
        <f t="shared" si="35"/>
        <v>476.71220069536872</v>
      </c>
      <c r="AC251" s="264">
        <v>18</v>
      </c>
    </row>
    <row r="252" spans="1:29">
      <c r="A252" s="255">
        <v>768</v>
      </c>
      <c r="B252" s="18" t="s">
        <v>250</v>
      </c>
      <c r="C252" s="21">
        <v>2375</v>
      </c>
      <c r="D252" s="32">
        <v>1521502.0042875891</v>
      </c>
      <c r="E252" s="21">
        <v>817820.74403068621</v>
      </c>
      <c r="F252" s="24">
        <v>2339322.7483182754</v>
      </c>
      <c r="G252" s="271">
        <v>573609.02291056793</v>
      </c>
      <c r="H252" s="272">
        <f t="shared" si="36"/>
        <v>2912931.7712288434</v>
      </c>
      <c r="I252" s="439">
        <v>303659</v>
      </c>
      <c r="J252" s="444">
        <f t="shared" si="37"/>
        <v>3216590.7712288434</v>
      </c>
      <c r="K252" s="272">
        <f t="shared" si="38"/>
        <v>1354.3540089384603</v>
      </c>
      <c r="L252" s="264">
        <v>10</v>
      </c>
      <c r="M252" s="264"/>
      <c r="N252" s="422">
        <f t="shared" si="32"/>
        <v>720375.22974267136</v>
      </c>
      <c r="O252" s="420">
        <f t="shared" si="33"/>
        <v>0.28858695003308149</v>
      </c>
      <c r="P252" s="421">
        <f t="shared" si="34"/>
        <v>327.10481491122914</v>
      </c>
      <c r="Q252" s="434"/>
      <c r="R252" s="255">
        <v>768</v>
      </c>
      <c r="S252" s="18" t="s">
        <v>250</v>
      </c>
      <c r="T252" s="21">
        <v>2430</v>
      </c>
      <c r="U252" s="22">
        <v>1264799.6450776891</v>
      </c>
      <c r="V252" s="41">
        <v>358341</v>
      </c>
      <c r="W252" s="166">
        <v>1623141</v>
      </c>
      <c r="X252" s="271">
        <v>569415.54148617212</v>
      </c>
      <c r="Y252" s="440">
        <f t="shared" si="39"/>
        <v>2192556.541486172</v>
      </c>
      <c r="Z252" s="442">
        <v>303659</v>
      </c>
      <c r="AA252" s="443">
        <f t="shared" si="40"/>
        <v>2496215.541486172</v>
      </c>
      <c r="AB252" s="44">
        <f t="shared" si="35"/>
        <v>1027.2491940272312</v>
      </c>
      <c r="AC252" s="264">
        <v>10</v>
      </c>
    </row>
    <row r="253" spans="1:29">
      <c r="A253" s="255">
        <v>777</v>
      </c>
      <c r="B253" s="18" t="s">
        <v>251</v>
      </c>
      <c r="C253" s="21">
        <v>7367</v>
      </c>
      <c r="D253" s="32">
        <v>3185748.7492055106</v>
      </c>
      <c r="E253" s="21">
        <v>3298079.6612589713</v>
      </c>
      <c r="F253" s="24">
        <v>6483828.4104644824</v>
      </c>
      <c r="G253" s="271">
        <v>1584281.779454119</v>
      </c>
      <c r="H253" s="272">
        <f t="shared" si="36"/>
        <v>8068110.1899186019</v>
      </c>
      <c r="I253" s="439">
        <v>82592</v>
      </c>
      <c r="J253" s="444">
        <f t="shared" si="37"/>
        <v>8150702.1899186019</v>
      </c>
      <c r="K253" s="272">
        <f t="shared" si="38"/>
        <v>1106.3800990794898</v>
      </c>
      <c r="L253" s="264">
        <v>18</v>
      </c>
      <c r="M253" s="264"/>
      <c r="N253" s="422">
        <f t="shared" si="32"/>
        <v>508192.79639493953</v>
      </c>
      <c r="O253" s="420">
        <f t="shared" si="33"/>
        <v>6.6495540957474925E-2</v>
      </c>
      <c r="P253" s="421">
        <f t="shared" si="34"/>
        <v>88.464623117361157</v>
      </c>
      <c r="Q253" s="434"/>
      <c r="R253" s="255">
        <v>777</v>
      </c>
      <c r="S253" s="18" t="s">
        <v>251</v>
      </c>
      <c r="T253" s="21">
        <v>7508</v>
      </c>
      <c r="U253" s="22">
        <v>3457845.7784631569</v>
      </c>
      <c r="V253" s="41">
        <v>2542504</v>
      </c>
      <c r="W253" s="166">
        <v>6000349</v>
      </c>
      <c r="X253" s="271">
        <v>1559568.3935236621</v>
      </c>
      <c r="Y253" s="440">
        <f t="shared" si="39"/>
        <v>7559917.3935236624</v>
      </c>
      <c r="Z253" s="442">
        <v>82592</v>
      </c>
      <c r="AA253" s="443">
        <f t="shared" si="40"/>
        <v>7642509.3935236624</v>
      </c>
      <c r="AB253" s="44">
        <f t="shared" si="35"/>
        <v>1017.9154759621287</v>
      </c>
      <c r="AC253" s="264">
        <v>18</v>
      </c>
    </row>
    <row r="254" spans="1:29">
      <c r="A254" s="255">
        <v>778</v>
      </c>
      <c r="B254" s="18" t="s">
        <v>252</v>
      </c>
      <c r="C254" s="21">
        <v>6763</v>
      </c>
      <c r="D254" s="32">
        <v>580393.70460324804</v>
      </c>
      <c r="E254" s="21">
        <v>3390903.4993092371</v>
      </c>
      <c r="F254" s="24">
        <v>3971297.2039124854</v>
      </c>
      <c r="G254" s="271">
        <v>1379792.2095428538</v>
      </c>
      <c r="H254" s="272">
        <f t="shared" si="36"/>
        <v>5351089.4134553391</v>
      </c>
      <c r="I254" s="439">
        <v>92402</v>
      </c>
      <c r="J254" s="444">
        <f t="shared" si="37"/>
        <v>5443491.4134553391</v>
      </c>
      <c r="K254" s="272">
        <f t="shared" si="38"/>
        <v>804.89300805195023</v>
      </c>
      <c r="L254" s="264">
        <v>11</v>
      </c>
      <c r="M254" s="264"/>
      <c r="N254" s="422">
        <f t="shared" si="32"/>
        <v>418817.8909948729</v>
      </c>
      <c r="O254" s="420">
        <f t="shared" si="33"/>
        <v>8.335225942993954E-2</v>
      </c>
      <c r="P254" s="421">
        <f t="shared" si="34"/>
        <v>75.728369761358749</v>
      </c>
      <c r="Q254" s="434"/>
      <c r="R254" s="255">
        <v>778</v>
      </c>
      <c r="S254" s="18" t="s">
        <v>252</v>
      </c>
      <c r="T254" s="21">
        <v>6891</v>
      </c>
      <c r="U254" s="22">
        <v>523172.23598117672</v>
      </c>
      <c r="V254" s="41">
        <v>3044071</v>
      </c>
      <c r="W254" s="166">
        <v>3567243</v>
      </c>
      <c r="X254" s="271">
        <v>1365028.5224604667</v>
      </c>
      <c r="Y254" s="440">
        <f t="shared" si="39"/>
        <v>4932271.5224604663</v>
      </c>
      <c r="Z254" s="442">
        <v>92402</v>
      </c>
      <c r="AA254" s="443">
        <f t="shared" si="40"/>
        <v>5024673.5224604663</v>
      </c>
      <c r="AB254" s="44">
        <f t="shared" si="35"/>
        <v>729.16463829059148</v>
      </c>
      <c r="AC254" s="264">
        <v>11</v>
      </c>
    </row>
    <row r="255" spans="1:29">
      <c r="A255" s="255">
        <v>781</v>
      </c>
      <c r="B255" s="18" t="s">
        <v>253</v>
      </c>
      <c r="C255" s="21">
        <v>3504</v>
      </c>
      <c r="D255" s="32">
        <v>2134830.0477214418</v>
      </c>
      <c r="E255" s="21">
        <v>888140.79841946554</v>
      </c>
      <c r="F255" s="24">
        <v>3022970.8461409071</v>
      </c>
      <c r="G255" s="271">
        <v>808140.06415676675</v>
      </c>
      <c r="H255" s="272">
        <f t="shared" si="36"/>
        <v>3831110.9102976741</v>
      </c>
      <c r="I255" s="439">
        <v>-412507</v>
      </c>
      <c r="J255" s="444">
        <f t="shared" si="37"/>
        <v>3418603.9102976741</v>
      </c>
      <c r="K255" s="272">
        <f t="shared" si="38"/>
        <v>975.62896983381108</v>
      </c>
      <c r="L255" s="264">
        <v>7</v>
      </c>
      <c r="M255" s="264"/>
      <c r="N255" s="422">
        <f t="shared" si="32"/>
        <v>-150718.27864227165</v>
      </c>
      <c r="O255" s="420">
        <f t="shared" si="33"/>
        <v>-4.2226022382987373E-2</v>
      </c>
      <c r="P255" s="421">
        <f t="shared" si="34"/>
        <v>-20.275658776664841</v>
      </c>
      <c r="Q255" s="434"/>
      <c r="R255" s="255">
        <v>781</v>
      </c>
      <c r="S255" s="18" t="s">
        <v>253</v>
      </c>
      <c r="T255" s="21">
        <v>3584</v>
      </c>
      <c r="U255" s="22">
        <v>2634151.4084133771</v>
      </c>
      <c r="V255" s="41">
        <v>542259</v>
      </c>
      <c r="W255" s="166">
        <v>3176410</v>
      </c>
      <c r="X255" s="271">
        <v>805419.18893994577</v>
      </c>
      <c r="Y255" s="440">
        <f t="shared" si="39"/>
        <v>3981829.1889399458</v>
      </c>
      <c r="Z255" s="442">
        <v>-412507</v>
      </c>
      <c r="AA255" s="443">
        <f t="shared" si="40"/>
        <v>3569322.1889399458</v>
      </c>
      <c r="AB255" s="44">
        <f t="shared" si="35"/>
        <v>995.90462861047592</v>
      </c>
      <c r="AC255" s="264">
        <v>7</v>
      </c>
    </row>
    <row r="256" spans="1:29">
      <c r="A256" s="255">
        <v>783</v>
      </c>
      <c r="B256" s="18" t="s">
        <v>254</v>
      </c>
      <c r="C256" s="21">
        <v>6419</v>
      </c>
      <c r="D256" s="32">
        <v>-259061.33088929765</v>
      </c>
      <c r="E256" s="21">
        <v>1667405.8319036791</v>
      </c>
      <c r="F256" s="24">
        <v>1408344.5010143814</v>
      </c>
      <c r="G256" s="271">
        <v>1258147.0551604873</v>
      </c>
      <c r="H256" s="272">
        <f t="shared" si="36"/>
        <v>2666491.5561748687</v>
      </c>
      <c r="I256" s="439">
        <v>-418397</v>
      </c>
      <c r="J256" s="444">
        <f t="shared" si="37"/>
        <v>2248094.5561748687</v>
      </c>
      <c r="K256" s="272">
        <f t="shared" si="38"/>
        <v>350.22504380353149</v>
      </c>
      <c r="L256" s="264">
        <v>4</v>
      </c>
      <c r="M256" s="264"/>
      <c r="N256" s="422">
        <f t="shared" si="32"/>
        <v>-1340925.9356696112</v>
      </c>
      <c r="O256" s="420">
        <f t="shared" si="33"/>
        <v>-0.37361891321508689</v>
      </c>
      <c r="P256" s="421">
        <f t="shared" si="34"/>
        <v>-194.55645161912793</v>
      </c>
      <c r="Q256" s="434"/>
      <c r="R256" s="255">
        <v>783</v>
      </c>
      <c r="S256" s="18" t="s">
        <v>254</v>
      </c>
      <c r="T256" s="21">
        <v>6588</v>
      </c>
      <c r="U256" s="22">
        <v>1009967.9478502281</v>
      </c>
      <c r="V256" s="41">
        <v>1733538</v>
      </c>
      <c r="W256" s="166">
        <v>2743506</v>
      </c>
      <c r="X256" s="271">
        <v>1263911.4918444799</v>
      </c>
      <c r="Y256" s="440">
        <f t="shared" si="39"/>
        <v>4007417.4918444799</v>
      </c>
      <c r="Z256" s="442">
        <v>-418397</v>
      </c>
      <c r="AA256" s="443">
        <f t="shared" si="40"/>
        <v>3589020.4918444799</v>
      </c>
      <c r="AB256" s="44">
        <f t="shared" si="35"/>
        <v>544.78149542265942</v>
      </c>
      <c r="AC256" s="264">
        <v>4</v>
      </c>
    </row>
    <row r="257" spans="1:29">
      <c r="A257" s="255">
        <v>785</v>
      </c>
      <c r="B257" s="18" t="s">
        <v>255</v>
      </c>
      <c r="C257" s="21">
        <v>2626</v>
      </c>
      <c r="D257" s="32">
        <v>3658831.3790096133</v>
      </c>
      <c r="E257" s="21">
        <v>1220146.5275296271</v>
      </c>
      <c r="F257" s="24">
        <v>4878977.9065392409</v>
      </c>
      <c r="G257" s="271">
        <v>643761.66564102366</v>
      </c>
      <c r="H257" s="272">
        <f t="shared" si="36"/>
        <v>5522739.5721802646</v>
      </c>
      <c r="I257" s="439">
        <v>189159</v>
      </c>
      <c r="J257" s="444">
        <f t="shared" si="37"/>
        <v>5711898.5721802646</v>
      </c>
      <c r="K257" s="272">
        <f t="shared" si="38"/>
        <v>2175.1327388348304</v>
      </c>
      <c r="L257" s="264">
        <v>17</v>
      </c>
      <c r="M257" s="264"/>
      <c r="N257" s="422">
        <f t="shared" si="32"/>
        <v>417736.68303943612</v>
      </c>
      <c r="O257" s="420">
        <f t="shared" si="33"/>
        <v>7.8905158509844739E-2</v>
      </c>
      <c r="P257" s="421">
        <f t="shared" si="34"/>
        <v>194.52597147948859</v>
      </c>
      <c r="Q257" s="434"/>
      <c r="R257" s="255">
        <v>785</v>
      </c>
      <c r="S257" s="18" t="s">
        <v>255</v>
      </c>
      <c r="T257" s="21">
        <v>2673</v>
      </c>
      <c r="U257" s="22">
        <v>3319356.6655783774</v>
      </c>
      <c r="V257" s="41">
        <v>1147280</v>
      </c>
      <c r="W257" s="166">
        <v>4466637</v>
      </c>
      <c r="X257" s="271">
        <v>638365.88914082851</v>
      </c>
      <c r="Y257" s="440">
        <f t="shared" si="39"/>
        <v>5105002.8891408285</v>
      </c>
      <c r="Z257" s="442">
        <v>189159</v>
      </c>
      <c r="AA257" s="443">
        <f t="shared" si="40"/>
        <v>5294161.8891408285</v>
      </c>
      <c r="AB257" s="44">
        <f t="shared" si="35"/>
        <v>1980.6067673553418</v>
      </c>
      <c r="AC257" s="264">
        <v>17</v>
      </c>
    </row>
    <row r="258" spans="1:29">
      <c r="A258" s="255">
        <v>790</v>
      </c>
      <c r="B258" s="18" t="s">
        <v>256</v>
      </c>
      <c r="C258" s="21">
        <v>23734</v>
      </c>
      <c r="D258" s="32">
        <v>4110416.0117175207</v>
      </c>
      <c r="E258" s="21">
        <v>10314109.019651568</v>
      </c>
      <c r="F258" s="24">
        <v>14424525.031369088</v>
      </c>
      <c r="G258" s="271">
        <v>4482120.1401465032</v>
      </c>
      <c r="H258" s="272">
        <f t="shared" si="36"/>
        <v>18906645.171515591</v>
      </c>
      <c r="I258" s="439">
        <v>-2266145</v>
      </c>
      <c r="J258" s="444">
        <f t="shared" si="37"/>
        <v>16640500.171515591</v>
      </c>
      <c r="K258" s="272">
        <f t="shared" si="38"/>
        <v>701.12497562634155</v>
      </c>
      <c r="L258" s="264">
        <v>6</v>
      </c>
      <c r="M258" s="264"/>
      <c r="N258" s="422">
        <f t="shared" si="32"/>
        <v>-1757416.5234226547</v>
      </c>
      <c r="O258" s="420">
        <f t="shared" si="33"/>
        <v>-9.5522582940391648E-2</v>
      </c>
      <c r="P258" s="421">
        <f t="shared" si="34"/>
        <v>-65.518773641857706</v>
      </c>
      <c r="Q258" s="434"/>
      <c r="R258" s="255">
        <v>790</v>
      </c>
      <c r="S258" s="18" t="s">
        <v>256</v>
      </c>
      <c r="T258" s="21">
        <v>23998</v>
      </c>
      <c r="U258" s="22">
        <v>6182827.4343435401</v>
      </c>
      <c r="V258" s="41">
        <v>10005395</v>
      </c>
      <c r="W258" s="166">
        <v>16188223</v>
      </c>
      <c r="X258" s="271">
        <v>4475838.6949382462</v>
      </c>
      <c r="Y258" s="440">
        <f t="shared" si="39"/>
        <v>20664061.694938246</v>
      </c>
      <c r="Z258" s="442">
        <v>-2266145</v>
      </c>
      <c r="AA258" s="443">
        <f t="shared" si="40"/>
        <v>18397916.694938246</v>
      </c>
      <c r="AB258" s="44">
        <f t="shared" si="35"/>
        <v>766.64374926819926</v>
      </c>
      <c r="AC258" s="264">
        <v>6</v>
      </c>
    </row>
    <row r="259" spans="1:29">
      <c r="A259" s="255">
        <v>791</v>
      </c>
      <c r="B259" s="18" t="s">
        <v>257</v>
      </c>
      <c r="C259" s="21">
        <v>5029</v>
      </c>
      <c r="D259" s="32">
        <v>3326264.6115246154</v>
      </c>
      <c r="E259" s="21">
        <v>3074874.0647032596</v>
      </c>
      <c r="F259" s="24">
        <v>6401138.6762278751</v>
      </c>
      <c r="G259" s="271">
        <v>1276606.2780087413</v>
      </c>
      <c r="H259" s="272">
        <f t="shared" si="36"/>
        <v>7677744.9542366164</v>
      </c>
      <c r="I259" s="439">
        <v>-165770</v>
      </c>
      <c r="J259" s="444">
        <f t="shared" si="37"/>
        <v>7511974.9542366164</v>
      </c>
      <c r="K259" s="272">
        <f t="shared" si="38"/>
        <v>1493.7313490229899</v>
      </c>
      <c r="L259" s="264">
        <v>17</v>
      </c>
      <c r="M259" s="264"/>
      <c r="N259" s="422">
        <f t="shared" si="32"/>
        <v>-894702.53862738516</v>
      </c>
      <c r="O259" s="420">
        <f t="shared" si="33"/>
        <v>-0.106427603460089</v>
      </c>
      <c r="P259" s="421">
        <f t="shared" si="34"/>
        <v>-144.67782908342247</v>
      </c>
      <c r="Q259" s="434"/>
      <c r="R259" s="255">
        <v>791</v>
      </c>
      <c r="S259" s="18" t="s">
        <v>257</v>
      </c>
      <c r="T259" s="21">
        <v>5131</v>
      </c>
      <c r="U259" s="22">
        <v>4529151.9291258203</v>
      </c>
      <c r="V259" s="41">
        <v>2780392</v>
      </c>
      <c r="W259" s="166">
        <v>7309544</v>
      </c>
      <c r="X259" s="271">
        <v>1262903.4928640013</v>
      </c>
      <c r="Y259" s="440">
        <f t="shared" si="39"/>
        <v>8572447.4928640015</v>
      </c>
      <c r="Z259" s="442">
        <v>-165770</v>
      </c>
      <c r="AA259" s="443">
        <f t="shared" si="40"/>
        <v>8406677.4928640015</v>
      </c>
      <c r="AB259" s="44">
        <f t="shared" si="35"/>
        <v>1638.4091781064124</v>
      </c>
      <c r="AC259" s="264">
        <v>17</v>
      </c>
    </row>
    <row r="260" spans="1:29">
      <c r="A260" s="255">
        <v>831</v>
      </c>
      <c r="B260" s="18" t="s">
        <v>258</v>
      </c>
      <c r="C260" s="21">
        <v>4559</v>
      </c>
      <c r="D260" s="32">
        <v>1501442.6971187613</v>
      </c>
      <c r="E260" s="21">
        <v>887209.85084029287</v>
      </c>
      <c r="F260" s="24">
        <v>2388652.5479590539</v>
      </c>
      <c r="G260" s="271">
        <v>694772.56928067666</v>
      </c>
      <c r="H260" s="272">
        <f t="shared" si="36"/>
        <v>3083425.1172397304</v>
      </c>
      <c r="I260" s="439">
        <v>-1131257</v>
      </c>
      <c r="J260" s="444">
        <f t="shared" si="37"/>
        <v>1952168.1172397304</v>
      </c>
      <c r="K260" s="272">
        <f t="shared" si="38"/>
        <v>428.2009469707678</v>
      </c>
      <c r="L260" s="264">
        <v>9</v>
      </c>
      <c r="M260" s="264"/>
      <c r="N260" s="422">
        <f t="shared" si="32"/>
        <v>-869397.16661472712</v>
      </c>
      <c r="O260" s="420">
        <f t="shared" si="33"/>
        <v>-0.30812583766520873</v>
      </c>
      <c r="P260" s="421">
        <f t="shared" si="34"/>
        <v>-185.85025735011521</v>
      </c>
      <c r="Q260" s="434"/>
      <c r="R260" s="255">
        <v>831</v>
      </c>
      <c r="S260" s="18" t="s">
        <v>258</v>
      </c>
      <c r="T260" s="21">
        <v>4595</v>
      </c>
      <c r="U260" s="22">
        <v>2423545.3424582179</v>
      </c>
      <c r="V260" s="41">
        <v>833672</v>
      </c>
      <c r="W260" s="166">
        <v>3257218</v>
      </c>
      <c r="X260" s="271">
        <v>695604.28385445778</v>
      </c>
      <c r="Y260" s="440">
        <f t="shared" si="39"/>
        <v>3952822.2838544575</v>
      </c>
      <c r="Z260" s="442">
        <v>-1131257</v>
      </c>
      <c r="AA260" s="443">
        <f t="shared" si="40"/>
        <v>2821565.2838544575</v>
      </c>
      <c r="AB260" s="44">
        <f t="shared" si="35"/>
        <v>614.05120432088302</v>
      </c>
      <c r="AC260" s="264">
        <v>9</v>
      </c>
    </row>
    <row r="261" spans="1:29">
      <c r="A261" s="255">
        <v>832</v>
      </c>
      <c r="B261" s="18" t="s">
        <v>259</v>
      </c>
      <c r="C261" s="21">
        <v>3825</v>
      </c>
      <c r="D261" s="32">
        <v>6528879.5896084048</v>
      </c>
      <c r="E261" s="21">
        <v>1913967.6919506721</v>
      </c>
      <c r="F261" s="24">
        <v>8442847.2815590762</v>
      </c>
      <c r="G261" s="271">
        <v>780351.98147375905</v>
      </c>
      <c r="H261" s="272">
        <f t="shared" si="36"/>
        <v>9223199.263032835</v>
      </c>
      <c r="I261" s="439">
        <v>-94740</v>
      </c>
      <c r="J261" s="444">
        <f t="shared" si="37"/>
        <v>9128459.263032835</v>
      </c>
      <c r="K261" s="272">
        <f t="shared" si="38"/>
        <v>2386.5252975249241</v>
      </c>
      <c r="L261" s="264">
        <v>17</v>
      </c>
      <c r="M261" s="264"/>
      <c r="N261" s="422">
        <f t="shared" si="32"/>
        <v>431372.16781760938</v>
      </c>
      <c r="O261" s="420">
        <f t="shared" si="33"/>
        <v>4.9599614571519277E-2</v>
      </c>
      <c r="P261" s="421">
        <f t="shared" si="34"/>
        <v>163.91167748525504</v>
      </c>
      <c r="Q261" s="434"/>
      <c r="R261" s="255">
        <v>832</v>
      </c>
      <c r="S261" s="18" t="s">
        <v>259</v>
      </c>
      <c r="T261" s="21">
        <v>3913</v>
      </c>
      <c r="U261" s="22">
        <v>6604556.5293149054</v>
      </c>
      <c r="V261" s="41">
        <v>1421923</v>
      </c>
      <c r="W261" s="166">
        <v>8026480</v>
      </c>
      <c r="X261" s="271">
        <v>765347.09521522524</v>
      </c>
      <c r="Y261" s="440">
        <f t="shared" si="39"/>
        <v>8791827.0952152256</v>
      </c>
      <c r="Z261" s="442">
        <v>-94740</v>
      </c>
      <c r="AA261" s="443">
        <f t="shared" si="40"/>
        <v>8697087.0952152256</v>
      </c>
      <c r="AB261" s="44">
        <f t="shared" si="35"/>
        <v>2222.6136200396691</v>
      </c>
      <c r="AC261" s="264">
        <v>17</v>
      </c>
    </row>
    <row r="262" spans="1:29">
      <c r="A262" s="255">
        <v>833</v>
      </c>
      <c r="B262" s="18" t="s">
        <v>260</v>
      </c>
      <c r="C262" s="21">
        <v>1691</v>
      </c>
      <c r="D262" s="32">
        <v>1135227.7053410104</v>
      </c>
      <c r="E262" s="21">
        <v>394437.27643847623</v>
      </c>
      <c r="F262" s="24">
        <v>1529664.9817794866</v>
      </c>
      <c r="G262" s="271">
        <v>340643.6482596086</v>
      </c>
      <c r="H262" s="272">
        <f t="shared" si="36"/>
        <v>1870308.6300390952</v>
      </c>
      <c r="I262" s="439">
        <v>-402458</v>
      </c>
      <c r="J262" s="444">
        <f t="shared" si="37"/>
        <v>1467850.6300390952</v>
      </c>
      <c r="K262" s="272">
        <f t="shared" si="38"/>
        <v>868.03703727918105</v>
      </c>
      <c r="L262" s="264">
        <v>2</v>
      </c>
      <c r="M262" s="264"/>
      <c r="N262" s="422">
        <f t="shared" si="32"/>
        <v>-214939.13806118513</v>
      </c>
      <c r="O262" s="420">
        <f t="shared" si="33"/>
        <v>-0.12772786127873376</v>
      </c>
      <c r="P262" s="421">
        <f t="shared" si="34"/>
        <v>-135.41541835604869</v>
      </c>
      <c r="Q262" s="434"/>
      <c r="R262" s="255">
        <v>833</v>
      </c>
      <c r="S262" s="18" t="s">
        <v>260</v>
      </c>
      <c r="T262" s="21">
        <v>1677</v>
      </c>
      <c r="U262" s="22">
        <v>1350895.8405237615</v>
      </c>
      <c r="V262" s="41">
        <v>392070</v>
      </c>
      <c r="W262" s="166">
        <v>1742966</v>
      </c>
      <c r="X262" s="271">
        <v>342281.76810028043</v>
      </c>
      <c r="Y262" s="440">
        <f t="shared" si="39"/>
        <v>2085247.7681002803</v>
      </c>
      <c r="Z262" s="442">
        <v>-402458</v>
      </c>
      <c r="AA262" s="443">
        <f t="shared" si="40"/>
        <v>1682789.7681002803</v>
      </c>
      <c r="AB262" s="44">
        <f t="shared" si="35"/>
        <v>1003.4524556352297</v>
      </c>
      <c r="AC262" s="264">
        <v>2</v>
      </c>
    </row>
    <row r="263" spans="1:29">
      <c r="A263" s="255">
        <v>834</v>
      </c>
      <c r="B263" s="18" t="s">
        <v>261</v>
      </c>
      <c r="C263" s="21">
        <v>5879</v>
      </c>
      <c r="D263" s="32">
        <v>2965757.4060693579</v>
      </c>
      <c r="E263" s="21">
        <v>1701845.8839495718</v>
      </c>
      <c r="F263" s="24">
        <v>4667603.2900189292</v>
      </c>
      <c r="G263" s="271">
        <v>1109329.3644162002</v>
      </c>
      <c r="H263" s="272">
        <f t="shared" si="36"/>
        <v>5776932.6544351298</v>
      </c>
      <c r="I263" s="439">
        <v>-1520677</v>
      </c>
      <c r="J263" s="444">
        <f t="shared" si="37"/>
        <v>4256255.6544351298</v>
      </c>
      <c r="K263" s="272">
        <f t="shared" si="38"/>
        <v>723.97612764673067</v>
      </c>
      <c r="L263" s="264">
        <v>5</v>
      </c>
      <c r="M263" s="264"/>
      <c r="N263" s="422">
        <f t="shared" si="32"/>
        <v>107105.96031157393</v>
      </c>
      <c r="O263" s="420">
        <f t="shared" si="33"/>
        <v>2.5813954233386227E-2</v>
      </c>
      <c r="P263" s="421">
        <f t="shared" si="34"/>
        <v>28.626757088065347</v>
      </c>
      <c r="Q263" s="434"/>
      <c r="R263" s="255">
        <v>834</v>
      </c>
      <c r="S263" s="18" t="s">
        <v>261</v>
      </c>
      <c r="T263" s="21">
        <v>5967</v>
      </c>
      <c r="U263" s="22">
        <v>3022213.3938382948</v>
      </c>
      <c r="V263" s="41">
        <v>1533891</v>
      </c>
      <c r="W263" s="166">
        <v>4556105</v>
      </c>
      <c r="X263" s="271">
        <v>1113721.6941235561</v>
      </c>
      <c r="Y263" s="440">
        <f t="shared" si="39"/>
        <v>5669826.6941235559</v>
      </c>
      <c r="Z263" s="442">
        <v>-1520677</v>
      </c>
      <c r="AA263" s="443">
        <f t="shared" si="40"/>
        <v>4149149.6941235559</v>
      </c>
      <c r="AB263" s="44">
        <f t="shared" si="35"/>
        <v>695.34937055866533</v>
      </c>
      <c r="AC263" s="264">
        <v>5</v>
      </c>
    </row>
    <row r="264" spans="1:29">
      <c r="A264" s="255">
        <v>837</v>
      </c>
      <c r="B264" s="18" t="s">
        <v>262</v>
      </c>
      <c r="C264" s="21">
        <v>249009</v>
      </c>
      <c r="D264" s="32">
        <v>-36679274.104181267</v>
      </c>
      <c r="E264" s="21">
        <v>843520.22243147972</v>
      </c>
      <c r="F264" s="24">
        <v>-35835753.881749786</v>
      </c>
      <c r="G264" s="271">
        <v>37414474.512827441</v>
      </c>
      <c r="H264" s="272">
        <f t="shared" si="36"/>
        <v>1578720.6310776547</v>
      </c>
      <c r="I264" s="439">
        <v>78311426</v>
      </c>
      <c r="J264" s="444">
        <f t="shared" si="37"/>
        <v>79890146.631077647</v>
      </c>
      <c r="K264" s="272">
        <f t="shared" si="38"/>
        <v>320.83236602322665</v>
      </c>
      <c r="L264" s="264">
        <v>6</v>
      </c>
      <c r="M264" s="264"/>
      <c r="N264" s="422">
        <f t="shared" si="32"/>
        <v>24047206.235024422</v>
      </c>
      <c r="O264" s="420">
        <f t="shared" si="33"/>
        <v>0.43062213530439364</v>
      </c>
      <c r="P264" s="421">
        <f t="shared" si="34"/>
        <v>92.176832367292434</v>
      </c>
      <c r="Q264" s="434"/>
      <c r="R264" s="255">
        <v>837</v>
      </c>
      <c r="S264" s="18" t="s">
        <v>262</v>
      </c>
      <c r="T264" s="21">
        <v>244223</v>
      </c>
      <c r="U264" s="22">
        <v>-63198936.934412174</v>
      </c>
      <c r="V264" s="41">
        <v>4430428</v>
      </c>
      <c r="W264" s="166">
        <v>-58768509</v>
      </c>
      <c r="X264" s="271">
        <v>36300023.396053225</v>
      </c>
      <c r="Y264" s="440">
        <f t="shared" si="39"/>
        <v>-22468485.603946775</v>
      </c>
      <c r="Z264" s="442">
        <v>78311426</v>
      </c>
      <c r="AA264" s="443">
        <f t="shared" si="40"/>
        <v>55842940.396053225</v>
      </c>
      <c r="AB264" s="44">
        <f t="shared" si="35"/>
        <v>228.65553365593422</v>
      </c>
      <c r="AC264" s="264">
        <v>6</v>
      </c>
    </row>
    <row r="265" spans="1:29">
      <c r="A265" s="255">
        <v>844</v>
      </c>
      <c r="B265" s="18" t="s">
        <v>263</v>
      </c>
      <c r="C265" s="21">
        <v>1441</v>
      </c>
      <c r="D265" s="32">
        <v>-248280.17704466815</v>
      </c>
      <c r="E265" s="21">
        <v>765200.09769818676</v>
      </c>
      <c r="F265" s="24">
        <v>516919.92065351864</v>
      </c>
      <c r="G265" s="271">
        <v>368107.11681884818</v>
      </c>
      <c r="H265" s="272">
        <f t="shared" si="36"/>
        <v>885027.03747236682</v>
      </c>
      <c r="I265" s="439">
        <v>-331834</v>
      </c>
      <c r="J265" s="444">
        <f t="shared" si="37"/>
        <v>553193.03747236682</v>
      </c>
      <c r="K265" s="272">
        <f t="shared" si="38"/>
        <v>383.89523766298879</v>
      </c>
      <c r="L265" s="264">
        <v>11</v>
      </c>
      <c r="M265" s="264"/>
      <c r="N265" s="422">
        <f t="shared" si="32"/>
        <v>28803.4101133449</v>
      </c>
      <c r="O265" s="420">
        <f t="shared" si="33"/>
        <v>5.4927497819526327E-2</v>
      </c>
      <c r="P265" s="421">
        <f t="shared" si="34"/>
        <v>29.338356419566253</v>
      </c>
      <c r="Q265" s="434"/>
      <c r="R265" s="255">
        <v>844</v>
      </c>
      <c r="S265" s="18" t="s">
        <v>263</v>
      </c>
      <c r="T265" s="21">
        <v>1479</v>
      </c>
      <c r="U265" s="22">
        <v>-169166.64166773544</v>
      </c>
      <c r="V265" s="41">
        <v>658008</v>
      </c>
      <c r="W265" s="166">
        <v>488842</v>
      </c>
      <c r="X265" s="271">
        <v>367381.62735902186</v>
      </c>
      <c r="Y265" s="440">
        <f t="shared" si="39"/>
        <v>856223.62735902192</v>
      </c>
      <c r="Z265" s="442">
        <v>-331834</v>
      </c>
      <c r="AA265" s="443">
        <f t="shared" si="40"/>
        <v>524389.62735902192</v>
      </c>
      <c r="AB265" s="44">
        <f t="shared" si="35"/>
        <v>354.55688124342254</v>
      </c>
      <c r="AC265" s="264">
        <v>11</v>
      </c>
    </row>
    <row r="266" spans="1:29">
      <c r="A266" s="255">
        <v>845</v>
      </c>
      <c r="B266" s="18" t="s">
        <v>264</v>
      </c>
      <c r="C266" s="21">
        <v>2863</v>
      </c>
      <c r="D266" s="32">
        <v>1697585.8382762684</v>
      </c>
      <c r="E266" s="21">
        <v>1373951.0903046781</v>
      </c>
      <c r="F266" s="24">
        <v>3071536.9285809463</v>
      </c>
      <c r="G266" s="271">
        <v>598743.47190980078</v>
      </c>
      <c r="H266" s="272">
        <f t="shared" si="36"/>
        <v>3670280.4004907468</v>
      </c>
      <c r="I266" s="439">
        <v>-71887</v>
      </c>
      <c r="J266" s="444">
        <f t="shared" si="37"/>
        <v>3598393.4004907468</v>
      </c>
      <c r="K266" s="272">
        <f t="shared" si="38"/>
        <v>1256.8611248657865</v>
      </c>
      <c r="L266" s="264">
        <v>19</v>
      </c>
      <c r="M266" s="264"/>
      <c r="N266" s="422">
        <f t="shared" ref="N266:N303" si="41">J266-AA266</f>
        <v>-498140.86585107632</v>
      </c>
      <c r="O266" s="420">
        <f t="shared" ref="O266:O329" si="42">N266/AA266</f>
        <v>-0.12160056122169648</v>
      </c>
      <c r="P266" s="421">
        <f t="shared" ref="P266:P303" si="43">K266-AB266</f>
        <v>-164.55950884060599</v>
      </c>
      <c r="Q266" s="434"/>
      <c r="R266" s="255">
        <v>845</v>
      </c>
      <c r="S266" s="18" t="s">
        <v>264</v>
      </c>
      <c r="T266" s="21">
        <v>2882</v>
      </c>
      <c r="U266" s="22">
        <v>2249714.5752933221</v>
      </c>
      <c r="V266" s="41">
        <v>1323282</v>
      </c>
      <c r="W266" s="166">
        <v>3572996</v>
      </c>
      <c r="X266" s="271">
        <v>595425.26634182327</v>
      </c>
      <c r="Y266" s="440">
        <f t="shared" si="39"/>
        <v>4168421.2663418232</v>
      </c>
      <c r="Z266" s="442">
        <v>-71887</v>
      </c>
      <c r="AA266" s="443">
        <f t="shared" si="40"/>
        <v>4096534.2663418232</v>
      </c>
      <c r="AB266" s="44">
        <f t="shared" ref="AB266:AB329" si="44">AA266/T266</f>
        <v>1421.4206337063924</v>
      </c>
      <c r="AC266" s="264">
        <v>19</v>
      </c>
    </row>
    <row r="267" spans="1:29">
      <c r="A267" s="255">
        <v>846</v>
      </c>
      <c r="B267" s="18" t="s">
        <v>265</v>
      </c>
      <c r="C267" s="21">
        <v>4862</v>
      </c>
      <c r="D267" s="32">
        <v>2408110.8891519979</v>
      </c>
      <c r="E267" s="21">
        <v>3040432.346358913</v>
      </c>
      <c r="F267" s="24">
        <v>5448543.2355109109</v>
      </c>
      <c r="G267" s="271">
        <v>1148136.4513761676</v>
      </c>
      <c r="H267" s="272">
        <f t="shared" ref="H267:H330" si="45">F267+G267</f>
        <v>6596679.686887078</v>
      </c>
      <c r="I267" s="439">
        <v>-409007</v>
      </c>
      <c r="J267" s="444">
        <f t="shared" ref="J267:J330" si="46">F267+I267+G267</f>
        <v>6187672.686887078</v>
      </c>
      <c r="K267" s="272">
        <f t="shared" ref="K267:K330" si="47">J267/C267</f>
        <v>1272.659952054109</v>
      </c>
      <c r="L267" s="264">
        <v>14</v>
      </c>
      <c r="M267" s="264"/>
      <c r="N267" s="422">
        <f t="shared" si="41"/>
        <v>-742991.0677156765</v>
      </c>
      <c r="O267" s="420">
        <f t="shared" si="42"/>
        <v>-0.10720345035094876</v>
      </c>
      <c r="P267" s="421">
        <f t="shared" si="43"/>
        <v>-126.90865751833735</v>
      </c>
      <c r="Q267" s="434"/>
      <c r="R267" s="255">
        <v>846</v>
      </c>
      <c r="S267" s="18" t="s">
        <v>265</v>
      </c>
      <c r="T267" s="21">
        <v>4952</v>
      </c>
      <c r="U267" s="22">
        <v>3254453.0367982639</v>
      </c>
      <c r="V267" s="41">
        <v>2947395</v>
      </c>
      <c r="W267" s="166">
        <v>6201848</v>
      </c>
      <c r="X267" s="271">
        <v>1137822.7546027547</v>
      </c>
      <c r="Y267" s="440">
        <f t="shared" ref="Y267:Y330" si="48">SUM(W267:X267)</f>
        <v>7339670.7546027545</v>
      </c>
      <c r="Z267" s="442">
        <v>-409007</v>
      </c>
      <c r="AA267" s="443">
        <f t="shared" ref="AA267:AA330" si="49">SUM(Y267:Z267)</f>
        <v>6930663.7546027545</v>
      </c>
      <c r="AB267" s="44">
        <f t="shared" si="44"/>
        <v>1399.5686095724463</v>
      </c>
      <c r="AC267" s="264">
        <v>14</v>
      </c>
    </row>
    <row r="268" spans="1:29">
      <c r="A268" s="255">
        <v>848</v>
      </c>
      <c r="B268" s="18" t="s">
        <v>266</v>
      </c>
      <c r="C268" s="21">
        <v>4160</v>
      </c>
      <c r="D268" s="32">
        <v>798852.49735319661</v>
      </c>
      <c r="E268" s="21">
        <v>2684344.2516826144</v>
      </c>
      <c r="F268" s="24">
        <v>3483196.7490358111</v>
      </c>
      <c r="G268" s="271">
        <v>998050.72857371881</v>
      </c>
      <c r="H268" s="272">
        <f t="shared" si="45"/>
        <v>4481247.4776095301</v>
      </c>
      <c r="I268" s="439">
        <v>575095</v>
      </c>
      <c r="J268" s="444">
        <f t="shared" si="46"/>
        <v>5056342.4776095301</v>
      </c>
      <c r="K268" s="272">
        <f t="shared" si="47"/>
        <v>1215.4669417330601</v>
      </c>
      <c r="L268" s="264">
        <v>12</v>
      </c>
      <c r="M268" s="264"/>
      <c r="N268" s="422">
        <f t="shared" si="41"/>
        <v>-1276287.684238486</v>
      </c>
      <c r="O268" s="420">
        <f t="shared" si="42"/>
        <v>-0.20154148459951024</v>
      </c>
      <c r="P268" s="421">
        <f t="shared" si="43"/>
        <v>-277.72573967415883</v>
      </c>
      <c r="Q268" s="434"/>
      <c r="R268" s="255">
        <v>848</v>
      </c>
      <c r="S268" s="18" t="s">
        <v>266</v>
      </c>
      <c r="T268" s="21">
        <v>4241</v>
      </c>
      <c r="U268" s="22">
        <v>2331420.0503464174</v>
      </c>
      <c r="V268" s="41">
        <v>2436794</v>
      </c>
      <c r="W268" s="166">
        <v>4768214</v>
      </c>
      <c r="X268" s="271">
        <v>989321.16184801632</v>
      </c>
      <c r="Y268" s="440">
        <f t="shared" si="48"/>
        <v>5757535.1618480161</v>
      </c>
      <c r="Z268" s="442">
        <v>575095</v>
      </c>
      <c r="AA268" s="443">
        <f t="shared" si="49"/>
        <v>6332630.1618480161</v>
      </c>
      <c r="AB268" s="44">
        <f t="shared" si="44"/>
        <v>1493.192681407219</v>
      </c>
      <c r="AC268" s="264">
        <v>12</v>
      </c>
    </row>
    <row r="269" spans="1:29">
      <c r="A269" s="255">
        <v>849</v>
      </c>
      <c r="B269" s="18" t="s">
        <v>267</v>
      </c>
      <c r="C269" s="21">
        <v>2903</v>
      </c>
      <c r="D269" s="32">
        <v>2344239.2807642659</v>
      </c>
      <c r="E269" s="21">
        <v>1729742.9920415911</v>
      </c>
      <c r="F269" s="24">
        <v>4073982.272805857</v>
      </c>
      <c r="G269" s="271">
        <v>699761.43041392043</v>
      </c>
      <c r="H269" s="272">
        <f t="shared" si="45"/>
        <v>4773743.703219777</v>
      </c>
      <c r="I269" s="439">
        <v>202306</v>
      </c>
      <c r="J269" s="444">
        <f t="shared" si="46"/>
        <v>4976049.703219777</v>
      </c>
      <c r="K269" s="272">
        <f t="shared" si="47"/>
        <v>1714.1059949086382</v>
      </c>
      <c r="L269" s="264">
        <v>16</v>
      </c>
      <c r="M269" s="264"/>
      <c r="N269" s="422">
        <f t="shared" si="41"/>
        <v>-189528.41394199897</v>
      </c>
      <c r="O269" s="420">
        <f t="shared" si="42"/>
        <v>-3.6690649070299078E-2</v>
      </c>
      <c r="P269" s="421">
        <f t="shared" si="43"/>
        <v>-44.089415970114715</v>
      </c>
      <c r="Q269" s="434"/>
      <c r="R269" s="255">
        <v>849</v>
      </c>
      <c r="S269" s="18" t="s">
        <v>267</v>
      </c>
      <c r="T269" s="21">
        <v>2938</v>
      </c>
      <c r="U269" s="22">
        <v>2728972.710093807</v>
      </c>
      <c r="V269" s="41">
        <v>1535334</v>
      </c>
      <c r="W269" s="166">
        <v>4264307</v>
      </c>
      <c r="X269" s="271">
        <v>698965.11716177571</v>
      </c>
      <c r="Y269" s="440">
        <f t="shared" si="48"/>
        <v>4963272.1171617759</v>
      </c>
      <c r="Z269" s="442">
        <v>202306</v>
      </c>
      <c r="AA269" s="443">
        <f t="shared" si="49"/>
        <v>5165578.1171617759</v>
      </c>
      <c r="AB269" s="44">
        <f t="shared" si="44"/>
        <v>1758.1954108787529</v>
      </c>
      <c r="AC269" s="264">
        <v>16</v>
      </c>
    </row>
    <row r="270" spans="1:29">
      <c r="A270" s="255">
        <v>850</v>
      </c>
      <c r="B270" s="18" t="s">
        <v>268</v>
      </c>
      <c r="C270" s="21">
        <v>2407</v>
      </c>
      <c r="D270" s="32">
        <v>1577044.0782698961</v>
      </c>
      <c r="E270" s="21">
        <v>937476.1103781506</v>
      </c>
      <c r="F270" s="24">
        <v>2514520.1886480469</v>
      </c>
      <c r="G270" s="271">
        <v>417630.99655342696</v>
      </c>
      <c r="H270" s="272">
        <f t="shared" si="45"/>
        <v>2932151.185201474</v>
      </c>
      <c r="I270" s="439">
        <v>-513458</v>
      </c>
      <c r="J270" s="444">
        <f t="shared" si="46"/>
        <v>2418693.185201474</v>
      </c>
      <c r="K270" s="272">
        <f t="shared" si="47"/>
        <v>1004.85799135915</v>
      </c>
      <c r="L270" s="264">
        <v>13</v>
      </c>
      <c r="M270" s="264"/>
      <c r="N270" s="422">
        <f t="shared" si="41"/>
        <v>-167045.24442671565</v>
      </c>
      <c r="O270" s="420">
        <f t="shared" si="42"/>
        <v>-6.460252998240644E-2</v>
      </c>
      <c r="P270" s="421">
        <f t="shared" si="43"/>
        <v>-78.400672079555306</v>
      </c>
      <c r="Q270" s="434"/>
      <c r="R270" s="255">
        <v>850</v>
      </c>
      <c r="S270" s="18" t="s">
        <v>268</v>
      </c>
      <c r="T270" s="21">
        <v>2387</v>
      </c>
      <c r="U270" s="22">
        <v>1846502.2649391447</v>
      </c>
      <c r="V270" s="41">
        <v>832595</v>
      </c>
      <c r="W270" s="166">
        <v>2679097</v>
      </c>
      <c r="X270" s="271">
        <v>420099.42962818942</v>
      </c>
      <c r="Y270" s="440">
        <f t="shared" si="48"/>
        <v>3099196.4296281897</v>
      </c>
      <c r="Z270" s="442">
        <v>-513458</v>
      </c>
      <c r="AA270" s="443">
        <f t="shared" si="49"/>
        <v>2585738.4296281897</v>
      </c>
      <c r="AB270" s="44">
        <f t="shared" si="44"/>
        <v>1083.2586634387053</v>
      </c>
      <c r="AC270" s="264">
        <v>13</v>
      </c>
    </row>
    <row r="271" spans="1:29">
      <c r="A271" s="255">
        <v>851</v>
      </c>
      <c r="B271" s="18" t="s">
        <v>269</v>
      </c>
      <c r="C271" s="21">
        <v>21227</v>
      </c>
      <c r="D271" s="32">
        <v>1550830.9666125085</v>
      </c>
      <c r="E271" s="21">
        <v>6310823.9569633882</v>
      </c>
      <c r="F271" s="24">
        <v>7861654.9235758968</v>
      </c>
      <c r="G271" s="271">
        <v>3342331.3416777933</v>
      </c>
      <c r="H271" s="272">
        <f t="shared" si="45"/>
        <v>11203986.265253689</v>
      </c>
      <c r="I271" s="439">
        <v>-181969</v>
      </c>
      <c r="J271" s="444">
        <f t="shared" si="46"/>
        <v>11022017.265253689</v>
      </c>
      <c r="K271" s="272">
        <f t="shared" si="47"/>
        <v>519.24517196276861</v>
      </c>
      <c r="L271" s="264">
        <v>19</v>
      </c>
      <c r="M271" s="264"/>
      <c r="N271" s="422">
        <f t="shared" si="41"/>
        <v>-4155811.3385929428</v>
      </c>
      <c r="O271" s="420">
        <f t="shared" si="42"/>
        <v>-0.27380802926840958</v>
      </c>
      <c r="P271" s="421">
        <f t="shared" si="43"/>
        <v>-192.22666058992593</v>
      </c>
      <c r="Q271" s="434"/>
      <c r="R271" s="255">
        <v>851</v>
      </c>
      <c r="S271" s="18" t="s">
        <v>269</v>
      </c>
      <c r="T271" s="21">
        <v>21333</v>
      </c>
      <c r="U271" s="22">
        <v>5566318.3114673588</v>
      </c>
      <c r="V271" s="41">
        <v>6501141</v>
      </c>
      <c r="W271" s="166">
        <v>12067459</v>
      </c>
      <c r="X271" s="271">
        <v>3292338.6038466329</v>
      </c>
      <c r="Y271" s="440">
        <f t="shared" si="48"/>
        <v>15359797.603846632</v>
      </c>
      <c r="Z271" s="442">
        <v>-181969</v>
      </c>
      <c r="AA271" s="443">
        <f t="shared" si="49"/>
        <v>15177828.603846632</v>
      </c>
      <c r="AB271" s="44">
        <f t="shared" si="44"/>
        <v>711.47183255269454</v>
      </c>
      <c r="AC271" s="264">
        <v>19</v>
      </c>
    </row>
    <row r="272" spans="1:29">
      <c r="A272" s="255">
        <v>853</v>
      </c>
      <c r="B272" s="18" t="s">
        <v>270</v>
      </c>
      <c r="C272" s="21">
        <v>197900</v>
      </c>
      <c r="D272" s="32">
        <v>3062992.565216668</v>
      </c>
      <c r="E272" s="21">
        <v>-3237980.6439457205</v>
      </c>
      <c r="F272" s="24">
        <v>-174988.07872905256</v>
      </c>
      <c r="G272" s="271">
        <v>32246864.521776032</v>
      </c>
      <c r="H272" s="272">
        <f t="shared" si="45"/>
        <v>32071876.44304698</v>
      </c>
      <c r="I272" s="439">
        <v>42085253</v>
      </c>
      <c r="J272" s="444">
        <f t="shared" si="46"/>
        <v>74157129.443046972</v>
      </c>
      <c r="K272" s="272">
        <f t="shared" si="47"/>
        <v>374.72020941408272</v>
      </c>
      <c r="L272" s="264">
        <v>2</v>
      </c>
      <c r="M272" s="264"/>
      <c r="N272" s="422">
        <f t="shared" si="41"/>
        <v>-5221053.6042583436</v>
      </c>
      <c r="O272" s="420">
        <f t="shared" si="42"/>
        <v>-6.5774415636937214E-2</v>
      </c>
      <c r="P272" s="421">
        <f t="shared" si="43"/>
        <v>-32.061605655869755</v>
      </c>
      <c r="Q272" s="434"/>
      <c r="R272" s="255">
        <v>853</v>
      </c>
      <c r="S272" s="18" t="s">
        <v>270</v>
      </c>
      <c r="T272" s="21">
        <v>195137</v>
      </c>
      <c r="U272" s="22">
        <v>8637766.0473214909</v>
      </c>
      <c r="V272" s="41">
        <v>-2685618</v>
      </c>
      <c r="W272" s="166">
        <v>5952148</v>
      </c>
      <c r="X272" s="271">
        <v>31340782.047305323</v>
      </c>
      <c r="Y272" s="440">
        <f t="shared" si="48"/>
        <v>37292930.047305323</v>
      </c>
      <c r="Z272" s="442">
        <v>42085253</v>
      </c>
      <c r="AA272" s="443">
        <f t="shared" si="49"/>
        <v>79378183.047305316</v>
      </c>
      <c r="AB272" s="44">
        <f t="shared" si="44"/>
        <v>406.78181506995247</v>
      </c>
      <c r="AC272" s="264">
        <v>2</v>
      </c>
    </row>
    <row r="273" spans="1:29">
      <c r="A273" s="255">
        <v>854</v>
      </c>
      <c r="B273" s="18" t="s">
        <v>271</v>
      </c>
      <c r="C273" s="21">
        <v>3262</v>
      </c>
      <c r="D273" s="32">
        <v>175452.81176407635</v>
      </c>
      <c r="E273" s="21">
        <v>1453331.8058331152</v>
      </c>
      <c r="F273" s="24">
        <v>1628784.6175971916</v>
      </c>
      <c r="G273" s="271">
        <v>683043.4538269426</v>
      </c>
      <c r="H273" s="272">
        <f t="shared" si="45"/>
        <v>2311828.0714241341</v>
      </c>
      <c r="I273" s="439">
        <v>-296761</v>
      </c>
      <c r="J273" s="444">
        <f t="shared" si="46"/>
        <v>2015067.0714241341</v>
      </c>
      <c r="K273" s="272">
        <f t="shared" si="47"/>
        <v>617.73975212266521</v>
      </c>
      <c r="L273" s="264">
        <v>19</v>
      </c>
      <c r="M273" s="264"/>
      <c r="N273" s="422">
        <f t="shared" si="41"/>
        <v>-1555045.4540657909</v>
      </c>
      <c r="O273" s="420">
        <f t="shared" si="42"/>
        <v>-0.43557323276593157</v>
      </c>
      <c r="P273" s="421">
        <f t="shared" si="43"/>
        <v>-465.42545585364689</v>
      </c>
      <c r="Q273" s="434"/>
      <c r="R273" s="255">
        <v>854</v>
      </c>
      <c r="S273" s="18" t="s">
        <v>271</v>
      </c>
      <c r="T273" s="21">
        <v>3296</v>
      </c>
      <c r="U273" s="22">
        <v>1887390.0939640887</v>
      </c>
      <c r="V273" s="41">
        <v>1301770</v>
      </c>
      <c r="W273" s="166">
        <v>3189160</v>
      </c>
      <c r="X273" s="271">
        <v>677713.52548992482</v>
      </c>
      <c r="Y273" s="440">
        <f t="shared" si="48"/>
        <v>3866873.5254899249</v>
      </c>
      <c r="Z273" s="442">
        <v>-296761</v>
      </c>
      <c r="AA273" s="443">
        <f t="shared" si="49"/>
        <v>3570112.5254899249</v>
      </c>
      <c r="AB273" s="44">
        <f t="shared" si="44"/>
        <v>1083.1652079763121</v>
      </c>
      <c r="AC273" s="264">
        <v>19</v>
      </c>
    </row>
    <row r="274" spans="1:29">
      <c r="A274" s="255">
        <v>857</v>
      </c>
      <c r="B274" s="18" t="s">
        <v>272</v>
      </c>
      <c r="C274" s="21">
        <v>2394</v>
      </c>
      <c r="D274" s="32">
        <v>-1727229.4316149964</v>
      </c>
      <c r="E274" s="21">
        <v>1223869.4222687709</v>
      </c>
      <c r="F274" s="24">
        <v>-503360.00934622553</v>
      </c>
      <c r="G274" s="271">
        <v>529881.51235813508</v>
      </c>
      <c r="H274" s="272">
        <f t="shared" si="45"/>
        <v>26521.503011909546</v>
      </c>
      <c r="I274" s="439">
        <v>227921</v>
      </c>
      <c r="J274" s="444">
        <f t="shared" si="46"/>
        <v>254442.50301190955</v>
      </c>
      <c r="K274" s="272">
        <f t="shared" si="47"/>
        <v>106.28341813362972</v>
      </c>
      <c r="L274" s="264">
        <v>11</v>
      </c>
      <c r="M274" s="264"/>
      <c r="N274" s="422">
        <f t="shared" si="41"/>
        <v>398439.65243778983</v>
      </c>
      <c r="O274" s="420">
        <f t="shared" si="42"/>
        <v>-2.7669968053282807</v>
      </c>
      <c r="P274" s="421">
        <f t="shared" si="43"/>
        <v>165.78637244184472</v>
      </c>
      <c r="Q274" s="434"/>
      <c r="R274" s="255">
        <v>857</v>
      </c>
      <c r="S274" s="18" t="s">
        <v>272</v>
      </c>
      <c r="T274" s="21">
        <v>2420</v>
      </c>
      <c r="U274" s="22">
        <v>-1870951.295435352</v>
      </c>
      <c r="V274" s="41">
        <v>971581</v>
      </c>
      <c r="W274" s="166">
        <v>-899370</v>
      </c>
      <c r="X274" s="271">
        <v>527451.85057411972</v>
      </c>
      <c r="Y274" s="440">
        <f t="shared" si="48"/>
        <v>-371918.14942588028</v>
      </c>
      <c r="Z274" s="442">
        <v>227921</v>
      </c>
      <c r="AA274" s="443">
        <f t="shared" si="49"/>
        <v>-143997.14942588028</v>
      </c>
      <c r="AB274" s="44">
        <f t="shared" si="44"/>
        <v>-59.502954308214996</v>
      </c>
      <c r="AC274" s="264">
        <v>11</v>
      </c>
    </row>
    <row r="275" spans="1:29">
      <c r="A275" s="255">
        <v>858</v>
      </c>
      <c r="B275" s="18" t="s">
        <v>273</v>
      </c>
      <c r="C275" s="21">
        <v>40384</v>
      </c>
      <c r="D275" s="32">
        <v>23927835.244885065</v>
      </c>
      <c r="E275" s="21">
        <v>-710949.79211409425</v>
      </c>
      <c r="F275" s="24">
        <v>23216885.452770971</v>
      </c>
      <c r="G275" s="271">
        <v>4616488.8237068355</v>
      </c>
      <c r="H275" s="272">
        <f t="shared" si="45"/>
        <v>27833374.276477806</v>
      </c>
      <c r="I275" s="439">
        <v>-3492611</v>
      </c>
      <c r="J275" s="444">
        <f t="shared" si="46"/>
        <v>24340763.276477806</v>
      </c>
      <c r="K275" s="272">
        <f t="shared" si="47"/>
        <v>602.73284658473176</v>
      </c>
      <c r="L275" s="264">
        <v>1</v>
      </c>
      <c r="M275" s="264"/>
      <c r="N275" s="422">
        <f t="shared" si="41"/>
        <v>-2862672.2112382352</v>
      </c>
      <c r="O275" s="420">
        <f t="shared" si="42"/>
        <v>-0.10523201058671067</v>
      </c>
      <c r="P275" s="421">
        <f t="shared" si="43"/>
        <v>-82.181688077538297</v>
      </c>
      <c r="Q275" s="434"/>
      <c r="R275" s="255">
        <v>858</v>
      </c>
      <c r="S275" s="18" t="s">
        <v>273</v>
      </c>
      <c r="T275" s="21">
        <v>39718</v>
      </c>
      <c r="U275" s="22">
        <v>26770345.126766328</v>
      </c>
      <c r="V275" s="41">
        <v>-703436</v>
      </c>
      <c r="W275" s="166">
        <v>26066909</v>
      </c>
      <c r="X275" s="271">
        <v>4629137.4877160424</v>
      </c>
      <c r="Y275" s="440">
        <f t="shared" si="48"/>
        <v>30696046.487716042</v>
      </c>
      <c r="Z275" s="442">
        <v>-3492611</v>
      </c>
      <c r="AA275" s="443">
        <f t="shared" si="49"/>
        <v>27203435.487716042</v>
      </c>
      <c r="AB275" s="44">
        <f t="shared" si="44"/>
        <v>684.91453466227006</v>
      </c>
      <c r="AC275" s="264">
        <v>1</v>
      </c>
    </row>
    <row r="276" spans="1:29">
      <c r="A276" s="255">
        <v>859</v>
      </c>
      <c r="B276" s="18" t="s">
        <v>274</v>
      </c>
      <c r="C276" s="21">
        <v>6562</v>
      </c>
      <c r="D276" s="32">
        <v>6789131.7692842046</v>
      </c>
      <c r="E276" s="21">
        <v>4647375.7124515204</v>
      </c>
      <c r="F276" s="24">
        <v>11436507.481735725</v>
      </c>
      <c r="G276" s="271">
        <v>973137.48650495301</v>
      </c>
      <c r="H276" s="272">
        <f t="shared" si="45"/>
        <v>12409644.968240678</v>
      </c>
      <c r="I276" s="439">
        <v>-970784</v>
      </c>
      <c r="J276" s="444">
        <f t="shared" si="46"/>
        <v>11438860.968240678</v>
      </c>
      <c r="K276" s="272">
        <f t="shared" si="47"/>
        <v>1743.1973435295151</v>
      </c>
      <c r="L276" s="264">
        <v>17</v>
      </c>
      <c r="M276" s="264"/>
      <c r="N276" s="422">
        <f t="shared" si="41"/>
        <v>-729828.31950801611</v>
      </c>
      <c r="O276" s="420">
        <f t="shared" si="42"/>
        <v>-5.9975918708253931E-2</v>
      </c>
      <c r="P276" s="421">
        <f t="shared" si="43"/>
        <v>-102.50101651123941</v>
      </c>
      <c r="Q276" s="434"/>
      <c r="R276" s="255">
        <v>859</v>
      </c>
      <c r="S276" s="18" t="s">
        <v>274</v>
      </c>
      <c r="T276" s="21">
        <v>6593</v>
      </c>
      <c r="U276" s="22">
        <v>7345014.5372810494</v>
      </c>
      <c r="V276" s="41">
        <v>4826238</v>
      </c>
      <c r="W276" s="166">
        <v>12171253</v>
      </c>
      <c r="X276" s="271">
        <v>968220.28774869477</v>
      </c>
      <c r="Y276" s="440">
        <f t="shared" si="48"/>
        <v>13139473.287748694</v>
      </c>
      <c r="Z276" s="442">
        <v>-970784</v>
      </c>
      <c r="AA276" s="443">
        <f t="shared" si="49"/>
        <v>12168689.287748694</v>
      </c>
      <c r="AB276" s="44">
        <f t="shared" si="44"/>
        <v>1845.6983600407546</v>
      </c>
      <c r="AC276" s="264">
        <v>17</v>
      </c>
    </row>
    <row r="277" spans="1:29">
      <c r="A277" s="255">
        <v>886</v>
      </c>
      <c r="B277" s="18" t="s">
        <v>275</v>
      </c>
      <c r="C277" s="21">
        <v>12599</v>
      </c>
      <c r="D277" s="32">
        <v>2383651.1928764461</v>
      </c>
      <c r="E277" s="21">
        <v>3908263.036314718</v>
      </c>
      <c r="F277" s="24">
        <v>6291914.2291911636</v>
      </c>
      <c r="G277" s="271">
        <v>1945717.3069295238</v>
      </c>
      <c r="H277" s="272">
        <f t="shared" si="45"/>
        <v>8237631.5361206876</v>
      </c>
      <c r="I277" s="439">
        <v>-163871</v>
      </c>
      <c r="J277" s="444">
        <f t="shared" si="46"/>
        <v>8073760.5361206876</v>
      </c>
      <c r="K277" s="272">
        <f t="shared" si="47"/>
        <v>640.82550489091898</v>
      </c>
      <c r="L277" s="264">
        <v>4</v>
      </c>
      <c r="M277" s="264"/>
      <c r="N277" s="422">
        <f t="shared" si="41"/>
        <v>-831752.29538806062</v>
      </c>
      <c r="O277" s="420">
        <f t="shared" si="42"/>
        <v>-9.3397461900815354E-2</v>
      </c>
      <c r="P277" s="421">
        <f t="shared" si="43"/>
        <v>-62.111809144028371</v>
      </c>
      <c r="Q277" s="434"/>
      <c r="R277" s="255">
        <v>886</v>
      </c>
      <c r="S277" s="18" t="s">
        <v>275</v>
      </c>
      <c r="T277" s="21">
        <v>12669</v>
      </c>
      <c r="U277" s="22">
        <v>2844386.0568525894</v>
      </c>
      <c r="V277" s="41">
        <v>4289665</v>
      </c>
      <c r="W277" s="166">
        <v>7134051</v>
      </c>
      <c r="X277" s="271">
        <v>1935332.8315087492</v>
      </c>
      <c r="Y277" s="440">
        <f t="shared" si="48"/>
        <v>9069383.8315087482</v>
      </c>
      <c r="Z277" s="442">
        <v>-163871</v>
      </c>
      <c r="AA277" s="443">
        <f t="shared" si="49"/>
        <v>8905512.8315087482</v>
      </c>
      <c r="AB277" s="44">
        <f t="shared" si="44"/>
        <v>702.93731403494735</v>
      </c>
      <c r="AC277" s="264">
        <v>4</v>
      </c>
    </row>
    <row r="278" spans="1:29">
      <c r="A278" s="255">
        <v>887</v>
      </c>
      <c r="B278" s="18" t="s">
        <v>276</v>
      </c>
      <c r="C278" s="21">
        <v>4569</v>
      </c>
      <c r="D278" s="32">
        <v>-685671.79169907793</v>
      </c>
      <c r="E278" s="21">
        <v>2623213.233711489</v>
      </c>
      <c r="F278" s="24">
        <v>1937541.4420124111</v>
      </c>
      <c r="G278" s="271">
        <v>1061190.376496162</v>
      </c>
      <c r="H278" s="272">
        <f t="shared" si="45"/>
        <v>2998731.8185085729</v>
      </c>
      <c r="I278" s="439">
        <v>-303742</v>
      </c>
      <c r="J278" s="444">
        <f t="shared" si="46"/>
        <v>2694989.8185085729</v>
      </c>
      <c r="K278" s="272">
        <f t="shared" si="47"/>
        <v>589.84237656129847</v>
      </c>
      <c r="L278" s="264">
        <v>6</v>
      </c>
      <c r="M278" s="264"/>
      <c r="N278" s="422">
        <f t="shared" si="41"/>
        <v>-122769.91390775144</v>
      </c>
      <c r="O278" s="420">
        <f t="shared" si="42"/>
        <v>-4.3570043426829755E-2</v>
      </c>
      <c r="P278" s="421">
        <f t="shared" si="43"/>
        <v>-13.661528432559862</v>
      </c>
      <c r="Q278" s="434"/>
      <c r="R278" s="255">
        <v>887</v>
      </c>
      <c r="S278" s="18" t="s">
        <v>276</v>
      </c>
      <c r="T278" s="21">
        <v>4669</v>
      </c>
      <c r="U278" s="22">
        <v>-337734.65741411003</v>
      </c>
      <c r="V278" s="41">
        <v>2399839</v>
      </c>
      <c r="W278" s="166">
        <v>2062104</v>
      </c>
      <c r="X278" s="271">
        <v>1059397.7324163243</v>
      </c>
      <c r="Y278" s="440">
        <f t="shared" si="48"/>
        <v>3121501.7324163243</v>
      </c>
      <c r="Z278" s="442">
        <v>-303742</v>
      </c>
      <c r="AA278" s="443">
        <f t="shared" si="49"/>
        <v>2817759.7324163243</v>
      </c>
      <c r="AB278" s="44">
        <f t="shared" si="44"/>
        <v>603.50390499385833</v>
      </c>
      <c r="AC278" s="264">
        <v>6</v>
      </c>
    </row>
    <row r="279" spans="1:29">
      <c r="A279" s="255">
        <v>889</v>
      </c>
      <c r="B279" s="18" t="s">
        <v>277</v>
      </c>
      <c r="C279" s="21">
        <v>2523</v>
      </c>
      <c r="D279" s="32">
        <v>3380392.1290101474</v>
      </c>
      <c r="E279" s="21">
        <v>1176455.2051783556</v>
      </c>
      <c r="F279" s="24">
        <v>4556847.3341885032</v>
      </c>
      <c r="G279" s="271">
        <v>562024.48765181052</v>
      </c>
      <c r="H279" s="272">
        <f t="shared" si="45"/>
        <v>5118871.8218403142</v>
      </c>
      <c r="I279" s="439">
        <v>343566</v>
      </c>
      <c r="J279" s="444">
        <f t="shared" si="46"/>
        <v>5462437.8218403142</v>
      </c>
      <c r="K279" s="272">
        <f t="shared" si="47"/>
        <v>2165.0566079430496</v>
      </c>
      <c r="L279" s="264">
        <v>17</v>
      </c>
      <c r="M279" s="264"/>
      <c r="N279" s="422">
        <f t="shared" si="41"/>
        <v>5619.510506705381</v>
      </c>
      <c r="O279" s="420">
        <f t="shared" si="42"/>
        <v>1.0298144790772796E-3</v>
      </c>
      <c r="P279" s="421">
        <f t="shared" si="43"/>
        <v>40.127358981364068</v>
      </c>
      <c r="Q279" s="434"/>
      <c r="R279" s="255">
        <v>889</v>
      </c>
      <c r="S279" s="18" t="s">
        <v>277</v>
      </c>
      <c r="T279" s="21">
        <v>2568</v>
      </c>
      <c r="U279" s="22">
        <v>3548344.3103060303</v>
      </c>
      <c r="V279" s="41">
        <v>1009703</v>
      </c>
      <c r="W279" s="166">
        <v>4558047</v>
      </c>
      <c r="X279" s="271">
        <v>555205.31133360858</v>
      </c>
      <c r="Y279" s="440">
        <f t="shared" si="48"/>
        <v>5113252.3113336088</v>
      </c>
      <c r="Z279" s="442">
        <v>343566</v>
      </c>
      <c r="AA279" s="443">
        <f t="shared" si="49"/>
        <v>5456818.3113336088</v>
      </c>
      <c r="AB279" s="44">
        <f t="shared" si="44"/>
        <v>2124.9292489616855</v>
      </c>
      <c r="AC279" s="264">
        <v>17</v>
      </c>
    </row>
    <row r="280" spans="1:29">
      <c r="A280" s="255">
        <v>890</v>
      </c>
      <c r="B280" s="18" t="s">
        <v>278</v>
      </c>
      <c r="C280" s="21">
        <v>1180</v>
      </c>
      <c r="D280" s="32">
        <v>2426334.5170979174</v>
      </c>
      <c r="E280" s="21">
        <v>391438.04335256142</v>
      </c>
      <c r="F280" s="24">
        <v>2817772.5604504789</v>
      </c>
      <c r="G280" s="271">
        <v>240366.8543401316</v>
      </c>
      <c r="H280" s="272">
        <f t="shared" si="45"/>
        <v>3058139.4147906103</v>
      </c>
      <c r="I280" s="439">
        <v>421218</v>
      </c>
      <c r="J280" s="444">
        <f t="shared" si="46"/>
        <v>3479357.4147906103</v>
      </c>
      <c r="K280" s="272">
        <f t="shared" si="47"/>
        <v>2948.6079786361106</v>
      </c>
      <c r="L280" s="264">
        <v>19</v>
      </c>
      <c r="M280" s="264"/>
      <c r="N280" s="422">
        <f t="shared" si="41"/>
        <v>-231331.22430509236</v>
      </c>
      <c r="O280" s="420">
        <f t="shared" si="42"/>
        <v>-6.2341858022738318E-2</v>
      </c>
      <c r="P280" s="421">
        <f t="shared" si="43"/>
        <v>-206.73950358812635</v>
      </c>
      <c r="Q280" s="434"/>
      <c r="R280" s="255">
        <v>890</v>
      </c>
      <c r="S280" s="18" t="s">
        <v>278</v>
      </c>
      <c r="T280" s="21">
        <v>1176</v>
      </c>
      <c r="U280" s="22">
        <v>2561727.2506143129</v>
      </c>
      <c r="V280" s="41">
        <v>493192</v>
      </c>
      <c r="W280" s="166">
        <v>3054919</v>
      </c>
      <c r="X280" s="271">
        <v>234551.63909570267</v>
      </c>
      <c r="Y280" s="440">
        <f t="shared" si="48"/>
        <v>3289470.6390957027</v>
      </c>
      <c r="Z280" s="442">
        <v>421218</v>
      </c>
      <c r="AA280" s="443">
        <f t="shared" si="49"/>
        <v>3710688.6390957027</v>
      </c>
      <c r="AB280" s="44">
        <f t="shared" si="44"/>
        <v>3155.347482224237</v>
      </c>
      <c r="AC280" s="264">
        <v>19</v>
      </c>
    </row>
    <row r="281" spans="1:29">
      <c r="A281" s="255">
        <v>892</v>
      </c>
      <c r="B281" s="18" t="s">
        <v>279</v>
      </c>
      <c r="C281" s="21">
        <v>3592</v>
      </c>
      <c r="D281" s="32">
        <v>4563863.5932569392</v>
      </c>
      <c r="E281" s="21">
        <v>2049779.0464094593</v>
      </c>
      <c r="F281" s="24">
        <v>6613642.639666399</v>
      </c>
      <c r="G281" s="271">
        <v>598802.89202491811</v>
      </c>
      <c r="H281" s="272">
        <f t="shared" si="45"/>
        <v>7212445.5316913174</v>
      </c>
      <c r="I281" s="439">
        <v>-596101</v>
      </c>
      <c r="J281" s="444">
        <f t="shared" si="46"/>
        <v>6616344.5316913174</v>
      </c>
      <c r="K281" s="272">
        <f t="shared" si="47"/>
        <v>1841.9667404485851</v>
      </c>
      <c r="L281" s="264">
        <v>13</v>
      </c>
      <c r="M281" s="264"/>
      <c r="N281" s="422">
        <f t="shared" si="41"/>
        <v>182251.27862351108</v>
      </c>
      <c r="O281" s="420">
        <f t="shared" si="42"/>
        <v>2.8325868378829108E-2</v>
      </c>
      <c r="P281" s="421">
        <f t="shared" si="43"/>
        <v>71.440253638511876</v>
      </c>
      <c r="Q281" s="434"/>
      <c r="R281" s="255">
        <v>892</v>
      </c>
      <c r="S281" s="18" t="s">
        <v>279</v>
      </c>
      <c r="T281" s="21">
        <v>3634</v>
      </c>
      <c r="U281" s="22">
        <v>4391282.6962895487</v>
      </c>
      <c r="V281" s="41">
        <v>2042123</v>
      </c>
      <c r="W281" s="166">
        <v>6433406</v>
      </c>
      <c r="X281" s="271">
        <v>596788.2530678059</v>
      </c>
      <c r="Y281" s="440">
        <f t="shared" si="48"/>
        <v>7030194.2530678064</v>
      </c>
      <c r="Z281" s="442">
        <v>-596101</v>
      </c>
      <c r="AA281" s="443">
        <f t="shared" si="49"/>
        <v>6434093.2530678064</v>
      </c>
      <c r="AB281" s="44">
        <f t="shared" si="44"/>
        <v>1770.5264868100733</v>
      </c>
      <c r="AC281" s="264">
        <v>13</v>
      </c>
    </row>
    <row r="282" spans="1:29">
      <c r="A282" s="255">
        <v>893</v>
      </c>
      <c r="B282" s="18" t="s">
        <v>280</v>
      </c>
      <c r="C282" s="21">
        <v>7434</v>
      </c>
      <c r="D282" s="32">
        <v>5992248.357085689</v>
      </c>
      <c r="E282" s="21">
        <v>2372193.1321712765</v>
      </c>
      <c r="F282" s="24">
        <v>8364441.489256965</v>
      </c>
      <c r="G282" s="271">
        <v>1534260.1754537425</v>
      </c>
      <c r="H282" s="272">
        <f t="shared" si="45"/>
        <v>9898701.664710708</v>
      </c>
      <c r="I282" s="439">
        <v>-300256</v>
      </c>
      <c r="J282" s="444">
        <f t="shared" si="46"/>
        <v>9598445.664710708</v>
      </c>
      <c r="K282" s="272">
        <f t="shared" si="47"/>
        <v>1291.1549185782496</v>
      </c>
      <c r="L282" s="264">
        <v>15</v>
      </c>
      <c r="M282" s="264"/>
      <c r="N282" s="422">
        <f t="shared" si="41"/>
        <v>501766.27907457203</v>
      </c>
      <c r="O282" s="420">
        <f t="shared" si="42"/>
        <v>5.5159279315359008E-2</v>
      </c>
      <c r="P282" s="421">
        <f t="shared" si="43"/>
        <v>77.778983452714556</v>
      </c>
      <c r="Q282" s="434"/>
      <c r="R282" s="255">
        <v>893</v>
      </c>
      <c r="S282" s="18" t="s">
        <v>280</v>
      </c>
      <c r="T282" s="21">
        <v>7497</v>
      </c>
      <c r="U282" s="22">
        <v>5671397.8965137638</v>
      </c>
      <c r="V282" s="41">
        <v>2204497</v>
      </c>
      <c r="W282" s="166">
        <v>7875895</v>
      </c>
      <c r="X282" s="271">
        <v>1521040.3856361366</v>
      </c>
      <c r="Y282" s="440">
        <f t="shared" si="48"/>
        <v>9396935.3856361359</v>
      </c>
      <c r="Z282" s="442">
        <v>-300256</v>
      </c>
      <c r="AA282" s="443">
        <f t="shared" si="49"/>
        <v>9096679.3856361359</v>
      </c>
      <c r="AB282" s="44">
        <f t="shared" si="44"/>
        <v>1213.3759351255351</v>
      </c>
      <c r="AC282" s="264">
        <v>15</v>
      </c>
    </row>
    <row r="283" spans="1:29">
      <c r="A283" s="255">
        <v>895</v>
      </c>
      <c r="B283" s="18" t="s">
        <v>281</v>
      </c>
      <c r="C283" s="21">
        <v>15092</v>
      </c>
      <c r="D283" s="32">
        <v>2889625.358811304</v>
      </c>
      <c r="E283" s="21">
        <v>1890506.8217137093</v>
      </c>
      <c r="F283" s="24">
        <v>4780132.1805250132</v>
      </c>
      <c r="G283" s="271">
        <v>2646961.6940191537</v>
      </c>
      <c r="H283" s="272">
        <f t="shared" si="45"/>
        <v>7427093.874544167</v>
      </c>
      <c r="I283" s="439">
        <v>-1630871</v>
      </c>
      <c r="J283" s="444">
        <f t="shared" si="46"/>
        <v>5796222.874544167</v>
      </c>
      <c r="K283" s="272">
        <f t="shared" si="47"/>
        <v>384.05929462921858</v>
      </c>
      <c r="L283" s="264">
        <v>2</v>
      </c>
      <c r="M283" s="264"/>
      <c r="N283" s="422">
        <f t="shared" si="41"/>
        <v>-1366763.8406895893</v>
      </c>
      <c r="O283" s="420">
        <f t="shared" si="42"/>
        <v>-0.19080921060244999</v>
      </c>
      <c r="P283" s="421">
        <f t="shared" si="43"/>
        <v>-79.174664837492685</v>
      </c>
      <c r="Q283" s="434"/>
      <c r="R283" s="255">
        <v>895</v>
      </c>
      <c r="S283" s="18" t="s">
        <v>281</v>
      </c>
      <c r="T283" s="21">
        <v>15463</v>
      </c>
      <c r="U283" s="22">
        <v>4710454.5907756463</v>
      </c>
      <c r="V283" s="41">
        <v>1470319</v>
      </c>
      <c r="W283" s="166">
        <v>6180774</v>
      </c>
      <c r="X283" s="271">
        <v>2613083.7152337567</v>
      </c>
      <c r="Y283" s="440">
        <f t="shared" si="48"/>
        <v>8793857.7152337562</v>
      </c>
      <c r="Z283" s="442">
        <v>-1630871</v>
      </c>
      <c r="AA283" s="443">
        <f t="shared" si="49"/>
        <v>7162986.7152337562</v>
      </c>
      <c r="AB283" s="44">
        <f t="shared" si="44"/>
        <v>463.23395946671127</v>
      </c>
      <c r="AC283" s="264">
        <v>2</v>
      </c>
    </row>
    <row r="284" spans="1:29">
      <c r="A284" s="255">
        <v>905</v>
      </c>
      <c r="B284" s="18" t="s">
        <v>282</v>
      </c>
      <c r="C284" s="21">
        <v>67988</v>
      </c>
      <c r="D284" s="32">
        <v>368044.93504200503</v>
      </c>
      <c r="E284" s="21">
        <v>3776599.6845533522</v>
      </c>
      <c r="F284" s="24">
        <v>4144644.6195953572</v>
      </c>
      <c r="G284" s="271">
        <v>10771601.64655135</v>
      </c>
      <c r="H284" s="272">
        <f t="shared" si="45"/>
        <v>14916246.266146708</v>
      </c>
      <c r="I284" s="439">
        <v>28342371</v>
      </c>
      <c r="J284" s="444">
        <f t="shared" si="46"/>
        <v>43258617.266146705</v>
      </c>
      <c r="K284" s="272">
        <f t="shared" si="47"/>
        <v>636.26841892902723</v>
      </c>
      <c r="L284" s="264">
        <v>15</v>
      </c>
      <c r="M284" s="264"/>
      <c r="N284" s="422">
        <f t="shared" si="41"/>
        <v>-5542054.6274469942</v>
      </c>
      <c r="O284" s="420">
        <f t="shared" si="42"/>
        <v>-0.11356512958532701</v>
      </c>
      <c r="P284" s="421">
        <f t="shared" si="43"/>
        <v>-85.474861313429301</v>
      </c>
      <c r="Q284" s="434"/>
      <c r="R284" s="255">
        <v>905</v>
      </c>
      <c r="S284" s="18" t="s">
        <v>282</v>
      </c>
      <c r="T284" s="21">
        <v>67615</v>
      </c>
      <c r="U284" s="22">
        <v>7384510.137507312</v>
      </c>
      <c r="V284" s="41">
        <v>2607194</v>
      </c>
      <c r="W284" s="166">
        <v>9991704</v>
      </c>
      <c r="X284" s="271">
        <v>10466596.893593699</v>
      </c>
      <c r="Y284" s="440">
        <f t="shared" si="48"/>
        <v>20458300.893593699</v>
      </c>
      <c r="Z284" s="442">
        <v>28342371</v>
      </c>
      <c r="AA284" s="443">
        <f t="shared" si="49"/>
        <v>48800671.893593699</v>
      </c>
      <c r="AB284" s="44">
        <f t="shared" si="44"/>
        <v>721.74328024245654</v>
      </c>
      <c r="AC284" s="264">
        <v>15</v>
      </c>
    </row>
    <row r="285" spans="1:29">
      <c r="A285" s="255">
        <v>908</v>
      </c>
      <c r="B285" s="18" t="s">
        <v>283</v>
      </c>
      <c r="C285" s="21">
        <v>20703</v>
      </c>
      <c r="D285" s="32">
        <v>550316.62224413175</v>
      </c>
      <c r="E285" s="21">
        <v>4416750.553475</v>
      </c>
      <c r="F285" s="24">
        <v>4967067.1757191317</v>
      </c>
      <c r="G285" s="271">
        <v>2944390.6096941312</v>
      </c>
      <c r="H285" s="272">
        <f t="shared" si="45"/>
        <v>7911457.7854132634</v>
      </c>
      <c r="I285" s="439">
        <v>933289</v>
      </c>
      <c r="J285" s="444">
        <f t="shared" si="46"/>
        <v>8844746.7854132634</v>
      </c>
      <c r="K285" s="272">
        <f t="shared" si="47"/>
        <v>427.22053738169654</v>
      </c>
      <c r="L285" s="264">
        <v>6</v>
      </c>
      <c r="M285" s="264"/>
      <c r="N285" s="422">
        <f t="shared" si="41"/>
        <v>-3787572.7748880498</v>
      </c>
      <c r="O285" s="420">
        <f t="shared" si="42"/>
        <v>-0.2998319316423077</v>
      </c>
      <c r="P285" s="421">
        <f t="shared" si="43"/>
        <v>-183.18388688993014</v>
      </c>
      <c r="Q285" s="434"/>
      <c r="R285" s="255">
        <v>908</v>
      </c>
      <c r="S285" s="18" t="s">
        <v>283</v>
      </c>
      <c r="T285" s="21">
        <v>20695</v>
      </c>
      <c r="U285" s="22">
        <v>4379278.7667926028</v>
      </c>
      <c r="V285" s="41">
        <v>4395559</v>
      </c>
      <c r="W285" s="166">
        <v>8774838</v>
      </c>
      <c r="X285" s="271">
        <v>2924192.5603013136</v>
      </c>
      <c r="Y285" s="440">
        <f t="shared" si="48"/>
        <v>11699030.560301313</v>
      </c>
      <c r="Z285" s="442">
        <v>933289</v>
      </c>
      <c r="AA285" s="443">
        <f t="shared" si="49"/>
        <v>12632319.560301313</v>
      </c>
      <c r="AB285" s="44">
        <f t="shared" si="44"/>
        <v>610.40442427162668</v>
      </c>
      <c r="AC285" s="264">
        <v>6</v>
      </c>
    </row>
    <row r="286" spans="1:29">
      <c r="A286" s="255">
        <v>915</v>
      </c>
      <c r="B286" s="18" t="s">
        <v>284</v>
      </c>
      <c r="C286" s="21">
        <v>19759</v>
      </c>
      <c r="D286" s="32">
        <v>-3673163.18444316</v>
      </c>
      <c r="E286" s="21">
        <v>6297951.798236913</v>
      </c>
      <c r="F286" s="24">
        <v>2624788.6137937531</v>
      </c>
      <c r="G286" s="271">
        <v>3383277.9150833394</v>
      </c>
      <c r="H286" s="272">
        <f t="shared" si="45"/>
        <v>6008066.5288770925</v>
      </c>
      <c r="I286" s="439">
        <v>-2328772</v>
      </c>
      <c r="J286" s="444">
        <f t="shared" si="46"/>
        <v>3679294.5288770925</v>
      </c>
      <c r="K286" s="272">
        <f t="shared" si="47"/>
        <v>186.20853934293703</v>
      </c>
      <c r="L286" s="264">
        <v>11</v>
      </c>
      <c r="M286" s="264"/>
      <c r="N286" s="422">
        <f t="shared" si="41"/>
        <v>-3766583.7906187661</v>
      </c>
      <c r="O286" s="420">
        <f t="shared" si="42"/>
        <v>-0.505861582609611</v>
      </c>
      <c r="P286" s="421">
        <f t="shared" si="43"/>
        <v>-186.58865284130465</v>
      </c>
      <c r="Q286" s="434"/>
      <c r="R286" s="255">
        <v>915</v>
      </c>
      <c r="S286" s="18" t="s">
        <v>284</v>
      </c>
      <c r="T286" s="21">
        <v>19973</v>
      </c>
      <c r="U286" s="22">
        <v>-1281.1982581962366</v>
      </c>
      <c r="V286" s="41">
        <v>6452902</v>
      </c>
      <c r="W286" s="166">
        <v>6451621</v>
      </c>
      <c r="X286" s="271">
        <v>3323029.3194958591</v>
      </c>
      <c r="Y286" s="440">
        <f t="shared" si="48"/>
        <v>9774650.3194958586</v>
      </c>
      <c r="Z286" s="442">
        <v>-2328772</v>
      </c>
      <c r="AA286" s="443">
        <f t="shared" si="49"/>
        <v>7445878.3194958586</v>
      </c>
      <c r="AB286" s="44">
        <f t="shared" si="44"/>
        <v>372.79719218424168</v>
      </c>
      <c r="AC286" s="264">
        <v>11</v>
      </c>
    </row>
    <row r="287" spans="1:29">
      <c r="A287" s="255">
        <v>918</v>
      </c>
      <c r="B287" s="18" t="s">
        <v>285</v>
      </c>
      <c r="C287" s="21">
        <v>2228</v>
      </c>
      <c r="D287" s="32">
        <v>277224.73077260598</v>
      </c>
      <c r="E287" s="21">
        <v>926250.82891400997</v>
      </c>
      <c r="F287" s="24">
        <v>1203475.5596866161</v>
      </c>
      <c r="G287" s="271">
        <v>522170.58217058983</v>
      </c>
      <c r="H287" s="272">
        <f t="shared" si="45"/>
        <v>1725646.1418572059</v>
      </c>
      <c r="I287" s="439">
        <v>-563325</v>
      </c>
      <c r="J287" s="444">
        <f t="shared" si="46"/>
        <v>1162321.1418572059</v>
      </c>
      <c r="K287" s="272">
        <f t="shared" si="47"/>
        <v>521.68812471149272</v>
      </c>
      <c r="L287" s="264">
        <v>2</v>
      </c>
      <c r="M287" s="264"/>
      <c r="N287" s="422">
        <f t="shared" si="41"/>
        <v>149176.51508571347</v>
      </c>
      <c r="O287" s="420">
        <f t="shared" si="42"/>
        <v>0.14724108596527075</v>
      </c>
      <c r="P287" s="421">
        <f t="shared" si="43"/>
        <v>75.5654356883785</v>
      </c>
      <c r="Q287" s="434"/>
      <c r="R287" s="255">
        <v>918</v>
      </c>
      <c r="S287" s="18" t="s">
        <v>285</v>
      </c>
      <c r="T287" s="21">
        <v>2271</v>
      </c>
      <c r="U287" s="22">
        <v>317815.82248031395</v>
      </c>
      <c r="V287" s="41">
        <v>738026</v>
      </c>
      <c r="W287" s="166">
        <v>1055842</v>
      </c>
      <c r="X287" s="271">
        <v>520627.6267714923</v>
      </c>
      <c r="Y287" s="440">
        <f t="shared" si="48"/>
        <v>1576469.6267714924</v>
      </c>
      <c r="Z287" s="442">
        <v>-563325</v>
      </c>
      <c r="AA287" s="443">
        <f t="shared" si="49"/>
        <v>1013144.6267714924</v>
      </c>
      <c r="AB287" s="44">
        <f t="shared" si="44"/>
        <v>446.12268902311422</v>
      </c>
      <c r="AC287" s="264">
        <v>2</v>
      </c>
    </row>
    <row r="288" spans="1:29">
      <c r="A288" s="255">
        <v>921</v>
      </c>
      <c r="B288" s="18" t="s">
        <v>286</v>
      </c>
      <c r="C288" s="21">
        <v>1894</v>
      </c>
      <c r="D288" s="32">
        <v>654396.568589453</v>
      </c>
      <c r="E288" s="21">
        <v>1130758.8587138841</v>
      </c>
      <c r="F288" s="24">
        <v>1785155.427303337</v>
      </c>
      <c r="G288" s="271">
        <v>496122.79978553916</v>
      </c>
      <c r="H288" s="272">
        <f t="shared" si="45"/>
        <v>2281278.2270888761</v>
      </c>
      <c r="I288" s="439">
        <v>168534</v>
      </c>
      <c r="J288" s="444">
        <f t="shared" si="46"/>
        <v>2449812.2270888761</v>
      </c>
      <c r="K288" s="272">
        <f t="shared" si="47"/>
        <v>1293.4594652000401</v>
      </c>
      <c r="L288" s="264">
        <v>11</v>
      </c>
      <c r="M288" s="264"/>
      <c r="N288" s="422">
        <f t="shared" si="41"/>
        <v>-237908.90901664365</v>
      </c>
      <c r="O288" s="420">
        <f t="shared" si="42"/>
        <v>-8.8516961756445911E-2</v>
      </c>
      <c r="P288" s="421">
        <f t="shared" si="43"/>
        <v>-91.250033051129321</v>
      </c>
      <c r="Q288" s="434"/>
      <c r="R288" s="255">
        <v>921</v>
      </c>
      <c r="S288" s="18" t="s">
        <v>286</v>
      </c>
      <c r="T288" s="21">
        <v>1941</v>
      </c>
      <c r="U288" s="22">
        <v>1065284.2979952334</v>
      </c>
      <c r="V288" s="41">
        <v>964813</v>
      </c>
      <c r="W288" s="166">
        <v>2030097</v>
      </c>
      <c r="X288" s="271">
        <v>489090.13610551949</v>
      </c>
      <c r="Y288" s="440">
        <f t="shared" si="48"/>
        <v>2519187.1361055197</v>
      </c>
      <c r="Z288" s="442">
        <v>168534</v>
      </c>
      <c r="AA288" s="443">
        <f t="shared" si="49"/>
        <v>2687721.1361055197</v>
      </c>
      <c r="AB288" s="44">
        <f t="shared" si="44"/>
        <v>1384.7094982511694</v>
      </c>
      <c r="AC288" s="264">
        <v>11</v>
      </c>
    </row>
    <row r="289" spans="1:29">
      <c r="A289" s="255">
        <v>922</v>
      </c>
      <c r="B289" s="18" t="s">
        <v>287</v>
      </c>
      <c r="C289" s="21">
        <v>4501</v>
      </c>
      <c r="D289" s="32">
        <v>2134119.6670568185</v>
      </c>
      <c r="E289" s="21">
        <v>1407900.0828995444</v>
      </c>
      <c r="F289" s="24">
        <v>3542019.7499563629</v>
      </c>
      <c r="G289" s="271">
        <v>718525.01827841951</v>
      </c>
      <c r="H289" s="272">
        <f t="shared" si="45"/>
        <v>4260544.7682347819</v>
      </c>
      <c r="I289" s="439">
        <v>-1061894</v>
      </c>
      <c r="J289" s="444">
        <f t="shared" si="46"/>
        <v>3198650.7682347824</v>
      </c>
      <c r="K289" s="272">
        <f t="shared" si="47"/>
        <v>710.65335886131584</v>
      </c>
      <c r="L289" s="264">
        <v>6</v>
      </c>
      <c r="M289" s="264"/>
      <c r="N289" s="422">
        <f t="shared" si="41"/>
        <v>249027.73576816171</v>
      </c>
      <c r="O289" s="420">
        <f t="shared" si="42"/>
        <v>8.4426970167747986E-2</v>
      </c>
      <c r="P289" s="421">
        <f t="shared" si="43"/>
        <v>46.921803400780163</v>
      </c>
      <c r="Q289" s="434"/>
      <c r="R289" s="255">
        <v>922</v>
      </c>
      <c r="S289" s="18" t="s">
        <v>287</v>
      </c>
      <c r="T289" s="21">
        <v>4444</v>
      </c>
      <c r="U289" s="22">
        <v>1920093.995054503</v>
      </c>
      <c r="V289" s="41">
        <v>1367818</v>
      </c>
      <c r="W289" s="166">
        <v>3287912</v>
      </c>
      <c r="X289" s="271">
        <v>723605.03246662067</v>
      </c>
      <c r="Y289" s="440">
        <f t="shared" si="48"/>
        <v>4011517.0324666207</v>
      </c>
      <c r="Z289" s="442">
        <v>-1061894</v>
      </c>
      <c r="AA289" s="443">
        <f t="shared" si="49"/>
        <v>2949623.0324666207</v>
      </c>
      <c r="AB289" s="44">
        <f t="shared" si="44"/>
        <v>663.73155546053567</v>
      </c>
      <c r="AC289" s="264">
        <v>6</v>
      </c>
    </row>
    <row r="290" spans="1:29">
      <c r="A290" s="255">
        <v>924</v>
      </c>
      <c r="B290" s="18" t="s">
        <v>288</v>
      </c>
      <c r="C290" s="21">
        <v>2946</v>
      </c>
      <c r="D290" s="32">
        <v>727816.40367975459</v>
      </c>
      <c r="E290" s="21">
        <v>1650264.7924828676</v>
      </c>
      <c r="F290" s="24">
        <v>2378081.1961626224</v>
      </c>
      <c r="G290" s="271">
        <v>726683.97218016267</v>
      </c>
      <c r="H290" s="272">
        <f t="shared" si="45"/>
        <v>3104765.168342785</v>
      </c>
      <c r="I290" s="439">
        <v>185959</v>
      </c>
      <c r="J290" s="444">
        <f t="shared" si="46"/>
        <v>3290724.168342785</v>
      </c>
      <c r="K290" s="272">
        <f t="shared" si="47"/>
        <v>1117.0143137619773</v>
      </c>
      <c r="L290" s="264">
        <v>16</v>
      </c>
      <c r="M290" s="264"/>
      <c r="N290" s="422">
        <f t="shared" si="41"/>
        <v>2923.1663106684573</v>
      </c>
      <c r="O290" s="420">
        <f t="shared" si="42"/>
        <v>8.8909465897166933E-4</v>
      </c>
      <c r="P290" s="421">
        <f t="shared" si="43"/>
        <v>22.539945575520505</v>
      </c>
      <c r="Q290" s="434"/>
      <c r="R290" s="255">
        <v>924</v>
      </c>
      <c r="S290" s="18" t="s">
        <v>288</v>
      </c>
      <c r="T290" s="21">
        <v>3004</v>
      </c>
      <c r="U290" s="22">
        <v>757681.23614930024</v>
      </c>
      <c r="V290" s="41">
        <v>1620249</v>
      </c>
      <c r="W290" s="166">
        <v>2377930</v>
      </c>
      <c r="X290" s="271">
        <v>723912.00203211652</v>
      </c>
      <c r="Y290" s="440">
        <f t="shared" si="48"/>
        <v>3101842.0020321165</v>
      </c>
      <c r="Z290" s="442">
        <v>185959</v>
      </c>
      <c r="AA290" s="443">
        <f t="shared" si="49"/>
        <v>3287801.0020321165</v>
      </c>
      <c r="AB290" s="44">
        <f t="shared" si="44"/>
        <v>1094.4743681864568</v>
      </c>
      <c r="AC290" s="264">
        <v>16</v>
      </c>
    </row>
    <row r="291" spans="1:29">
      <c r="A291" s="255">
        <v>925</v>
      </c>
      <c r="B291" s="18" t="s">
        <v>289</v>
      </c>
      <c r="C291" s="21">
        <v>3427</v>
      </c>
      <c r="D291" s="32">
        <v>3078717.0857062144</v>
      </c>
      <c r="E291" s="21">
        <v>-7374.0166504177032</v>
      </c>
      <c r="F291" s="24">
        <v>3071343.0690557966</v>
      </c>
      <c r="G291" s="271">
        <v>822734.26410475792</v>
      </c>
      <c r="H291" s="272">
        <f t="shared" si="45"/>
        <v>3894077.3331605545</v>
      </c>
      <c r="I291" s="439">
        <v>120111</v>
      </c>
      <c r="J291" s="444">
        <f t="shared" si="46"/>
        <v>4014188.3331605545</v>
      </c>
      <c r="K291" s="272">
        <f t="shared" si="47"/>
        <v>1171.3417954947636</v>
      </c>
      <c r="L291" s="264">
        <v>11</v>
      </c>
      <c r="M291" s="264"/>
      <c r="N291" s="422">
        <f t="shared" si="41"/>
        <v>-176452.32987074135</v>
      </c>
      <c r="O291" s="420">
        <f t="shared" si="42"/>
        <v>-4.2106289720174842E-2</v>
      </c>
      <c r="P291" s="421">
        <f t="shared" si="43"/>
        <v>-29.414841476954507</v>
      </c>
      <c r="Q291" s="434"/>
      <c r="R291" s="255">
        <v>925</v>
      </c>
      <c r="S291" s="18" t="s">
        <v>289</v>
      </c>
      <c r="T291" s="21">
        <v>3490</v>
      </c>
      <c r="U291" s="22">
        <v>3388595.5481718569</v>
      </c>
      <c r="V291" s="41">
        <v>-135602</v>
      </c>
      <c r="W291" s="166">
        <v>3252993</v>
      </c>
      <c r="X291" s="271">
        <v>817536.66303129576</v>
      </c>
      <c r="Y291" s="440">
        <f t="shared" si="48"/>
        <v>4070529.6630312959</v>
      </c>
      <c r="Z291" s="442">
        <v>120111</v>
      </c>
      <c r="AA291" s="443">
        <f t="shared" si="49"/>
        <v>4190640.6630312959</v>
      </c>
      <c r="AB291" s="44">
        <f t="shared" si="44"/>
        <v>1200.7566369717181</v>
      </c>
      <c r="AC291" s="264">
        <v>11</v>
      </c>
    </row>
    <row r="292" spans="1:29">
      <c r="A292" s="255">
        <v>927</v>
      </c>
      <c r="B292" s="18" t="s">
        <v>290</v>
      </c>
      <c r="C292" s="21">
        <v>28913</v>
      </c>
      <c r="D292" s="32">
        <v>14223087.498993134</v>
      </c>
      <c r="E292" s="21">
        <v>2540455.8806703119</v>
      </c>
      <c r="F292" s="24">
        <v>16763543.379663445</v>
      </c>
      <c r="G292" s="271">
        <v>4177448.460452856</v>
      </c>
      <c r="H292" s="272">
        <f t="shared" si="45"/>
        <v>20940991.8401163</v>
      </c>
      <c r="I292" s="439">
        <v>-3298104</v>
      </c>
      <c r="J292" s="444">
        <f t="shared" si="46"/>
        <v>17642887.8401163</v>
      </c>
      <c r="K292" s="272">
        <f t="shared" si="47"/>
        <v>610.20606094546747</v>
      </c>
      <c r="L292" s="264">
        <v>1</v>
      </c>
      <c r="M292" s="264"/>
      <c r="N292" s="422">
        <f t="shared" si="41"/>
        <v>-2418024.505428005</v>
      </c>
      <c r="O292" s="420">
        <f t="shared" si="42"/>
        <v>-0.12053412445945252</v>
      </c>
      <c r="P292" s="421">
        <f t="shared" si="43"/>
        <v>-75.895117123013165</v>
      </c>
      <c r="Q292" s="434"/>
      <c r="R292" s="255">
        <v>927</v>
      </c>
      <c r="S292" s="18" t="s">
        <v>290</v>
      </c>
      <c r="T292" s="21">
        <v>29239</v>
      </c>
      <c r="U292" s="22">
        <v>15475560.38420104</v>
      </c>
      <c r="V292" s="41">
        <v>3695454</v>
      </c>
      <c r="W292" s="166">
        <v>19171015</v>
      </c>
      <c r="X292" s="271">
        <v>4188001.3455443038</v>
      </c>
      <c r="Y292" s="440">
        <f t="shared" si="48"/>
        <v>23359016.345544305</v>
      </c>
      <c r="Z292" s="442">
        <v>-3298104</v>
      </c>
      <c r="AA292" s="443">
        <f t="shared" si="49"/>
        <v>20060912.345544305</v>
      </c>
      <c r="AB292" s="44">
        <f t="shared" si="44"/>
        <v>686.10117806848064</v>
      </c>
      <c r="AC292" s="264">
        <v>1</v>
      </c>
    </row>
    <row r="293" spans="1:29">
      <c r="A293" s="255">
        <v>931</v>
      </c>
      <c r="B293" s="18" t="s">
        <v>291</v>
      </c>
      <c r="C293" s="21">
        <v>5951</v>
      </c>
      <c r="D293" s="32">
        <v>4571649.3698569564</v>
      </c>
      <c r="E293" s="21">
        <v>2527416.8416366228</v>
      </c>
      <c r="F293" s="24">
        <v>7099066.2114935797</v>
      </c>
      <c r="G293" s="271">
        <v>1325929.6080165524</v>
      </c>
      <c r="H293" s="272">
        <f t="shared" si="45"/>
        <v>8424995.8195101321</v>
      </c>
      <c r="I293" s="439">
        <v>31174</v>
      </c>
      <c r="J293" s="444">
        <f t="shared" si="46"/>
        <v>8456169.8195101321</v>
      </c>
      <c r="K293" s="272">
        <f t="shared" si="47"/>
        <v>1420.9661938346719</v>
      </c>
      <c r="L293" s="264">
        <v>13</v>
      </c>
      <c r="M293" s="264"/>
      <c r="N293" s="422">
        <f t="shared" si="41"/>
        <v>-1427633.14619161</v>
      </c>
      <c r="O293" s="420">
        <f t="shared" si="42"/>
        <v>-0.14444168415191078</v>
      </c>
      <c r="P293" s="421">
        <f t="shared" si="43"/>
        <v>-207.33742489708129</v>
      </c>
      <c r="Q293" s="434"/>
      <c r="R293" s="255">
        <v>931</v>
      </c>
      <c r="S293" s="18" t="s">
        <v>291</v>
      </c>
      <c r="T293" s="21">
        <v>6070</v>
      </c>
      <c r="U293" s="22">
        <v>6691307.787919607</v>
      </c>
      <c r="V293" s="41">
        <v>1848308</v>
      </c>
      <c r="W293" s="166">
        <v>8539616</v>
      </c>
      <c r="X293" s="271">
        <v>1313012.9657017426</v>
      </c>
      <c r="Y293" s="440">
        <f t="shared" si="48"/>
        <v>9852628.9657017421</v>
      </c>
      <c r="Z293" s="442">
        <v>31174</v>
      </c>
      <c r="AA293" s="443">
        <f t="shared" si="49"/>
        <v>9883802.9657017421</v>
      </c>
      <c r="AB293" s="44">
        <f t="shared" si="44"/>
        <v>1628.3036187317532</v>
      </c>
      <c r="AC293" s="264">
        <v>13</v>
      </c>
    </row>
    <row r="294" spans="1:29">
      <c r="A294" s="255">
        <v>934</v>
      </c>
      <c r="B294" s="18" t="s">
        <v>292</v>
      </c>
      <c r="C294" s="21">
        <v>2671</v>
      </c>
      <c r="D294" s="32">
        <v>84528.967322520504</v>
      </c>
      <c r="E294" s="21">
        <v>1353675.4949754348</v>
      </c>
      <c r="F294" s="24">
        <v>1438204.4622979553</v>
      </c>
      <c r="G294" s="271">
        <v>572233.13375418982</v>
      </c>
      <c r="H294" s="272">
        <f t="shared" si="45"/>
        <v>2010437.5960521451</v>
      </c>
      <c r="I294" s="439">
        <v>-776612</v>
      </c>
      <c r="J294" s="444">
        <f t="shared" si="46"/>
        <v>1233825.5960521451</v>
      </c>
      <c r="K294" s="272">
        <f t="shared" si="47"/>
        <v>461.9339558413123</v>
      </c>
      <c r="L294" s="264">
        <v>14</v>
      </c>
      <c r="M294" s="264"/>
      <c r="N294" s="422">
        <f t="shared" si="41"/>
        <v>-541783.09415092459</v>
      </c>
      <c r="O294" s="420">
        <f t="shared" si="42"/>
        <v>-0.30512527739935924</v>
      </c>
      <c r="P294" s="421">
        <f t="shared" si="43"/>
        <v>-182.33625105385084</v>
      </c>
      <c r="Q294" s="434"/>
      <c r="R294" s="255">
        <v>934</v>
      </c>
      <c r="S294" s="18" t="s">
        <v>292</v>
      </c>
      <c r="T294" s="21">
        <v>2756</v>
      </c>
      <c r="U294" s="22">
        <v>736568.28741895128</v>
      </c>
      <c r="V294" s="41">
        <v>1250089</v>
      </c>
      <c r="W294" s="166">
        <v>1986657</v>
      </c>
      <c r="X294" s="271">
        <v>565563.69020306994</v>
      </c>
      <c r="Y294" s="440">
        <f t="shared" si="48"/>
        <v>2552220.6902030697</v>
      </c>
      <c r="Z294" s="442">
        <v>-776612</v>
      </c>
      <c r="AA294" s="443">
        <f t="shared" si="49"/>
        <v>1775608.6902030697</v>
      </c>
      <c r="AB294" s="44">
        <f t="shared" si="44"/>
        <v>644.27020689516314</v>
      </c>
      <c r="AC294" s="264">
        <v>14</v>
      </c>
    </row>
    <row r="295" spans="1:29">
      <c r="A295" s="255">
        <v>935</v>
      </c>
      <c r="B295" s="18" t="s">
        <v>293</v>
      </c>
      <c r="C295" s="21">
        <v>2985</v>
      </c>
      <c r="D295" s="32">
        <v>134516.73789112538</v>
      </c>
      <c r="E295" s="21">
        <v>1185968.3792350567</v>
      </c>
      <c r="F295" s="24">
        <v>1320485.1171261822</v>
      </c>
      <c r="G295" s="271">
        <v>638122.41919598286</v>
      </c>
      <c r="H295" s="272">
        <f t="shared" si="45"/>
        <v>1958607.536322165</v>
      </c>
      <c r="I295" s="439">
        <v>62258</v>
      </c>
      <c r="J295" s="444">
        <f t="shared" si="46"/>
        <v>2020865.536322165</v>
      </c>
      <c r="K295" s="272">
        <f t="shared" si="47"/>
        <v>677.00687983992134</v>
      </c>
      <c r="L295" s="264">
        <v>8</v>
      </c>
      <c r="M295" s="264"/>
      <c r="N295" s="422">
        <f t="shared" si="41"/>
        <v>-270509.31154382485</v>
      </c>
      <c r="O295" s="420">
        <f t="shared" si="42"/>
        <v>-0.11805545993304256</v>
      </c>
      <c r="P295" s="421">
        <f t="shared" si="43"/>
        <v>-76.734846431785854</v>
      </c>
      <c r="Q295" s="434"/>
      <c r="R295" s="255">
        <v>935</v>
      </c>
      <c r="S295" s="18" t="s">
        <v>293</v>
      </c>
      <c r="T295" s="21">
        <v>3040</v>
      </c>
      <c r="U295" s="22">
        <v>699806.66924199753</v>
      </c>
      <c r="V295" s="41">
        <v>896706</v>
      </c>
      <c r="W295" s="166">
        <v>1596513</v>
      </c>
      <c r="X295" s="271">
        <v>632603.8478659899</v>
      </c>
      <c r="Y295" s="440">
        <f t="shared" si="48"/>
        <v>2229116.8478659899</v>
      </c>
      <c r="Z295" s="442">
        <v>62258</v>
      </c>
      <c r="AA295" s="443">
        <f t="shared" si="49"/>
        <v>2291374.8478659899</v>
      </c>
      <c r="AB295" s="44">
        <f t="shared" si="44"/>
        <v>753.74172627170719</v>
      </c>
      <c r="AC295" s="264">
        <v>8</v>
      </c>
    </row>
    <row r="296" spans="1:29">
      <c r="A296" s="255">
        <v>936</v>
      </c>
      <c r="B296" s="18" t="s">
        <v>294</v>
      </c>
      <c r="C296" s="21">
        <v>6395</v>
      </c>
      <c r="D296" s="32">
        <v>3369926.0953188436</v>
      </c>
      <c r="E296" s="21">
        <v>2216842.438178468</v>
      </c>
      <c r="F296" s="24">
        <v>5586768.5334973112</v>
      </c>
      <c r="G296" s="271">
        <v>1439683.9347591605</v>
      </c>
      <c r="H296" s="272">
        <f t="shared" si="45"/>
        <v>7026452.4682564717</v>
      </c>
      <c r="I296" s="439">
        <v>714835</v>
      </c>
      <c r="J296" s="444">
        <f t="shared" si="46"/>
        <v>7741287.4682564717</v>
      </c>
      <c r="K296" s="272">
        <f t="shared" si="47"/>
        <v>1210.5218871394013</v>
      </c>
      <c r="L296" s="264">
        <v>6</v>
      </c>
      <c r="M296" s="264"/>
      <c r="N296" s="422">
        <f t="shared" si="41"/>
        <v>-20498.155292158946</v>
      </c>
      <c r="O296" s="420">
        <f t="shared" si="42"/>
        <v>-2.6409071683156514E-3</v>
      </c>
      <c r="P296" s="421">
        <f t="shared" si="43"/>
        <v>9.9363305193501219</v>
      </c>
      <c r="Q296" s="434"/>
      <c r="R296" s="255">
        <v>936</v>
      </c>
      <c r="S296" s="18" t="s">
        <v>294</v>
      </c>
      <c r="T296" s="21">
        <v>6465</v>
      </c>
      <c r="U296" s="22">
        <v>3961985.734719526</v>
      </c>
      <c r="V296" s="41">
        <v>1661339</v>
      </c>
      <c r="W296" s="166">
        <v>5623325</v>
      </c>
      <c r="X296" s="271">
        <v>1423625.6235486304</v>
      </c>
      <c r="Y296" s="440">
        <f t="shared" si="48"/>
        <v>7046950.6235486306</v>
      </c>
      <c r="Z296" s="442">
        <v>714835</v>
      </c>
      <c r="AA296" s="443">
        <f t="shared" si="49"/>
        <v>7761785.6235486306</v>
      </c>
      <c r="AB296" s="44">
        <f t="shared" si="44"/>
        <v>1200.5855566200512</v>
      </c>
      <c r="AC296" s="264">
        <v>6</v>
      </c>
    </row>
    <row r="297" spans="1:29">
      <c r="A297" s="255">
        <v>946</v>
      </c>
      <c r="B297" s="18" t="s">
        <v>295</v>
      </c>
      <c r="C297" s="21">
        <v>6287</v>
      </c>
      <c r="D297" s="32">
        <v>3907388.1767248851</v>
      </c>
      <c r="E297" s="21">
        <v>2250401.8227907699</v>
      </c>
      <c r="F297" s="24">
        <v>6157789.9995156545</v>
      </c>
      <c r="G297" s="271">
        <v>1383720.2239043401</v>
      </c>
      <c r="H297" s="272">
        <f t="shared" si="45"/>
        <v>7541510.2234199941</v>
      </c>
      <c r="I297" s="439">
        <v>591037</v>
      </c>
      <c r="J297" s="444">
        <f t="shared" si="46"/>
        <v>8132547.2234199941</v>
      </c>
      <c r="K297" s="272">
        <f t="shared" si="47"/>
        <v>1293.5497412788284</v>
      </c>
      <c r="L297" s="264">
        <v>15</v>
      </c>
      <c r="M297" s="264"/>
      <c r="N297" s="422">
        <f t="shared" si="41"/>
        <v>-844708.37129317224</v>
      </c>
      <c r="O297" s="420">
        <f t="shared" si="42"/>
        <v>-9.409427662844233E-2</v>
      </c>
      <c r="P297" s="421">
        <f t="shared" si="43"/>
        <v>-114.42635575899567</v>
      </c>
      <c r="Q297" s="434"/>
      <c r="R297" s="255">
        <v>946</v>
      </c>
      <c r="S297" s="18" t="s">
        <v>295</v>
      </c>
      <c r="T297" s="21">
        <v>6376</v>
      </c>
      <c r="U297" s="22">
        <v>4980941.4107991783</v>
      </c>
      <c r="V297" s="41">
        <v>2025058</v>
      </c>
      <c r="W297" s="166">
        <v>7006000</v>
      </c>
      <c r="X297" s="271">
        <v>1380218.5947131673</v>
      </c>
      <c r="Y297" s="440">
        <f t="shared" si="48"/>
        <v>8386218.5947131673</v>
      </c>
      <c r="Z297" s="442">
        <v>591037</v>
      </c>
      <c r="AA297" s="443">
        <f t="shared" si="49"/>
        <v>8977255.5947131664</v>
      </c>
      <c r="AB297" s="44">
        <f t="shared" si="44"/>
        <v>1407.976097037824</v>
      </c>
      <c r="AC297" s="264">
        <v>15</v>
      </c>
    </row>
    <row r="298" spans="1:29">
      <c r="A298" s="255">
        <v>976</v>
      </c>
      <c r="B298" s="18" t="s">
        <v>296</v>
      </c>
      <c r="C298" s="21">
        <v>3788</v>
      </c>
      <c r="D298" s="32">
        <v>1184453.4166662947</v>
      </c>
      <c r="E298" s="21">
        <v>2033965.5640309979</v>
      </c>
      <c r="F298" s="24">
        <v>3218418.9806972928</v>
      </c>
      <c r="G298" s="271">
        <v>837139.7491779438</v>
      </c>
      <c r="H298" s="272">
        <f t="shared" si="45"/>
        <v>4055558.7298752367</v>
      </c>
      <c r="I298" s="439">
        <v>-695844</v>
      </c>
      <c r="J298" s="444">
        <f t="shared" si="46"/>
        <v>3359714.7298752367</v>
      </c>
      <c r="K298" s="272">
        <f t="shared" si="47"/>
        <v>886.93630672524728</v>
      </c>
      <c r="L298" s="264">
        <v>19</v>
      </c>
      <c r="M298" s="264"/>
      <c r="N298" s="422">
        <f t="shared" si="41"/>
        <v>-1602512.3744781269</v>
      </c>
      <c r="O298" s="420">
        <f t="shared" si="42"/>
        <v>-0.32294216705080714</v>
      </c>
      <c r="P298" s="421">
        <f t="shared" si="43"/>
        <v>-408.68434715291551</v>
      </c>
      <c r="Q298" s="434"/>
      <c r="R298" s="255">
        <v>976</v>
      </c>
      <c r="S298" s="18" t="s">
        <v>296</v>
      </c>
      <c r="T298" s="21">
        <v>3830</v>
      </c>
      <c r="U298" s="22">
        <v>2840029.3209117344</v>
      </c>
      <c r="V298" s="41">
        <v>1988420</v>
      </c>
      <c r="W298" s="166">
        <v>4828450</v>
      </c>
      <c r="X298" s="271">
        <v>829621.10435336339</v>
      </c>
      <c r="Y298" s="440">
        <f t="shared" si="48"/>
        <v>5658071.1043533636</v>
      </c>
      <c r="Z298" s="442">
        <v>-695844</v>
      </c>
      <c r="AA298" s="443">
        <f t="shared" si="49"/>
        <v>4962227.1043533636</v>
      </c>
      <c r="AB298" s="44">
        <f t="shared" si="44"/>
        <v>1295.6206538781628</v>
      </c>
      <c r="AC298" s="264">
        <v>19</v>
      </c>
    </row>
    <row r="299" spans="1:29">
      <c r="A299" s="255">
        <v>977</v>
      </c>
      <c r="B299" s="18" t="s">
        <v>297</v>
      </c>
      <c r="C299" s="21">
        <v>15293</v>
      </c>
      <c r="D299" s="32">
        <v>9391608.3304120153</v>
      </c>
      <c r="E299" s="21">
        <v>6407764.1418570857</v>
      </c>
      <c r="F299" s="24">
        <v>15799372.472269101</v>
      </c>
      <c r="G299" s="271">
        <v>2489322.4108009636</v>
      </c>
      <c r="H299" s="272">
        <f t="shared" si="45"/>
        <v>18288694.883070067</v>
      </c>
      <c r="I299" s="439">
        <v>182836</v>
      </c>
      <c r="J299" s="444">
        <f t="shared" si="46"/>
        <v>18471530.883070067</v>
      </c>
      <c r="K299" s="272">
        <f t="shared" si="47"/>
        <v>1207.8422077466857</v>
      </c>
      <c r="L299" s="264">
        <v>17</v>
      </c>
      <c r="M299" s="264"/>
      <c r="N299" s="422">
        <f t="shared" si="41"/>
        <v>-334281.04799770564</v>
      </c>
      <c r="O299" s="420">
        <f t="shared" si="42"/>
        <v>-1.7775411623970522E-2</v>
      </c>
      <c r="P299" s="421">
        <f t="shared" si="43"/>
        <v>-16.733681493906261</v>
      </c>
      <c r="Q299" s="434"/>
      <c r="R299" s="255">
        <v>977</v>
      </c>
      <c r="S299" s="18" t="s">
        <v>297</v>
      </c>
      <c r="T299" s="21">
        <v>15357</v>
      </c>
      <c r="U299" s="22">
        <v>9653713.6900258735</v>
      </c>
      <c r="V299" s="41">
        <v>6534374</v>
      </c>
      <c r="W299" s="166">
        <v>16188088</v>
      </c>
      <c r="X299" s="271">
        <v>2434887.9310677741</v>
      </c>
      <c r="Y299" s="440">
        <f t="shared" si="48"/>
        <v>18622975.931067772</v>
      </c>
      <c r="Z299" s="442">
        <v>182836</v>
      </c>
      <c r="AA299" s="443">
        <f t="shared" si="49"/>
        <v>18805811.931067772</v>
      </c>
      <c r="AB299" s="44">
        <f t="shared" si="44"/>
        <v>1224.575889240592</v>
      </c>
      <c r="AC299" s="264">
        <v>17</v>
      </c>
    </row>
    <row r="300" spans="1:29">
      <c r="A300" s="255">
        <v>980</v>
      </c>
      <c r="B300" s="18" t="s">
        <v>298</v>
      </c>
      <c r="C300" s="21">
        <v>33607</v>
      </c>
      <c r="D300" s="32">
        <v>20209057.864936288</v>
      </c>
      <c r="E300" s="21">
        <v>5595694.8116450571</v>
      </c>
      <c r="F300" s="24">
        <v>25804752.676581345</v>
      </c>
      <c r="G300" s="271">
        <v>4342450.7771977633</v>
      </c>
      <c r="H300" s="272">
        <f t="shared" si="45"/>
        <v>30147203.453779109</v>
      </c>
      <c r="I300" s="439">
        <v>-3835518</v>
      </c>
      <c r="J300" s="444">
        <f t="shared" si="46"/>
        <v>26311685.453779109</v>
      </c>
      <c r="K300" s="272">
        <f t="shared" si="47"/>
        <v>782.92276769063312</v>
      </c>
      <c r="L300" s="264">
        <v>6</v>
      </c>
      <c r="M300" s="264"/>
      <c r="N300" s="422">
        <f t="shared" si="41"/>
        <v>-1020489.9634675086</v>
      </c>
      <c r="O300" s="420">
        <f t="shared" si="42"/>
        <v>-3.7336580344921204E-2</v>
      </c>
      <c r="P300" s="421">
        <f t="shared" si="43"/>
        <v>-32.160148160815197</v>
      </c>
      <c r="Q300" s="434"/>
      <c r="R300" s="255">
        <v>980</v>
      </c>
      <c r="S300" s="18" t="s">
        <v>298</v>
      </c>
      <c r="T300" s="21">
        <v>33533</v>
      </c>
      <c r="U300" s="22">
        <v>20207321.742342304</v>
      </c>
      <c r="V300" s="41">
        <v>6639437</v>
      </c>
      <c r="W300" s="166">
        <v>26846759</v>
      </c>
      <c r="X300" s="271">
        <v>4320934.4172466155</v>
      </c>
      <c r="Y300" s="440">
        <f t="shared" si="48"/>
        <v>31167693.417246617</v>
      </c>
      <c r="Z300" s="442">
        <v>-3835518</v>
      </c>
      <c r="AA300" s="443">
        <f t="shared" si="49"/>
        <v>27332175.417246617</v>
      </c>
      <c r="AB300" s="44">
        <f t="shared" si="44"/>
        <v>815.08291585144832</v>
      </c>
      <c r="AC300" s="264">
        <v>6</v>
      </c>
    </row>
    <row r="301" spans="1:29">
      <c r="A301" s="255">
        <v>981</v>
      </c>
      <c r="B301" s="18" t="s">
        <v>299</v>
      </c>
      <c r="C301" s="21">
        <v>2237</v>
      </c>
      <c r="D301" s="32">
        <v>750679.2997538778</v>
      </c>
      <c r="E301" s="21">
        <v>1171967.2957837107</v>
      </c>
      <c r="F301" s="24">
        <v>1922646.5955375885</v>
      </c>
      <c r="G301" s="271">
        <v>510717.05156086595</v>
      </c>
      <c r="H301" s="272">
        <f t="shared" si="45"/>
        <v>2433363.6470984546</v>
      </c>
      <c r="I301" s="439">
        <v>-536460</v>
      </c>
      <c r="J301" s="444">
        <f t="shared" si="46"/>
        <v>1896903.6470984544</v>
      </c>
      <c r="K301" s="272">
        <f t="shared" si="47"/>
        <v>847.96765628004221</v>
      </c>
      <c r="L301" s="264">
        <v>5</v>
      </c>
      <c r="M301" s="264"/>
      <c r="N301" s="422">
        <f t="shared" si="41"/>
        <v>71246.670516797109</v>
      </c>
      <c r="O301" s="420">
        <f t="shared" si="42"/>
        <v>3.9025222936566482E-2</v>
      </c>
      <c r="P301" s="421">
        <f t="shared" si="43"/>
        <v>47.94268845284796</v>
      </c>
      <c r="Q301" s="434"/>
      <c r="R301" s="255">
        <v>981</v>
      </c>
      <c r="S301" s="18" t="s">
        <v>299</v>
      </c>
      <c r="T301" s="21">
        <v>2282</v>
      </c>
      <c r="U301" s="22">
        <v>679697.94938628108</v>
      </c>
      <c r="V301" s="41">
        <v>1170099</v>
      </c>
      <c r="W301" s="166">
        <v>1849797</v>
      </c>
      <c r="X301" s="271">
        <v>512319.97658165707</v>
      </c>
      <c r="Y301" s="440">
        <f t="shared" si="48"/>
        <v>2362116.9765816573</v>
      </c>
      <c r="Z301" s="442">
        <v>-536460</v>
      </c>
      <c r="AA301" s="443">
        <f t="shared" si="49"/>
        <v>1825656.9765816573</v>
      </c>
      <c r="AB301" s="44">
        <f t="shared" si="44"/>
        <v>800.02496782719425</v>
      </c>
      <c r="AC301" s="264">
        <v>5</v>
      </c>
    </row>
    <row r="302" spans="1:29">
      <c r="A302" s="255">
        <v>989</v>
      </c>
      <c r="B302" s="18" t="s">
        <v>300</v>
      </c>
      <c r="C302" s="21">
        <v>5406</v>
      </c>
      <c r="D302" s="32">
        <v>-673828.07238666737</v>
      </c>
      <c r="E302" s="21">
        <v>2091588.2777322177</v>
      </c>
      <c r="F302" s="24">
        <v>1417760.2053455503</v>
      </c>
      <c r="G302" s="271">
        <v>1175379.8531325555</v>
      </c>
      <c r="H302" s="272">
        <f t="shared" si="45"/>
        <v>2593140.0584781058</v>
      </c>
      <c r="I302" s="439">
        <v>-442114</v>
      </c>
      <c r="J302" s="444">
        <f t="shared" si="46"/>
        <v>2151026.0584781058</v>
      </c>
      <c r="K302" s="272">
        <f t="shared" si="47"/>
        <v>397.89605225270179</v>
      </c>
      <c r="L302" s="264">
        <v>14</v>
      </c>
      <c r="M302" s="264"/>
      <c r="N302" s="422">
        <f t="shared" si="41"/>
        <v>-193006.17926444765</v>
      </c>
      <c r="O302" s="420">
        <f t="shared" si="42"/>
        <v>-8.2339387725453989E-2</v>
      </c>
      <c r="P302" s="421">
        <f t="shared" si="43"/>
        <v>-29.535063309397685</v>
      </c>
      <c r="Q302" s="434"/>
      <c r="R302" s="255">
        <v>989</v>
      </c>
      <c r="S302" s="18" t="s">
        <v>300</v>
      </c>
      <c r="T302" s="21">
        <v>5484</v>
      </c>
      <c r="U302" s="22">
        <v>-303586.52312311856</v>
      </c>
      <c r="V302" s="41">
        <v>1930642</v>
      </c>
      <c r="W302" s="166">
        <v>1627055</v>
      </c>
      <c r="X302" s="271">
        <v>1159091.2377425532</v>
      </c>
      <c r="Y302" s="440">
        <f t="shared" si="48"/>
        <v>2786146.2377425535</v>
      </c>
      <c r="Z302" s="442">
        <v>-442114</v>
      </c>
      <c r="AA302" s="443">
        <f t="shared" si="49"/>
        <v>2344032.2377425535</v>
      </c>
      <c r="AB302" s="44">
        <f t="shared" si="44"/>
        <v>427.43111556209948</v>
      </c>
      <c r="AC302" s="264">
        <v>14</v>
      </c>
    </row>
    <row r="303" spans="1:29">
      <c r="A303" s="255">
        <v>992</v>
      </c>
      <c r="B303" s="18" t="s">
        <v>301</v>
      </c>
      <c r="C303" s="21">
        <v>18120</v>
      </c>
      <c r="D303" s="21">
        <v>4110053.6430240753</v>
      </c>
      <c r="E303" s="21">
        <v>5369183.2130125053</v>
      </c>
      <c r="F303" s="44">
        <v>9479236.8560365811</v>
      </c>
      <c r="G303" s="32">
        <v>3030042.3109608083</v>
      </c>
      <c r="H303" s="272">
        <f t="shared" si="45"/>
        <v>12509279.16699739</v>
      </c>
      <c r="I303" s="439">
        <v>-878881</v>
      </c>
      <c r="J303" s="444">
        <f t="shared" si="46"/>
        <v>11630398.16699739</v>
      </c>
      <c r="K303" s="272">
        <f t="shared" si="47"/>
        <v>641.85420347667718</v>
      </c>
      <c r="L303" s="264">
        <v>13</v>
      </c>
      <c r="M303" s="264"/>
      <c r="N303" s="422">
        <f t="shared" si="41"/>
        <v>-3959364.0592525154</v>
      </c>
      <c r="O303" s="420">
        <f t="shared" si="42"/>
        <v>-0.25397206203605677</v>
      </c>
      <c r="P303" s="421">
        <f t="shared" si="43"/>
        <v>-209.20826110733333</v>
      </c>
      <c r="Q303" s="434"/>
      <c r="R303" s="255">
        <v>992</v>
      </c>
      <c r="S303" s="18" t="s">
        <v>301</v>
      </c>
      <c r="T303" s="21">
        <v>18318</v>
      </c>
      <c r="U303" s="22">
        <v>10848428.337004928</v>
      </c>
      <c r="V303" s="41">
        <v>2638297</v>
      </c>
      <c r="W303" s="166">
        <v>13486726</v>
      </c>
      <c r="X303" s="271">
        <v>2981917.2262499053</v>
      </c>
      <c r="Y303" s="440">
        <f t="shared" si="48"/>
        <v>16468643.226249905</v>
      </c>
      <c r="Z303" s="442">
        <v>-878881</v>
      </c>
      <c r="AA303" s="443">
        <f t="shared" si="49"/>
        <v>15589762.226249905</v>
      </c>
      <c r="AB303" s="44">
        <f t="shared" si="44"/>
        <v>851.06246458401051</v>
      </c>
      <c r="AC303" s="264">
        <v>13</v>
      </c>
    </row>
    <row r="304" spans="1:29">
      <c r="A304" s="256"/>
      <c r="B304" s="24"/>
      <c r="C304" s="25"/>
      <c r="D304" s="26"/>
      <c r="E304" s="44"/>
      <c r="F304" s="44"/>
      <c r="I304" s="260"/>
      <c r="J304" s="500">
        <f>SUM(J11:J303)</f>
        <v>3446970996.8844981</v>
      </c>
      <c r="K304" s="500"/>
      <c r="L304" s="500"/>
      <c r="M304" s="500"/>
    </row>
    <row r="305" spans="1:9">
      <c r="A305" s="256"/>
      <c r="B305" s="24"/>
      <c r="C305" s="25"/>
      <c r="D305" s="26"/>
      <c r="E305" s="44"/>
      <c r="F305" s="44"/>
      <c r="I305" s="260"/>
    </row>
    <row r="306" spans="1:9">
      <c r="A306" s="256"/>
      <c r="B306" s="24"/>
      <c r="C306" s="25"/>
      <c r="D306" s="26"/>
      <c r="E306" s="44"/>
      <c r="F306" s="44"/>
      <c r="I306" s="260"/>
    </row>
    <row r="307" spans="1:9">
      <c r="A307" s="256"/>
      <c r="B307" s="24"/>
      <c r="C307" s="25"/>
      <c r="D307" s="26"/>
      <c r="E307" s="44"/>
      <c r="F307" s="44"/>
      <c r="I307" s="260"/>
    </row>
    <row r="308" spans="1:9">
      <c r="A308" s="257"/>
      <c r="B308" s="18"/>
      <c r="C308" s="21"/>
      <c r="D308" s="26"/>
      <c r="E308" s="44"/>
      <c r="F308" s="44"/>
      <c r="I308" s="260"/>
    </row>
    <row r="309" spans="1:9">
      <c r="A309" s="257"/>
      <c r="B309" s="18"/>
      <c r="C309" s="21"/>
      <c r="D309" s="26"/>
      <c r="E309" s="44"/>
      <c r="F309" s="44"/>
      <c r="I309" s="260"/>
    </row>
    <row r="310" spans="1:9">
      <c r="A310" s="257"/>
      <c r="B310" s="18"/>
      <c r="C310" s="21"/>
      <c r="D310" s="26"/>
      <c r="E310" s="44"/>
      <c r="F310" s="44"/>
      <c r="I310" s="260"/>
    </row>
    <row r="311" spans="1:9">
      <c r="A311" s="257"/>
      <c r="B311" s="18"/>
      <c r="C311" s="21"/>
      <c r="D311" s="26"/>
      <c r="E311" s="44"/>
      <c r="F311" s="44"/>
      <c r="I311" s="260"/>
    </row>
    <row r="312" spans="1:9">
      <c r="A312" s="257"/>
      <c r="B312" s="18"/>
      <c r="C312" s="21"/>
      <c r="D312" s="26"/>
      <c r="E312" s="44"/>
      <c r="F312" s="44"/>
      <c r="I312" s="260"/>
    </row>
    <row r="313" spans="1:9">
      <c r="A313" s="257"/>
      <c r="B313" s="18"/>
      <c r="C313" s="21"/>
      <c r="D313" s="26"/>
      <c r="E313" s="44"/>
      <c r="F313" s="44"/>
      <c r="I313" s="260"/>
    </row>
    <row r="314" spans="1:9">
      <c r="A314" s="257"/>
      <c r="B314" s="18"/>
      <c r="C314" s="21"/>
      <c r="D314" s="26"/>
      <c r="E314" s="44"/>
      <c r="F314" s="44"/>
      <c r="I314" s="260"/>
    </row>
    <row r="315" spans="1:9">
      <c r="A315" s="257"/>
      <c r="B315" s="18"/>
      <c r="C315" s="21"/>
      <c r="D315" s="26"/>
      <c r="E315" s="44"/>
      <c r="F315" s="44"/>
      <c r="I315" s="260"/>
    </row>
    <row r="316" spans="1:9">
      <c r="A316" s="257"/>
      <c r="B316" s="18"/>
      <c r="C316" s="21"/>
      <c r="D316" s="26"/>
      <c r="E316" s="44"/>
      <c r="F316" s="44"/>
      <c r="I316" s="260"/>
    </row>
    <row r="317" spans="1:9">
      <c r="A317" s="257"/>
      <c r="B317" s="18"/>
      <c r="C317" s="21"/>
      <c r="D317" s="26"/>
      <c r="E317" s="44"/>
      <c r="F317" s="44"/>
      <c r="I317" s="260"/>
    </row>
    <row r="318" spans="1:9">
      <c r="A318" s="255"/>
      <c r="B318" s="18"/>
      <c r="C318" s="21"/>
      <c r="D318" s="26"/>
      <c r="E318" s="44"/>
      <c r="F318" s="44"/>
      <c r="I318" s="260"/>
    </row>
    <row r="319" spans="1:9">
      <c r="A319" s="255"/>
      <c r="B319" s="18"/>
      <c r="C319" s="21"/>
      <c r="D319" s="26"/>
      <c r="E319" s="44"/>
      <c r="F319" s="44"/>
      <c r="I319" s="260"/>
    </row>
    <row r="320" spans="1:9">
      <c r="A320" s="255"/>
      <c r="B320" s="29"/>
      <c r="C320" s="21"/>
      <c r="D320" s="26"/>
      <c r="E320" s="46"/>
      <c r="F320" s="46"/>
    </row>
    <row r="321" spans="1:6">
      <c r="A321" s="255"/>
      <c r="B321" s="18"/>
      <c r="C321" s="21"/>
      <c r="D321" s="26"/>
      <c r="E321" s="46"/>
      <c r="F321" s="46"/>
    </row>
    <row r="322" spans="1:6">
      <c r="A322" s="255"/>
      <c r="B322" s="18"/>
      <c r="C322" s="21"/>
      <c r="D322" s="26"/>
      <c r="E322" s="46"/>
      <c r="F322" s="46"/>
    </row>
    <row r="323" spans="1:6">
      <c r="A323" s="255"/>
      <c r="B323" s="18"/>
      <c r="C323" s="21"/>
      <c r="D323" s="26"/>
      <c r="E323" s="46"/>
      <c r="F323" s="46"/>
    </row>
    <row r="324" spans="1:6">
      <c r="A324" s="255"/>
      <c r="B324" s="18"/>
      <c r="C324" s="21"/>
      <c r="D324" s="26"/>
      <c r="E324" s="46"/>
      <c r="F324" s="46"/>
    </row>
    <row r="325" spans="1:6">
      <c r="A325" s="255"/>
      <c r="B325" s="15"/>
      <c r="C325" s="21"/>
      <c r="D325" s="26"/>
      <c r="E325" s="46"/>
      <c r="F325" s="46"/>
    </row>
    <row r="326" spans="1:6">
      <c r="A326" s="258"/>
      <c r="B326" s="15"/>
      <c r="C326" s="21"/>
      <c r="D326" s="26"/>
      <c r="E326" s="46"/>
      <c r="F326" s="46"/>
    </row>
    <row r="327" spans="1:6">
      <c r="A327" s="255"/>
      <c r="B327" s="18"/>
      <c r="C327" s="21"/>
      <c r="D327" s="26"/>
      <c r="E327" s="46"/>
      <c r="F327" s="46"/>
    </row>
    <row r="328" spans="1:6">
      <c r="A328" s="255"/>
      <c r="B328" s="18"/>
      <c r="C328" s="21"/>
      <c r="D328" s="26"/>
      <c r="E328" s="46"/>
      <c r="F328" s="46"/>
    </row>
    <row r="329" spans="1:6">
      <c r="A329" s="255"/>
      <c r="B329" s="18"/>
      <c r="C329" s="21"/>
      <c r="D329" s="26"/>
      <c r="E329" s="46"/>
      <c r="F329" s="46"/>
    </row>
    <row r="330" spans="1:6">
      <c r="A330" s="258"/>
      <c r="B330" s="18"/>
      <c r="C330" s="21"/>
      <c r="D330" s="26"/>
      <c r="E330" s="46"/>
      <c r="F330" s="46"/>
    </row>
    <row r="331" spans="1:6">
      <c r="A331" s="255"/>
      <c r="B331" s="18"/>
      <c r="C331" s="21"/>
      <c r="D331" s="26"/>
      <c r="E331" s="46"/>
      <c r="F331" s="46"/>
    </row>
    <row r="332" spans="1:6">
      <c r="A332" s="255"/>
      <c r="B332" s="18"/>
      <c r="C332" s="21"/>
      <c r="D332" s="26"/>
      <c r="E332" s="46"/>
      <c r="F332" s="46"/>
    </row>
    <row r="333" spans="1:6">
      <c r="A333" s="259"/>
    </row>
    <row r="334" spans="1:6">
      <c r="A334" s="259"/>
      <c r="B334" s="11"/>
    </row>
  </sheetData>
  <autoFilter ref="A10:AC10" xr:uid="{5E26B68A-C397-4289-AE13-5FFD99F138ED}">
    <sortState xmlns:xlrd2="http://schemas.microsoft.com/office/spreadsheetml/2017/richdata2" ref="A11:AC304">
      <sortCondition ref="A10"/>
    </sortState>
  </autoFilter>
  <sortState xmlns:xlrd2="http://schemas.microsoft.com/office/spreadsheetml/2017/richdata2" ref="A11:F303">
    <sortCondition ref="A10:A303"/>
  </sortState>
  <conditionalFormatting sqref="N10:Q303 G11:G302 I11:I302 X11:X303 Z11:Z303 AB10:AB303">
    <cfRule type="cellIs" dxfId="14" priority="12" operator="lessThan">
      <formula>0</formula>
    </cfRule>
  </conditionalFormatting>
  <conditionalFormatting sqref="I303">
    <cfRule type="cellIs" dxfId="13" priority="2" operator="lessThan">
      <formula>0</formula>
    </cfRule>
  </conditionalFormatting>
  <conditionalFormatting sqref="C11:K303">
    <cfRule type="cellIs" dxfId="12" priority="1" operator="lessThan">
      <formula>0</formula>
    </cfRule>
  </conditionalFormatting>
  <hyperlinks>
    <hyperlink ref="A4" r:id="rId1" display="VM:n valtionosuuslaskelma 19.9.2022" xr:uid="{BFACC79F-0357-4D08-9D82-476E6E38ECFA}"/>
    <hyperlink ref="A5" r:id="rId2" xr:uid="{2456AEB9-4658-40C2-9A31-1B571BC6A305}"/>
  </hyperlinks>
  <printOptions horizontalCentered="1"/>
  <pageMargins left="0.39370078740157483" right="0.39370078740157483" top="1.5748031496062993" bottom="0.78740157480314965" header="0.39370078740157483" footer="0.39370078740157483"/>
  <pageSetup paperSize="9" orientation="portrait" r:id="rId3"/>
  <headerFooter scaleWithDoc="0">
    <oddHeader>&amp;L&amp;G</oddHeader>
    <oddFooter>&amp;L&amp;8&amp;K06+000&amp;P/&amp;N | &amp;D &amp;T | &amp;Z&amp;F&amp;R&amp;8&amp;K06+000&amp;G</oddFooter>
  </headerFooter>
  <legacyDrawing r:id="rId4"/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61985-8227-463F-BDA8-A114E4FF8024}">
  <dimension ref="A1:M335"/>
  <sheetViews>
    <sheetView zoomScaleNormal="100" workbookViewId="0">
      <selection activeCell="A4" sqref="A4"/>
    </sheetView>
  </sheetViews>
  <sheetFormatPr defaultRowHeight="15.75"/>
  <cols>
    <col min="1" max="1" width="18.28515625" style="501" customWidth="1"/>
    <col min="2" max="2" width="13.7109375" style="501" bestFit="1" customWidth="1"/>
    <col min="3" max="3" width="13.7109375" style="502" bestFit="1" customWidth="1"/>
    <col min="4" max="4" width="15.28515625" style="502" customWidth="1"/>
    <col min="5" max="5" width="10.5703125" style="501" bestFit="1" customWidth="1"/>
    <col min="6" max="7" width="9.28515625" bestFit="1" customWidth="1"/>
    <col min="8" max="8" width="7.5703125" style="501" bestFit="1" customWidth="1"/>
    <col min="9" max="9" width="13.140625" style="501" bestFit="1" customWidth="1"/>
    <col min="10" max="10" width="15.42578125" style="501" bestFit="1" customWidth="1"/>
    <col min="11" max="12" width="9.85546875" style="501" bestFit="1" customWidth="1"/>
    <col min="13" max="13" width="9.85546875" style="501" customWidth="1"/>
    <col min="14" max="16384" width="9.140625" style="501"/>
  </cols>
  <sheetData>
    <row r="1" spans="1:13" ht="45.75">
      <c r="A1" s="509" t="s">
        <v>566</v>
      </c>
      <c r="F1" s="501"/>
      <c r="G1" s="501"/>
    </row>
    <row r="2" spans="1:13" ht="20.25" customHeight="1">
      <c r="A2" s="509"/>
      <c r="F2" s="501"/>
      <c r="G2" s="501"/>
    </row>
    <row r="3" spans="1:13" s="510" customFormat="1" ht="33">
      <c r="B3" s="517" t="s">
        <v>559</v>
      </c>
      <c r="C3" s="518" t="s">
        <v>541</v>
      </c>
      <c r="D3" s="518" t="s">
        <v>570</v>
      </c>
      <c r="E3" s="517" t="s">
        <v>372</v>
      </c>
      <c r="F3" s="517" t="s">
        <v>560</v>
      </c>
      <c r="G3" s="517" t="s">
        <v>561</v>
      </c>
      <c r="H3" s="517" t="s">
        <v>562</v>
      </c>
      <c r="I3" s="517" t="s">
        <v>564</v>
      </c>
      <c r="J3" s="517" t="s">
        <v>565</v>
      </c>
      <c r="K3" s="519" t="s">
        <v>567</v>
      </c>
      <c r="L3" s="519" t="s">
        <v>568</v>
      </c>
      <c r="M3" s="67" t="s">
        <v>394</v>
      </c>
    </row>
    <row r="4" spans="1:13" s="504" customFormat="1" ht="29.25" customHeight="1">
      <c r="A4" s="504" t="s">
        <v>563</v>
      </c>
      <c r="B4" s="505">
        <f t="shared" ref="B4:B22" si="0">C4-D4</f>
        <v>3585280954.0000014</v>
      </c>
      <c r="C4" s="505">
        <v>3446970996.8844976</v>
      </c>
      <c r="D4" s="505">
        <v>-138309957.11550388</v>
      </c>
      <c r="E4" s="508">
        <f t="shared" ref="E4:E22" si="1">C4/B4-1</f>
        <v>-3.8577160030149105E-2</v>
      </c>
      <c r="F4" s="506">
        <f t="shared" ref="F4:F22" si="2">B4/K4</f>
        <v>649.75496171820555</v>
      </c>
      <c r="G4" s="506">
        <f t="shared" ref="G4:G22" si="3">C4/L4</f>
        <v>622.91530736159405</v>
      </c>
      <c r="H4" s="505">
        <f>G4-F4</f>
        <v>-26.839654356611504</v>
      </c>
      <c r="I4" s="508"/>
      <c r="J4" s="508"/>
      <c r="K4" s="514">
        <v>5517897</v>
      </c>
      <c r="L4" s="514">
        <v>5533611</v>
      </c>
      <c r="M4" s="346">
        <v>0</v>
      </c>
    </row>
    <row r="5" spans="1:13" ht="16.5">
      <c r="A5" s="501" t="s">
        <v>540</v>
      </c>
      <c r="B5" s="502">
        <f t="shared" si="0"/>
        <v>1095223564.6365485</v>
      </c>
      <c r="C5" s="502">
        <v>1217887177.4725325</v>
      </c>
      <c r="D5" s="502">
        <v>122663612.83598401</v>
      </c>
      <c r="E5" s="507">
        <f t="shared" si="1"/>
        <v>0.111998697614482</v>
      </c>
      <c r="F5" s="503">
        <f t="shared" si="2"/>
        <v>638.71078176619585</v>
      </c>
      <c r="G5" s="503">
        <f t="shared" si="3"/>
        <v>702.74898254824495</v>
      </c>
      <c r="H5" s="505">
        <f t="shared" ref="H5:H22" si="4">G5-F5</f>
        <v>64.038200782049103</v>
      </c>
      <c r="I5" s="507">
        <f t="shared" ref="I5:I22" si="5">C5/C$4</f>
        <v>0.3533209819790491</v>
      </c>
      <c r="J5" s="507">
        <f t="shared" ref="J5:J22" si="6">L5/L$4</f>
        <v>0.31318301918945873</v>
      </c>
      <c r="K5" s="515">
        <v>1714741</v>
      </c>
      <c r="L5" s="515">
        <v>1733033</v>
      </c>
      <c r="M5" s="9">
        <v>1</v>
      </c>
    </row>
    <row r="6" spans="1:13" ht="16.5">
      <c r="A6" s="501" t="s">
        <v>548</v>
      </c>
      <c r="B6" s="502">
        <f t="shared" si="0"/>
        <v>75800798.614798844</v>
      </c>
      <c r="C6" s="502">
        <v>82607465.103000134</v>
      </c>
      <c r="D6" s="502">
        <v>6806666.4882012866</v>
      </c>
      <c r="E6" s="507">
        <f t="shared" si="1"/>
        <v>8.9796764844010557E-2</v>
      </c>
      <c r="F6" s="503">
        <f t="shared" si="2"/>
        <v>1063.7962053862725</v>
      </c>
      <c r="G6" s="503">
        <f t="shared" si="3"/>
        <v>1171.3881695239734</v>
      </c>
      <c r="H6" s="505">
        <f t="shared" si="4"/>
        <v>107.59196413770087</v>
      </c>
      <c r="I6" s="507">
        <f t="shared" si="5"/>
        <v>2.3965233585563638E-2</v>
      </c>
      <c r="J6" s="507">
        <f t="shared" si="6"/>
        <v>1.2744119527014095E-2</v>
      </c>
      <c r="K6" s="515">
        <v>71255</v>
      </c>
      <c r="L6" s="515">
        <v>70521</v>
      </c>
      <c r="M6" s="9">
        <v>18</v>
      </c>
    </row>
    <row r="7" spans="1:13" ht="16.5">
      <c r="A7" s="501" t="s">
        <v>545</v>
      </c>
      <c r="B7" s="502">
        <f t="shared" si="0"/>
        <v>255931669.63825142</v>
      </c>
      <c r="C7" s="502">
        <v>267037228.77202785</v>
      </c>
      <c r="D7" s="502">
        <v>11105559.133776419</v>
      </c>
      <c r="E7" s="507">
        <f t="shared" si="1"/>
        <v>4.3392672542142519E-2</v>
      </c>
      <c r="F7" s="503">
        <f t="shared" si="2"/>
        <v>485.19875641875382</v>
      </c>
      <c r="G7" s="503">
        <f t="shared" si="3"/>
        <v>501.3173774656924</v>
      </c>
      <c r="H7" s="505">
        <f t="shared" si="4"/>
        <v>16.118621046938586</v>
      </c>
      <c r="I7" s="507">
        <f t="shared" si="5"/>
        <v>7.7470111878918085E-2</v>
      </c>
      <c r="J7" s="507">
        <f t="shared" si="6"/>
        <v>9.626101292627906E-2</v>
      </c>
      <c r="K7" s="515">
        <v>527478</v>
      </c>
      <c r="L7" s="515">
        <v>532671</v>
      </c>
      <c r="M7" s="9">
        <v>6</v>
      </c>
    </row>
    <row r="8" spans="1:13" ht="16.5">
      <c r="A8" s="501" t="s">
        <v>549</v>
      </c>
      <c r="B8" s="502">
        <f t="shared" si="0"/>
        <v>405592224.07313073</v>
      </c>
      <c r="C8" s="502">
        <v>403658015.47295481</v>
      </c>
      <c r="D8" s="502">
        <v>-1934208.6001759134</v>
      </c>
      <c r="E8" s="507">
        <f t="shared" si="1"/>
        <v>-4.7688503017926376E-3</v>
      </c>
      <c r="F8" s="503">
        <f t="shared" si="2"/>
        <v>975.9126475822618</v>
      </c>
      <c r="G8" s="503">
        <f t="shared" si="3"/>
        <v>969.0668561780052</v>
      </c>
      <c r="H8" s="505">
        <f t="shared" si="4"/>
        <v>-6.8457914042566017</v>
      </c>
      <c r="I8" s="507">
        <f t="shared" si="5"/>
        <v>0.11710513834836328</v>
      </c>
      <c r="J8" s="507">
        <f t="shared" si="6"/>
        <v>7.5275078063853779E-2</v>
      </c>
      <c r="K8" s="515">
        <v>415603</v>
      </c>
      <c r="L8" s="515">
        <v>416543</v>
      </c>
      <c r="M8" s="9">
        <v>17</v>
      </c>
    </row>
    <row r="9" spans="1:13" ht="16.5">
      <c r="A9" s="501" t="s">
        <v>542</v>
      </c>
      <c r="B9" s="502">
        <f t="shared" si="0"/>
        <v>289015542.91945857</v>
      </c>
      <c r="C9" s="502">
        <v>277751916.9735586</v>
      </c>
      <c r="D9" s="502">
        <v>-11263625.94589998</v>
      </c>
      <c r="E9" s="507">
        <f t="shared" si="1"/>
        <v>-3.8972388239475575E-2</v>
      </c>
      <c r="F9" s="503">
        <f t="shared" si="2"/>
        <v>597.78550565892192</v>
      </c>
      <c r="G9" s="503">
        <f t="shared" si="3"/>
        <v>572.0156373344123</v>
      </c>
      <c r="H9" s="505">
        <f t="shared" si="4"/>
        <v>-25.769868324509616</v>
      </c>
      <c r="I9" s="507">
        <f t="shared" si="5"/>
        <v>8.0578547723378371E-2</v>
      </c>
      <c r="J9" s="507">
        <f t="shared" si="6"/>
        <v>8.774866899751356E-2</v>
      </c>
      <c r="K9" s="515">
        <v>483477</v>
      </c>
      <c r="L9" s="515">
        <v>485567</v>
      </c>
      <c r="M9" s="9">
        <v>2</v>
      </c>
    </row>
    <row r="10" spans="1:13" ht="16.5">
      <c r="A10" s="501" t="s">
        <v>550</v>
      </c>
      <c r="B10" s="502">
        <f t="shared" si="0"/>
        <v>59271864.801025555</v>
      </c>
      <c r="C10" s="502">
        <v>55425001.368300676</v>
      </c>
      <c r="D10" s="502">
        <v>-3846863.4327248763</v>
      </c>
      <c r="E10" s="507">
        <f t="shared" si="1"/>
        <v>-6.490201456692346E-2</v>
      </c>
      <c r="F10" s="503">
        <f t="shared" si="2"/>
        <v>872.7359905915564</v>
      </c>
      <c r="G10" s="503">
        <f t="shared" si="3"/>
        <v>817.41761475260932</v>
      </c>
      <c r="H10" s="505">
        <f t="shared" si="4"/>
        <v>-55.318375838947077</v>
      </c>
      <c r="I10" s="507">
        <f t="shared" si="5"/>
        <v>1.6079334992489314E-2</v>
      </c>
      <c r="J10" s="507">
        <f t="shared" si="6"/>
        <v>1.2253300783159496E-2</v>
      </c>
      <c r="K10" s="515">
        <v>67915</v>
      </c>
      <c r="L10" s="515">
        <v>67805</v>
      </c>
      <c r="M10" s="9">
        <v>16</v>
      </c>
    </row>
    <row r="11" spans="1:13" ht="16.5">
      <c r="A11" s="501" t="s">
        <v>551</v>
      </c>
      <c r="B11" s="502">
        <f t="shared" si="0"/>
        <v>169716938.80593702</v>
      </c>
      <c r="C11" s="502">
        <v>158334004.31592143</v>
      </c>
      <c r="D11" s="502">
        <v>-11382934.490015587</v>
      </c>
      <c r="E11" s="507">
        <f t="shared" si="1"/>
        <v>-6.7070114333321884E-2</v>
      </c>
      <c r="F11" s="503">
        <f t="shared" si="2"/>
        <v>964.07620273650468</v>
      </c>
      <c r="G11" s="503">
        <f t="shared" si="3"/>
        <v>897.977032581804</v>
      </c>
      <c r="H11" s="505">
        <f t="shared" si="4"/>
        <v>-66.099170154700687</v>
      </c>
      <c r="I11" s="507">
        <f t="shared" si="5"/>
        <v>4.5934243270114451E-2</v>
      </c>
      <c r="J11" s="507">
        <f t="shared" si="6"/>
        <v>3.1864003450911171E-2</v>
      </c>
      <c r="K11" s="515">
        <v>176041</v>
      </c>
      <c r="L11" s="515">
        <v>176323</v>
      </c>
      <c r="M11" s="9">
        <v>15</v>
      </c>
    </row>
    <row r="12" spans="1:13" ht="16.5">
      <c r="A12" s="501" t="s">
        <v>554</v>
      </c>
      <c r="B12" s="502">
        <f t="shared" si="0"/>
        <v>158157920.29681247</v>
      </c>
      <c r="C12" s="502">
        <v>142755240.96696979</v>
      </c>
      <c r="D12" s="502">
        <v>-15402679.329842681</v>
      </c>
      <c r="E12" s="507">
        <f t="shared" si="1"/>
        <v>-9.7387973368243119E-2</v>
      </c>
      <c r="F12" s="503">
        <f t="shared" si="2"/>
        <v>771.03566767814823</v>
      </c>
      <c r="G12" s="503">
        <f t="shared" si="3"/>
        <v>697.97407184820554</v>
      </c>
      <c r="H12" s="505">
        <f t="shared" si="4"/>
        <v>-73.061595829942689</v>
      </c>
      <c r="I12" s="507">
        <f t="shared" si="5"/>
        <v>4.1414691651307005E-2</v>
      </c>
      <c r="J12" s="507">
        <f t="shared" si="6"/>
        <v>3.6961036834717874E-2</v>
      </c>
      <c r="K12" s="515">
        <v>205124</v>
      </c>
      <c r="L12" s="515">
        <v>204528</v>
      </c>
      <c r="M12" s="9">
        <v>7</v>
      </c>
    </row>
    <row r="13" spans="1:13" ht="16.5">
      <c r="A13" s="501" t="s">
        <v>553</v>
      </c>
      <c r="B13" s="502">
        <f t="shared" si="0"/>
        <v>166923199.08990392</v>
      </c>
      <c r="C13" s="502">
        <v>148207785.68338665</v>
      </c>
      <c r="D13" s="502">
        <v>-18715413.40651726</v>
      </c>
      <c r="E13" s="507">
        <f t="shared" si="1"/>
        <v>-0.11211990609188627</v>
      </c>
      <c r="F13" s="503">
        <f t="shared" si="2"/>
        <v>870.47068287723278</v>
      </c>
      <c r="G13" s="503">
        <f t="shared" si="3"/>
        <v>776.87622885396672</v>
      </c>
      <c r="H13" s="505">
        <f t="shared" si="4"/>
        <v>-93.594454023266053</v>
      </c>
      <c r="I13" s="507">
        <f t="shared" si="5"/>
        <v>4.2996528203266708E-2</v>
      </c>
      <c r="J13" s="507">
        <f t="shared" si="6"/>
        <v>3.4475498910205286E-2</v>
      </c>
      <c r="K13" s="515">
        <v>191762</v>
      </c>
      <c r="L13" s="515">
        <v>190774</v>
      </c>
      <c r="M13" s="9">
        <v>14</v>
      </c>
    </row>
    <row r="14" spans="1:13" ht="16.5">
      <c r="A14" s="501" t="s">
        <v>558</v>
      </c>
      <c r="B14" s="502">
        <f t="shared" si="0"/>
        <v>128370428.12780467</v>
      </c>
      <c r="C14" s="502">
        <v>111835696.33990061</v>
      </c>
      <c r="D14" s="502">
        <v>-16534731.787904052</v>
      </c>
      <c r="E14" s="507">
        <f t="shared" si="1"/>
        <v>-0.12880483479763882</v>
      </c>
      <c r="F14" s="503">
        <f t="shared" si="2"/>
        <v>516.86615207500586</v>
      </c>
      <c r="G14" s="503">
        <f t="shared" si="3"/>
        <v>451.516604854881</v>
      </c>
      <c r="H14" s="505">
        <f t="shared" si="4"/>
        <v>-65.349547220124862</v>
      </c>
      <c r="I14" s="507">
        <f t="shared" si="5"/>
        <v>3.244462934007334E-2</v>
      </c>
      <c r="J14" s="507">
        <f t="shared" si="6"/>
        <v>4.4760826158542766E-2</v>
      </c>
      <c r="K14" s="515">
        <v>248363</v>
      </c>
      <c r="L14" s="515">
        <v>247689</v>
      </c>
      <c r="M14" s="9">
        <v>11</v>
      </c>
    </row>
    <row r="15" spans="1:13" ht="16.5">
      <c r="A15" s="501" t="s">
        <v>547</v>
      </c>
      <c r="B15" s="502">
        <f t="shared" si="0"/>
        <v>117029092.83852974</v>
      </c>
      <c r="C15" s="502">
        <v>101143093.82965337</v>
      </c>
      <c r="D15" s="502">
        <v>-15885999.008876372</v>
      </c>
      <c r="E15" s="507">
        <f t="shared" si="1"/>
        <v>-0.13574401564228977</v>
      </c>
      <c r="F15" s="503">
        <f t="shared" si="2"/>
        <v>663.07689121743363</v>
      </c>
      <c r="G15" s="503">
        <f t="shared" si="3"/>
        <v>575.34681776872708</v>
      </c>
      <c r="H15" s="505">
        <f t="shared" si="4"/>
        <v>-87.730073448706548</v>
      </c>
      <c r="I15" s="507">
        <f t="shared" si="5"/>
        <v>2.9342600770668019E-2</v>
      </c>
      <c r="J15" s="507">
        <f t="shared" si="6"/>
        <v>3.1768586552253134E-2</v>
      </c>
      <c r="K15" s="515">
        <v>176494</v>
      </c>
      <c r="L15" s="515">
        <v>175795</v>
      </c>
      <c r="M15" s="9">
        <v>19</v>
      </c>
    </row>
    <row r="16" spans="1:13" ht="16.5">
      <c r="A16" s="501" t="s">
        <v>556</v>
      </c>
      <c r="B16" s="502">
        <f t="shared" si="0"/>
        <v>66360566.289417341</v>
      </c>
      <c r="C16" s="502">
        <v>57066450.691832207</v>
      </c>
      <c r="D16" s="502">
        <v>-9294115.5975851342</v>
      </c>
      <c r="E16" s="507">
        <f t="shared" si="1"/>
        <v>-0.14005479635376905</v>
      </c>
      <c r="F16" s="503">
        <f t="shared" si="2"/>
        <v>526.22428802062802</v>
      </c>
      <c r="G16" s="503">
        <f t="shared" si="3"/>
        <v>455.24599085647895</v>
      </c>
      <c r="H16" s="505">
        <f t="shared" si="4"/>
        <v>-70.978297164149069</v>
      </c>
      <c r="I16" s="507">
        <f t="shared" si="5"/>
        <v>1.6555535495776152E-2</v>
      </c>
      <c r="J16" s="507">
        <f t="shared" si="6"/>
        <v>2.2653019881592688E-2</v>
      </c>
      <c r="K16" s="515">
        <v>126107</v>
      </c>
      <c r="L16" s="515">
        <v>125353</v>
      </c>
      <c r="M16" s="9">
        <v>9</v>
      </c>
    </row>
    <row r="17" spans="1:13" ht="16.5">
      <c r="A17" s="501" t="s">
        <v>552</v>
      </c>
      <c r="B17" s="502">
        <f t="shared" si="0"/>
        <v>178375571.03148699</v>
      </c>
      <c r="C17" s="502">
        <v>141370463.11563784</v>
      </c>
      <c r="D17" s="502">
        <v>-37005107.915849134</v>
      </c>
      <c r="E17" s="507">
        <f t="shared" si="1"/>
        <v>-0.20745614268736934</v>
      </c>
      <c r="F17" s="503">
        <f t="shared" si="2"/>
        <v>654.14995079079733</v>
      </c>
      <c r="G17" s="503">
        <f t="shared" si="3"/>
        <v>518.91065866838142</v>
      </c>
      <c r="H17" s="505">
        <f t="shared" si="4"/>
        <v>-135.23929212241592</v>
      </c>
      <c r="I17" s="507">
        <f t="shared" si="5"/>
        <v>4.1012954052533017E-2</v>
      </c>
      <c r="J17" s="507">
        <f t="shared" si="6"/>
        <v>4.923313185549183E-2</v>
      </c>
      <c r="K17" s="515">
        <v>272683</v>
      </c>
      <c r="L17" s="515">
        <v>272437</v>
      </c>
      <c r="M17" s="9">
        <v>13</v>
      </c>
    </row>
    <row r="18" spans="1:13" ht="16.5">
      <c r="A18" s="501" t="s">
        <v>546</v>
      </c>
      <c r="B18" s="502">
        <f t="shared" si="0"/>
        <v>148068713.34811977</v>
      </c>
      <c r="C18" s="502">
        <v>113122403.33103032</v>
      </c>
      <c r="D18" s="502">
        <v>-34946310.017089449</v>
      </c>
      <c r="E18" s="507">
        <f t="shared" si="1"/>
        <v>-0.23601413983336406</v>
      </c>
      <c r="F18" s="503">
        <f t="shared" si="2"/>
        <v>906.83369986783373</v>
      </c>
      <c r="G18" s="503">
        <f t="shared" si="3"/>
        <v>695.9665518089721</v>
      </c>
      <c r="H18" s="505">
        <f t="shared" si="4"/>
        <v>-210.86714805886163</v>
      </c>
      <c r="I18" s="507">
        <f t="shared" si="5"/>
        <v>3.2817915623100574E-2</v>
      </c>
      <c r="J18" s="507">
        <f t="shared" si="6"/>
        <v>2.9373224825525322E-2</v>
      </c>
      <c r="K18" s="515">
        <v>163281</v>
      </c>
      <c r="L18" s="515">
        <v>162540</v>
      </c>
      <c r="M18" s="9">
        <v>12</v>
      </c>
    </row>
    <row r="19" spans="1:13" ht="16.5">
      <c r="A19" s="501" t="s">
        <v>543</v>
      </c>
      <c r="B19" s="502">
        <f t="shared" si="0"/>
        <v>95030225.24528639</v>
      </c>
      <c r="C19" s="502">
        <v>69054851.440679953</v>
      </c>
      <c r="D19" s="502">
        <v>-25975373.804606438</v>
      </c>
      <c r="E19" s="507">
        <f t="shared" si="1"/>
        <v>-0.27333802206151081</v>
      </c>
      <c r="F19" s="503">
        <f t="shared" si="2"/>
        <v>443.48414112910797</v>
      </c>
      <c r="G19" s="503">
        <f t="shared" si="3"/>
        <v>324.87839176819261</v>
      </c>
      <c r="H19" s="505">
        <f t="shared" si="4"/>
        <v>-118.60574936091535</v>
      </c>
      <c r="I19" s="507">
        <f t="shared" si="5"/>
        <v>2.003348780801879E-2</v>
      </c>
      <c r="J19" s="507">
        <f t="shared" si="6"/>
        <v>3.8411807407495759E-2</v>
      </c>
      <c r="K19" s="515">
        <v>214281</v>
      </c>
      <c r="L19" s="515">
        <v>212556</v>
      </c>
      <c r="M19" s="9">
        <v>4</v>
      </c>
    </row>
    <row r="20" spans="1:13" ht="16.5">
      <c r="A20" s="501" t="s">
        <v>544</v>
      </c>
      <c r="B20" s="502">
        <f t="shared" si="0"/>
        <v>81795406.966754794</v>
      </c>
      <c r="C20" s="502">
        <v>59183536.032711662</v>
      </c>
      <c r="D20" s="502">
        <v>-22611870.934043135</v>
      </c>
      <c r="E20" s="507">
        <f t="shared" si="1"/>
        <v>-0.27644426224608898</v>
      </c>
      <c r="F20" s="503">
        <f t="shared" si="2"/>
        <v>480.54735517707104</v>
      </c>
      <c r="G20" s="503">
        <f t="shared" si="3"/>
        <v>349.08920196011292</v>
      </c>
      <c r="H20" s="505">
        <f t="shared" si="4"/>
        <v>-131.45815321695812</v>
      </c>
      <c r="I20" s="507">
        <f t="shared" si="5"/>
        <v>1.7169722659750829E-2</v>
      </c>
      <c r="J20" s="507">
        <f t="shared" si="6"/>
        <v>3.063767944656753E-2</v>
      </c>
      <c r="K20" s="515">
        <v>170213</v>
      </c>
      <c r="L20" s="515">
        <v>169537</v>
      </c>
      <c r="M20" s="9">
        <v>5</v>
      </c>
    </row>
    <row r="21" spans="1:13" ht="16.5">
      <c r="A21" s="501" t="s">
        <v>557</v>
      </c>
      <c r="B21" s="502">
        <f t="shared" si="0"/>
        <v>43017267.190734789</v>
      </c>
      <c r="C21" s="502">
        <v>30889066.424427457</v>
      </c>
      <c r="D21" s="502">
        <v>-12128200.766307335</v>
      </c>
      <c r="E21" s="507">
        <f t="shared" si="1"/>
        <v>-0.28193796487656808</v>
      </c>
      <c r="F21" s="503">
        <f t="shared" si="2"/>
        <v>326.66049443179929</v>
      </c>
      <c r="G21" s="503">
        <f t="shared" si="3"/>
        <v>236.78673543650456</v>
      </c>
      <c r="H21" s="505">
        <f t="shared" si="4"/>
        <v>-89.873758995294736</v>
      </c>
      <c r="I21" s="507">
        <f t="shared" si="5"/>
        <v>8.9612202865490195E-3</v>
      </c>
      <c r="J21" s="507">
        <f t="shared" si="6"/>
        <v>2.3574298952347753E-2</v>
      </c>
      <c r="K21" s="515">
        <v>131688</v>
      </c>
      <c r="L21" s="515">
        <v>130451</v>
      </c>
      <c r="M21" s="9">
        <v>10</v>
      </c>
    </row>
    <row r="22" spans="1:13" ht="16.5">
      <c r="A22" s="501" t="s">
        <v>555</v>
      </c>
      <c r="B22" s="502">
        <f t="shared" si="0"/>
        <v>51599960.085999653</v>
      </c>
      <c r="C22" s="502">
        <v>9641599.549971398</v>
      </c>
      <c r="D22" s="502">
        <v>-41958360.536028251</v>
      </c>
      <c r="E22" s="507">
        <f t="shared" si="1"/>
        <v>-0.81314715100744039</v>
      </c>
      <c r="F22" s="503">
        <f t="shared" si="2"/>
        <v>319.72018319484761</v>
      </c>
      <c r="G22" s="503">
        <f t="shared" si="3"/>
        <v>60.453448221630453</v>
      </c>
      <c r="H22" s="505">
        <f t="shared" si="4"/>
        <v>-259.26673497321713</v>
      </c>
      <c r="I22" s="507">
        <f t="shared" si="5"/>
        <v>2.7971223310801975E-3</v>
      </c>
      <c r="J22" s="507">
        <f t="shared" si="6"/>
        <v>2.8821686237070151E-2</v>
      </c>
      <c r="K22" s="515">
        <v>161391</v>
      </c>
      <c r="L22" s="515">
        <v>159488</v>
      </c>
      <c r="M22" s="9">
        <v>8</v>
      </c>
    </row>
    <row r="23" spans="1:13">
      <c r="F23" s="501"/>
      <c r="G23" s="501"/>
    </row>
    <row r="24" spans="1:13">
      <c r="F24" s="501"/>
      <c r="G24" s="501"/>
    </row>
    <row r="25" spans="1:13">
      <c r="F25" s="501"/>
      <c r="G25" s="501"/>
    </row>
    <row r="26" spans="1:13">
      <c r="F26" s="501"/>
      <c r="G26" s="501"/>
    </row>
    <row r="27" spans="1:13">
      <c r="F27" s="501"/>
      <c r="G27" s="501"/>
    </row>
    <row r="28" spans="1:13">
      <c r="F28" s="501"/>
      <c r="G28" s="501"/>
    </row>
    <row r="29" spans="1:13">
      <c r="F29" s="501"/>
      <c r="G29" s="501"/>
    </row>
    <row r="30" spans="1:13">
      <c r="F30" s="501"/>
      <c r="G30" s="501"/>
    </row>
    <row r="31" spans="1:13">
      <c r="F31" s="501"/>
      <c r="G31" s="501"/>
    </row>
    <row r="32" spans="1:13">
      <c r="F32" s="501"/>
      <c r="G32" s="501"/>
    </row>
    <row r="33" spans="6:7">
      <c r="F33" s="501"/>
      <c r="G33" s="501"/>
    </row>
    <row r="34" spans="6:7">
      <c r="F34" s="501"/>
      <c r="G34" s="501"/>
    </row>
    <row r="35" spans="6:7">
      <c r="F35" s="501"/>
      <c r="G35" s="501"/>
    </row>
    <row r="36" spans="6:7">
      <c r="F36" s="501"/>
      <c r="G36" s="501"/>
    </row>
    <row r="37" spans="6:7">
      <c r="F37" s="501"/>
      <c r="G37" s="501"/>
    </row>
    <row r="38" spans="6:7">
      <c r="F38" s="501"/>
      <c r="G38" s="501"/>
    </row>
    <row r="39" spans="6:7">
      <c r="F39" s="501"/>
      <c r="G39" s="501"/>
    </row>
    <row r="40" spans="6:7">
      <c r="F40" s="501"/>
      <c r="G40" s="501"/>
    </row>
    <row r="41" spans="6:7">
      <c r="F41" s="501"/>
      <c r="G41" s="501"/>
    </row>
    <row r="42" spans="6:7">
      <c r="F42" s="501"/>
      <c r="G42" s="501"/>
    </row>
    <row r="43" spans="6:7">
      <c r="F43" s="501"/>
      <c r="G43" s="501"/>
    </row>
    <row r="44" spans="6:7">
      <c r="F44" s="501"/>
      <c r="G44" s="501"/>
    </row>
    <row r="45" spans="6:7">
      <c r="F45" s="501"/>
      <c r="G45" s="501"/>
    </row>
    <row r="46" spans="6:7">
      <c r="F46" s="501"/>
      <c r="G46" s="501"/>
    </row>
    <row r="47" spans="6:7">
      <c r="F47" s="501"/>
      <c r="G47" s="501"/>
    </row>
    <row r="48" spans="6:7">
      <c r="F48" s="501"/>
      <c r="G48" s="501"/>
    </row>
    <row r="49" spans="6:7">
      <c r="F49" s="501"/>
      <c r="G49" s="501"/>
    </row>
    <row r="50" spans="6:7">
      <c r="F50" s="501"/>
      <c r="G50" s="501"/>
    </row>
    <row r="51" spans="6:7">
      <c r="F51" s="501"/>
      <c r="G51" s="501"/>
    </row>
    <row r="52" spans="6:7">
      <c r="F52" s="501"/>
      <c r="G52" s="501"/>
    </row>
    <row r="53" spans="6:7">
      <c r="F53" s="501"/>
      <c r="G53" s="501"/>
    </row>
    <row r="54" spans="6:7">
      <c r="F54" s="501"/>
      <c r="G54" s="501"/>
    </row>
    <row r="55" spans="6:7">
      <c r="F55" s="501"/>
      <c r="G55" s="501"/>
    </row>
    <row r="56" spans="6:7">
      <c r="F56" s="501"/>
      <c r="G56" s="501"/>
    </row>
    <row r="57" spans="6:7">
      <c r="F57" s="501"/>
      <c r="G57" s="501"/>
    </row>
    <row r="58" spans="6:7">
      <c r="F58" s="501"/>
      <c r="G58" s="501"/>
    </row>
    <row r="59" spans="6:7">
      <c r="F59" s="501"/>
      <c r="G59" s="501"/>
    </row>
    <row r="60" spans="6:7">
      <c r="F60" s="501"/>
      <c r="G60" s="501"/>
    </row>
    <row r="61" spans="6:7">
      <c r="F61" s="501"/>
      <c r="G61" s="501"/>
    </row>
    <row r="62" spans="6:7">
      <c r="F62" s="501"/>
      <c r="G62" s="501"/>
    </row>
    <row r="63" spans="6:7">
      <c r="F63" s="501"/>
      <c r="G63" s="501"/>
    </row>
    <row r="64" spans="6:7">
      <c r="F64" s="501"/>
      <c r="G64" s="501"/>
    </row>
    <row r="65" spans="6:7">
      <c r="F65" s="501"/>
      <c r="G65" s="501"/>
    </row>
    <row r="66" spans="6:7">
      <c r="F66" s="501"/>
      <c r="G66" s="501"/>
    </row>
    <row r="67" spans="6:7">
      <c r="F67" s="501"/>
      <c r="G67" s="501"/>
    </row>
    <row r="68" spans="6:7">
      <c r="F68" s="501"/>
      <c r="G68" s="501"/>
    </row>
    <row r="69" spans="6:7">
      <c r="F69" s="501"/>
      <c r="G69" s="501"/>
    </row>
    <row r="70" spans="6:7">
      <c r="F70" s="501"/>
      <c r="G70" s="501"/>
    </row>
    <row r="71" spans="6:7">
      <c r="F71" s="501"/>
      <c r="G71" s="501"/>
    </row>
    <row r="72" spans="6:7">
      <c r="F72" s="501"/>
      <c r="G72" s="501"/>
    </row>
    <row r="73" spans="6:7">
      <c r="F73" s="501"/>
      <c r="G73" s="501"/>
    </row>
    <row r="74" spans="6:7">
      <c r="F74" s="501"/>
      <c r="G74" s="501"/>
    </row>
    <row r="75" spans="6:7">
      <c r="F75" s="501"/>
      <c r="G75" s="501"/>
    </row>
    <row r="76" spans="6:7">
      <c r="F76" s="501"/>
      <c r="G76" s="501"/>
    </row>
    <row r="77" spans="6:7">
      <c r="F77" s="501"/>
      <c r="G77" s="501"/>
    </row>
    <row r="78" spans="6:7">
      <c r="F78" s="501"/>
      <c r="G78" s="501"/>
    </row>
    <row r="79" spans="6:7">
      <c r="F79" s="501"/>
      <c r="G79" s="501"/>
    </row>
    <row r="80" spans="6:7">
      <c r="F80" s="501"/>
      <c r="G80" s="501"/>
    </row>
    <row r="81" spans="6:7">
      <c r="F81" s="501"/>
      <c r="G81" s="501"/>
    </row>
    <row r="82" spans="6:7">
      <c r="F82" s="501"/>
      <c r="G82" s="501"/>
    </row>
    <row r="83" spans="6:7">
      <c r="F83" s="501"/>
      <c r="G83" s="501"/>
    </row>
    <row r="84" spans="6:7">
      <c r="F84" s="501"/>
      <c r="G84" s="501"/>
    </row>
    <row r="85" spans="6:7">
      <c r="F85" s="501"/>
      <c r="G85" s="501"/>
    </row>
    <row r="86" spans="6:7">
      <c r="F86" s="501"/>
      <c r="G86" s="501"/>
    </row>
    <row r="87" spans="6:7">
      <c r="F87" s="501"/>
      <c r="G87" s="501"/>
    </row>
    <row r="88" spans="6:7">
      <c r="F88" s="501"/>
      <c r="G88" s="501"/>
    </row>
    <row r="89" spans="6:7">
      <c r="F89" s="501"/>
      <c r="G89" s="501"/>
    </row>
    <row r="90" spans="6:7">
      <c r="F90" s="501"/>
      <c r="G90" s="501"/>
    </row>
    <row r="91" spans="6:7">
      <c r="F91" s="501"/>
      <c r="G91" s="501"/>
    </row>
    <row r="92" spans="6:7">
      <c r="F92" s="501"/>
      <c r="G92" s="501"/>
    </row>
    <row r="93" spans="6:7">
      <c r="F93" s="501"/>
      <c r="G93" s="501"/>
    </row>
    <row r="94" spans="6:7">
      <c r="F94" s="501"/>
      <c r="G94" s="501"/>
    </row>
    <row r="95" spans="6:7">
      <c r="F95" s="501"/>
      <c r="G95" s="501"/>
    </row>
    <row r="96" spans="6:7">
      <c r="F96" s="501"/>
      <c r="G96" s="501"/>
    </row>
    <row r="97" spans="6:7">
      <c r="F97" s="501"/>
      <c r="G97" s="501"/>
    </row>
    <row r="98" spans="6:7">
      <c r="F98" s="501"/>
      <c r="G98" s="501"/>
    </row>
    <row r="99" spans="6:7">
      <c r="F99" s="501"/>
      <c r="G99" s="501"/>
    </row>
    <row r="100" spans="6:7">
      <c r="F100" s="501"/>
      <c r="G100" s="501"/>
    </row>
    <row r="101" spans="6:7">
      <c r="F101" s="501"/>
      <c r="G101" s="501"/>
    </row>
    <row r="102" spans="6:7">
      <c r="F102" s="501"/>
      <c r="G102" s="501"/>
    </row>
    <row r="103" spans="6:7">
      <c r="F103" s="501"/>
      <c r="G103" s="501"/>
    </row>
    <row r="104" spans="6:7">
      <c r="F104" s="501"/>
      <c r="G104" s="501"/>
    </row>
    <row r="105" spans="6:7">
      <c r="F105" s="501"/>
      <c r="G105" s="501"/>
    </row>
    <row r="106" spans="6:7">
      <c r="F106" s="501"/>
      <c r="G106" s="501"/>
    </row>
    <row r="107" spans="6:7">
      <c r="F107" s="501"/>
      <c r="G107" s="501"/>
    </row>
    <row r="108" spans="6:7">
      <c r="F108" s="501"/>
      <c r="G108" s="501"/>
    </row>
    <row r="109" spans="6:7">
      <c r="F109" s="501"/>
      <c r="G109" s="501"/>
    </row>
    <row r="110" spans="6:7">
      <c r="F110" s="501"/>
      <c r="G110" s="501"/>
    </row>
    <row r="111" spans="6:7">
      <c r="F111" s="501"/>
      <c r="G111" s="501"/>
    </row>
    <row r="112" spans="6:7">
      <c r="F112" s="501"/>
      <c r="G112" s="501"/>
    </row>
    <row r="113" spans="6:7">
      <c r="F113" s="501"/>
      <c r="G113" s="501"/>
    </row>
    <row r="114" spans="6:7">
      <c r="F114" s="501"/>
      <c r="G114" s="501"/>
    </row>
    <row r="115" spans="6:7">
      <c r="F115" s="501"/>
      <c r="G115" s="501"/>
    </row>
    <row r="116" spans="6:7">
      <c r="F116" s="501"/>
      <c r="G116" s="501"/>
    </row>
    <row r="117" spans="6:7">
      <c r="F117" s="501"/>
      <c r="G117" s="501"/>
    </row>
    <row r="118" spans="6:7">
      <c r="F118" s="501"/>
      <c r="G118" s="501"/>
    </row>
    <row r="119" spans="6:7">
      <c r="F119" s="501"/>
      <c r="G119" s="501"/>
    </row>
    <row r="120" spans="6:7">
      <c r="F120" s="501"/>
      <c r="G120" s="501"/>
    </row>
    <row r="121" spans="6:7">
      <c r="F121" s="501"/>
      <c r="G121" s="501"/>
    </row>
    <row r="122" spans="6:7">
      <c r="F122" s="501"/>
      <c r="G122" s="501"/>
    </row>
    <row r="123" spans="6:7">
      <c r="F123" s="501"/>
      <c r="G123" s="501"/>
    </row>
    <row r="124" spans="6:7">
      <c r="F124" s="501"/>
      <c r="G124" s="501"/>
    </row>
    <row r="125" spans="6:7">
      <c r="F125" s="501"/>
      <c r="G125" s="501"/>
    </row>
    <row r="126" spans="6:7">
      <c r="F126" s="501"/>
      <c r="G126" s="501"/>
    </row>
    <row r="127" spans="6:7">
      <c r="F127" s="501"/>
      <c r="G127" s="501"/>
    </row>
    <row r="128" spans="6:7">
      <c r="F128" s="501"/>
      <c r="G128" s="501"/>
    </row>
    <row r="129" spans="6:7">
      <c r="F129" s="501"/>
      <c r="G129" s="501"/>
    </row>
    <row r="130" spans="6:7">
      <c r="F130" s="501"/>
      <c r="G130" s="501"/>
    </row>
    <row r="131" spans="6:7">
      <c r="F131" s="501"/>
      <c r="G131" s="501"/>
    </row>
    <row r="132" spans="6:7">
      <c r="F132" s="501"/>
      <c r="G132" s="501"/>
    </row>
    <row r="133" spans="6:7">
      <c r="F133" s="501"/>
      <c r="G133" s="501"/>
    </row>
    <row r="134" spans="6:7">
      <c r="F134" s="501"/>
      <c r="G134" s="501"/>
    </row>
    <row r="135" spans="6:7">
      <c r="F135" s="501"/>
      <c r="G135" s="501"/>
    </row>
    <row r="136" spans="6:7">
      <c r="F136" s="501"/>
      <c r="G136" s="501"/>
    </row>
    <row r="137" spans="6:7">
      <c r="F137" s="501"/>
      <c r="G137" s="501"/>
    </row>
    <row r="138" spans="6:7">
      <c r="F138" s="501"/>
      <c r="G138" s="501"/>
    </row>
    <row r="139" spans="6:7">
      <c r="F139" s="501"/>
      <c r="G139" s="501"/>
    </row>
    <row r="140" spans="6:7">
      <c r="F140" s="501"/>
      <c r="G140" s="501"/>
    </row>
    <row r="141" spans="6:7">
      <c r="F141" s="501"/>
      <c r="G141" s="501"/>
    </row>
    <row r="142" spans="6:7">
      <c r="F142" s="501"/>
      <c r="G142" s="501"/>
    </row>
    <row r="143" spans="6:7">
      <c r="F143" s="501"/>
      <c r="G143" s="501"/>
    </row>
    <row r="144" spans="6:7">
      <c r="F144" s="501"/>
      <c r="G144" s="501"/>
    </row>
    <row r="145" spans="6:7">
      <c r="F145" s="501"/>
      <c r="G145" s="501"/>
    </row>
    <row r="146" spans="6:7">
      <c r="F146" s="501"/>
      <c r="G146" s="501"/>
    </row>
    <row r="147" spans="6:7">
      <c r="F147" s="501"/>
      <c r="G147" s="501"/>
    </row>
    <row r="148" spans="6:7">
      <c r="F148" s="501"/>
      <c r="G148" s="501"/>
    </row>
    <row r="149" spans="6:7">
      <c r="F149" s="501"/>
      <c r="G149" s="501"/>
    </row>
    <row r="150" spans="6:7">
      <c r="F150" s="501"/>
      <c r="G150" s="501"/>
    </row>
    <row r="151" spans="6:7">
      <c r="F151" s="501"/>
      <c r="G151" s="501"/>
    </row>
    <row r="152" spans="6:7">
      <c r="F152" s="501"/>
      <c r="G152" s="501"/>
    </row>
    <row r="153" spans="6:7">
      <c r="F153" s="501"/>
      <c r="G153" s="501"/>
    </row>
    <row r="154" spans="6:7">
      <c r="F154" s="501"/>
      <c r="G154" s="501"/>
    </row>
    <row r="155" spans="6:7">
      <c r="F155" s="501"/>
      <c r="G155" s="501"/>
    </row>
    <row r="156" spans="6:7">
      <c r="F156" s="501"/>
      <c r="G156" s="501"/>
    </row>
    <row r="157" spans="6:7">
      <c r="F157" s="501"/>
      <c r="G157" s="501"/>
    </row>
    <row r="158" spans="6:7">
      <c r="F158" s="501"/>
      <c r="G158" s="501"/>
    </row>
    <row r="159" spans="6:7">
      <c r="F159" s="501"/>
      <c r="G159" s="501"/>
    </row>
    <row r="160" spans="6:7">
      <c r="F160" s="501"/>
      <c r="G160" s="501"/>
    </row>
    <row r="161" spans="6:7">
      <c r="F161" s="501"/>
      <c r="G161" s="501"/>
    </row>
    <row r="162" spans="6:7">
      <c r="F162" s="501"/>
      <c r="G162" s="501"/>
    </row>
    <row r="163" spans="6:7">
      <c r="F163" s="501"/>
      <c r="G163" s="501"/>
    </row>
    <row r="164" spans="6:7">
      <c r="F164" s="501"/>
      <c r="G164" s="501"/>
    </row>
    <row r="165" spans="6:7">
      <c r="F165" s="501"/>
      <c r="G165" s="501"/>
    </row>
    <row r="166" spans="6:7">
      <c r="F166" s="501"/>
      <c r="G166" s="501"/>
    </row>
    <row r="167" spans="6:7">
      <c r="F167" s="501"/>
      <c r="G167" s="501"/>
    </row>
    <row r="168" spans="6:7">
      <c r="F168" s="501"/>
      <c r="G168" s="501"/>
    </row>
    <row r="169" spans="6:7">
      <c r="F169" s="501"/>
      <c r="G169" s="501"/>
    </row>
    <row r="170" spans="6:7">
      <c r="F170" s="501"/>
      <c r="G170" s="501"/>
    </row>
    <row r="171" spans="6:7">
      <c r="F171" s="501"/>
      <c r="G171" s="501"/>
    </row>
    <row r="172" spans="6:7">
      <c r="F172" s="501"/>
      <c r="G172" s="501"/>
    </row>
    <row r="173" spans="6:7">
      <c r="F173" s="501"/>
      <c r="G173" s="501"/>
    </row>
    <row r="174" spans="6:7">
      <c r="F174" s="501"/>
      <c r="G174" s="501"/>
    </row>
    <row r="175" spans="6:7">
      <c r="F175" s="501"/>
      <c r="G175" s="501"/>
    </row>
    <row r="176" spans="6:7">
      <c r="F176" s="501"/>
      <c r="G176" s="501"/>
    </row>
    <row r="177" spans="6:7">
      <c r="F177" s="501"/>
      <c r="G177" s="501"/>
    </row>
    <row r="178" spans="6:7">
      <c r="F178" s="501"/>
      <c r="G178" s="501"/>
    </row>
    <row r="179" spans="6:7">
      <c r="F179" s="501"/>
      <c r="G179" s="501"/>
    </row>
    <row r="180" spans="6:7">
      <c r="F180" s="501"/>
      <c r="G180" s="501"/>
    </row>
    <row r="181" spans="6:7">
      <c r="F181" s="501"/>
      <c r="G181" s="501"/>
    </row>
    <row r="182" spans="6:7">
      <c r="F182" s="501"/>
      <c r="G182" s="501"/>
    </row>
    <row r="183" spans="6:7">
      <c r="F183" s="501"/>
      <c r="G183" s="501"/>
    </row>
    <row r="184" spans="6:7">
      <c r="F184" s="501"/>
      <c r="G184" s="501"/>
    </row>
    <row r="185" spans="6:7">
      <c r="F185" s="501"/>
      <c r="G185" s="501"/>
    </row>
    <row r="186" spans="6:7">
      <c r="F186" s="501"/>
      <c r="G186" s="501"/>
    </row>
    <row r="187" spans="6:7">
      <c r="F187" s="501"/>
      <c r="G187" s="501"/>
    </row>
    <row r="188" spans="6:7">
      <c r="F188" s="501"/>
      <c r="G188" s="501"/>
    </row>
    <row r="189" spans="6:7">
      <c r="F189" s="501"/>
      <c r="G189" s="501"/>
    </row>
    <row r="190" spans="6:7">
      <c r="F190" s="501"/>
      <c r="G190" s="501"/>
    </row>
    <row r="191" spans="6:7">
      <c r="F191" s="501"/>
      <c r="G191" s="501"/>
    </row>
    <row r="192" spans="6:7">
      <c r="F192" s="501"/>
      <c r="G192" s="501"/>
    </row>
    <row r="193" spans="6:7">
      <c r="F193" s="501"/>
      <c r="G193" s="501"/>
    </row>
    <row r="194" spans="6:7">
      <c r="F194" s="501"/>
      <c r="G194" s="501"/>
    </row>
    <row r="195" spans="6:7">
      <c r="F195" s="501"/>
      <c r="G195" s="501"/>
    </row>
    <row r="196" spans="6:7">
      <c r="F196" s="501"/>
      <c r="G196" s="501"/>
    </row>
    <row r="197" spans="6:7">
      <c r="F197" s="501"/>
      <c r="G197" s="501"/>
    </row>
    <row r="198" spans="6:7">
      <c r="F198" s="501"/>
      <c r="G198" s="501"/>
    </row>
    <row r="199" spans="6:7">
      <c r="F199" s="501"/>
      <c r="G199" s="501"/>
    </row>
    <row r="200" spans="6:7">
      <c r="F200" s="501"/>
      <c r="G200" s="501"/>
    </row>
    <row r="201" spans="6:7">
      <c r="F201" s="501"/>
      <c r="G201" s="501"/>
    </row>
    <row r="202" spans="6:7">
      <c r="F202" s="501"/>
      <c r="G202" s="501"/>
    </row>
    <row r="203" spans="6:7">
      <c r="F203" s="501"/>
      <c r="G203" s="501"/>
    </row>
    <row r="204" spans="6:7">
      <c r="F204" s="501"/>
      <c r="G204" s="501"/>
    </row>
    <row r="205" spans="6:7">
      <c r="F205" s="501"/>
      <c r="G205" s="501"/>
    </row>
    <row r="206" spans="6:7">
      <c r="F206" s="501"/>
      <c r="G206" s="501"/>
    </row>
    <row r="207" spans="6:7">
      <c r="F207" s="501"/>
      <c r="G207" s="501"/>
    </row>
    <row r="208" spans="6:7">
      <c r="F208" s="501"/>
      <c r="G208" s="501"/>
    </row>
    <row r="209" spans="6:7">
      <c r="F209" s="501"/>
      <c r="G209" s="501"/>
    </row>
    <row r="210" spans="6:7">
      <c r="F210" s="501"/>
      <c r="G210" s="501"/>
    </row>
    <row r="211" spans="6:7">
      <c r="F211" s="501"/>
      <c r="G211" s="501"/>
    </row>
    <row r="212" spans="6:7">
      <c r="F212" s="501"/>
      <c r="G212" s="501"/>
    </row>
    <row r="213" spans="6:7">
      <c r="F213" s="501"/>
      <c r="G213" s="501"/>
    </row>
    <row r="214" spans="6:7">
      <c r="F214" s="501"/>
      <c r="G214" s="501"/>
    </row>
    <row r="215" spans="6:7">
      <c r="F215" s="501"/>
      <c r="G215" s="501"/>
    </row>
    <row r="216" spans="6:7">
      <c r="F216" s="501"/>
      <c r="G216" s="501"/>
    </row>
    <row r="217" spans="6:7">
      <c r="F217" s="501"/>
      <c r="G217" s="501"/>
    </row>
    <row r="218" spans="6:7">
      <c r="F218" s="501"/>
      <c r="G218" s="501"/>
    </row>
    <row r="219" spans="6:7">
      <c r="F219" s="501"/>
      <c r="G219" s="501"/>
    </row>
    <row r="220" spans="6:7">
      <c r="F220" s="501"/>
      <c r="G220" s="501"/>
    </row>
    <row r="221" spans="6:7">
      <c r="F221" s="501"/>
      <c r="G221" s="501"/>
    </row>
    <row r="222" spans="6:7">
      <c r="F222" s="501"/>
      <c r="G222" s="501"/>
    </row>
    <row r="223" spans="6:7">
      <c r="F223" s="501"/>
      <c r="G223" s="501"/>
    </row>
    <row r="224" spans="6:7">
      <c r="F224" s="501"/>
      <c r="G224" s="501"/>
    </row>
    <row r="225" spans="6:7">
      <c r="F225" s="501"/>
      <c r="G225" s="501"/>
    </row>
    <row r="226" spans="6:7">
      <c r="F226" s="501"/>
      <c r="G226" s="501"/>
    </row>
    <row r="227" spans="6:7">
      <c r="F227" s="501"/>
      <c r="G227" s="501"/>
    </row>
    <row r="228" spans="6:7">
      <c r="F228" s="501"/>
      <c r="G228" s="501"/>
    </row>
    <row r="229" spans="6:7">
      <c r="F229" s="501"/>
      <c r="G229" s="501"/>
    </row>
    <row r="230" spans="6:7">
      <c r="F230" s="501"/>
      <c r="G230" s="501"/>
    </row>
    <row r="231" spans="6:7">
      <c r="F231" s="501"/>
      <c r="G231" s="501"/>
    </row>
    <row r="232" spans="6:7">
      <c r="F232" s="501"/>
      <c r="G232" s="501"/>
    </row>
    <row r="233" spans="6:7">
      <c r="F233" s="501"/>
      <c r="G233" s="501"/>
    </row>
    <row r="234" spans="6:7">
      <c r="F234" s="501"/>
      <c r="G234" s="501"/>
    </row>
    <row r="235" spans="6:7">
      <c r="F235" s="501"/>
      <c r="G235" s="501"/>
    </row>
    <row r="236" spans="6:7">
      <c r="F236" s="501"/>
      <c r="G236" s="501"/>
    </row>
    <row r="237" spans="6:7">
      <c r="F237" s="501"/>
      <c r="G237" s="501"/>
    </row>
    <row r="238" spans="6:7">
      <c r="F238" s="501"/>
      <c r="G238" s="501"/>
    </row>
    <row r="239" spans="6:7">
      <c r="F239" s="501"/>
      <c r="G239" s="501"/>
    </row>
    <row r="240" spans="6:7">
      <c r="F240" s="501"/>
      <c r="G240" s="501"/>
    </row>
    <row r="241" spans="6:7">
      <c r="F241" s="501"/>
      <c r="G241" s="501"/>
    </row>
    <row r="242" spans="6:7">
      <c r="F242" s="501"/>
      <c r="G242" s="501"/>
    </row>
    <row r="243" spans="6:7">
      <c r="F243" s="501"/>
      <c r="G243" s="501"/>
    </row>
    <row r="244" spans="6:7">
      <c r="F244" s="501"/>
      <c r="G244" s="501"/>
    </row>
    <row r="245" spans="6:7">
      <c r="F245" s="501"/>
      <c r="G245" s="501"/>
    </row>
    <row r="246" spans="6:7">
      <c r="F246" s="501"/>
      <c r="G246" s="501"/>
    </row>
    <row r="247" spans="6:7">
      <c r="F247" s="501"/>
      <c r="G247" s="501"/>
    </row>
    <row r="248" spans="6:7">
      <c r="F248" s="501"/>
      <c r="G248" s="501"/>
    </row>
    <row r="249" spans="6:7">
      <c r="F249" s="501"/>
      <c r="G249" s="501"/>
    </row>
    <row r="250" spans="6:7">
      <c r="F250" s="501"/>
      <c r="G250" s="501"/>
    </row>
    <row r="251" spans="6:7">
      <c r="F251" s="501"/>
      <c r="G251" s="501"/>
    </row>
    <row r="252" spans="6:7">
      <c r="F252" s="501"/>
      <c r="G252" s="501"/>
    </row>
    <row r="253" spans="6:7">
      <c r="F253" s="501"/>
      <c r="G253" s="501"/>
    </row>
    <row r="254" spans="6:7">
      <c r="F254" s="501"/>
      <c r="G254" s="501"/>
    </row>
    <row r="255" spans="6:7">
      <c r="F255" s="501"/>
      <c r="G255" s="501"/>
    </row>
    <row r="256" spans="6:7">
      <c r="F256" s="501"/>
      <c r="G256" s="501"/>
    </row>
    <row r="257" spans="6:7">
      <c r="F257" s="501"/>
      <c r="G257" s="501"/>
    </row>
    <row r="258" spans="6:7">
      <c r="F258" s="501"/>
      <c r="G258" s="501"/>
    </row>
    <row r="259" spans="6:7">
      <c r="F259" s="501"/>
      <c r="G259" s="501"/>
    </row>
    <row r="260" spans="6:7">
      <c r="F260" s="501"/>
      <c r="G260" s="501"/>
    </row>
    <row r="261" spans="6:7">
      <c r="F261" s="501"/>
      <c r="G261" s="501"/>
    </row>
    <row r="262" spans="6:7">
      <c r="F262" s="501"/>
      <c r="G262" s="501"/>
    </row>
    <row r="263" spans="6:7">
      <c r="F263" s="501"/>
      <c r="G263" s="501"/>
    </row>
    <row r="264" spans="6:7">
      <c r="F264" s="501"/>
      <c r="G264" s="501"/>
    </row>
    <row r="265" spans="6:7">
      <c r="F265" s="501"/>
      <c r="G265" s="501"/>
    </row>
    <row r="266" spans="6:7">
      <c r="F266" s="501"/>
      <c r="G266" s="501"/>
    </row>
    <row r="267" spans="6:7">
      <c r="F267" s="501"/>
      <c r="G267" s="501"/>
    </row>
    <row r="268" spans="6:7">
      <c r="F268" s="501"/>
      <c r="G268" s="501"/>
    </row>
    <row r="269" spans="6:7">
      <c r="F269" s="501"/>
      <c r="G269" s="501"/>
    </row>
    <row r="270" spans="6:7">
      <c r="F270" s="501"/>
      <c r="G270" s="501"/>
    </row>
    <row r="271" spans="6:7">
      <c r="F271" s="501"/>
      <c r="G271" s="501"/>
    </row>
    <row r="272" spans="6:7">
      <c r="F272" s="501"/>
      <c r="G272" s="501"/>
    </row>
    <row r="273" spans="6:7">
      <c r="F273" s="501"/>
      <c r="G273" s="501"/>
    </row>
    <row r="274" spans="6:7">
      <c r="F274" s="501"/>
      <c r="G274" s="501"/>
    </row>
    <row r="275" spans="6:7">
      <c r="F275" s="501"/>
      <c r="G275" s="501"/>
    </row>
    <row r="276" spans="6:7">
      <c r="F276" s="501"/>
      <c r="G276" s="501"/>
    </row>
    <row r="277" spans="6:7">
      <c r="F277" s="501"/>
      <c r="G277" s="501"/>
    </row>
    <row r="278" spans="6:7">
      <c r="F278" s="501"/>
      <c r="G278" s="501"/>
    </row>
    <row r="279" spans="6:7">
      <c r="F279" s="501"/>
      <c r="G279" s="501"/>
    </row>
    <row r="280" spans="6:7">
      <c r="F280" s="501"/>
      <c r="G280" s="501"/>
    </row>
    <row r="281" spans="6:7">
      <c r="F281" s="501"/>
      <c r="G281" s="501"/>
    </row>
    <row r="282" spans="6:7">
      <c r="F282" s="501"/>
      <c r="G282" s="501"/>
    </row>
    <row r="283" spans="6:7">
      <c r="F283" s="501"/>
      <c r="G283" s="501"/>
    </row>
    <row r="284" spans="6:7">
      <c r="F284" s="501"/>
      <c r="G284" s="501"/>
    </row>
    <row r="285" spans="6:7">
      <c r="F285" s="501"/>
      <c r="G285" s="501"/>
    </row>
    <row r="286" spans="6:7">
      <c r="F286" s="501"/>
      <c r="G286" s="501"/>
    </row>
    <row r="287" spans="6:7">
      <c r="F287" s="501"/>
      <c r="G287" s="501"/>
    </row>
    <row r="288" spans="6:7">
      <c r="F288" s="501"/>
      <c r="G288" s="501"/>
    </row>
    <row r="289" spans="6:7">
      <c r="F289" s="501"/>
      <c r="G289" s="501"/>
    </row>
    <row r="290" spans="6:7">
      <c r="F290" s="501"/>
      <c r="G290" s="501"/>
    </row>
    <row r="291" spans="6:7">
      <c r="F291" s="501"/>
      <c r="G291" s="501"/>
    </row>
    <row r="292" spans="6:7">
      <c r="F292" s="501"/>
      <c r="G292" s="501"/>
    </row>
    <row r="293" spans="6:7">
      <c r="F293" s="501"/>
      <c r="G293" s="501"/>
    </row>
    <row r="294" spans="6:7">
      <c r="F294" s="501"/>
      <c r="G294" s="501"/>
    </row>
    <row r="295" spans="6:7">
      <c r="F295" s="501"/>
      <c r="G295" s="501"/>
    </row>
    <row r="296" spans="6:7">
      <c r="F296" s="501"/>
      <c r="G296" s="501"/>
    </row>
    <row r="297" spans="6:7">
      <c r="F297" s="501"/>
      <c r="G297" s="501"/>
    </row>
    <row r="298" spans="6:7">
      <c r="F298" s="501"/>
      <c r="G298" s="501"/>
    </row>
    <row r="299" spans="6:7">
      <c r="F299" s="501"/>
      <c r="G299" s="501"/>
    </row>
    <row r="300" spans="6:7">
      <c r="F300" s="501"/>
      <c r="G300" s="501"/>
    </row>
    <row r="301" spans="6:7">
      <c r="F301" s="501"/>
      <c r="G301" s="501"/>
    </row>
    <row r="302" spans="6:7">
      <c r="F302" s="501"/>
      <c r="G302" s="501"/>
    </row>
    <row r="303" spans="6:7">
      <c r="F303" s="501"/>
      <c r="G303" s="501"/>
    </row>
    <row r="304" spans="6:7">
      <c r="F304" s="501"/>
      <c r="G304" s="501"/>
    </row>
    <row r="305" spans="6:7">
      <c r="F305" s="501"/>
      <c r="G305" s="501"/>
    </row>
    <row r="306" spans="6:7">
      <c r="F306" s="501"/>
      <c r="G306" s="501"/>
    </row>
    <row r="307" spans="6:7">
      <c r="F307" s="501"/>
      <c r="G307" s="501"/>
    </row>
    <row r="308" spans="6:7">
      <c r="F308" s="501"/>
      <c r="G308" s="501"/>
    </row>
    <row r="309" spans="6:7">
      <c r="F309" s="501"/>
      <c r="G309" s="501"/>
    </row>
    <row r="310" spans="6:7">
      <c r="F310" s="501"/>
      <c r="G310" s="501"/>
    </row>
    <row r="311" spans="6:7">
      <c r="F311" s="501"/>
      <c r="G311" s="501"/>
    </row>
    <row r="312" spans="6:7">
      <c r="F312" s="501"/>
      <c r="G312" s="501"/>
    </row>
    <row r="313" spans="6:7">
      <c r="F313" s="501"/>
      <c r="G313" s="501"/>
    </row>
    <row r="314" spans="6:7">
      <c r="F314" s="501"/>
      <c r="G314" s="501"/>
    </row>
    <row r="315" spans="6:7">
      <c r="F315" s="501"/>
      <c r="G315" s="501"/>
    </row>
    <row r="316" spans="6:7">
      <c r="F316" s="501"/>
      <c r="G316" s="501"/>
    </row>
    <row r="317" spans="6:7">
      <c r="F317" s="501"/>
      <c r="G317" s="501"/>
    </row>
    <row r="318" spans="6:7">
      <c r="F318" s="501"/>
      <c r="G318" s="501"/>
    </row>
    <row r="319" spans="6:7">
      <c r="F319" s="501"/>
      <c r="G319" s="501"/>
    </row>
    <row r="320" spans="6:7">
      <c r="F320" s="501"/>
      <c r="G320" s="501"/>
    </row>
    <row r="321" spans="6:7">
      <c r="F321" s="501"/>
      <c r="G321" s="501"/>
    </row>
    <row r="322" spans="6:7">
      <c r="F322" s="501"/>
      <c r="G322" s="501"/>
    </row>
    <row r="323" spans="6:7">
      <c r="F323" s="501"/>
      <c r="G323" s="501"/>
    </row>
    <row r="324" spans="6:7">
      <c r="F324" s="501"/>
      <c r="G324" s="501"/>
    </row>
    <row r="325" spans="6:7">
      <c r="F325" s="501"/>
      <c r="G325" s="501"/>
    </row>
    <row r="326" spans="6:7">
      <c r="F326" s="501"/>
      <c r="G326" s="501"/>
    </row>
    <row r="327" spans="6:7">
      <c r="F327" s="501"/>
      <c r="G327" s="501"/>
    </row>
    <row r="328" spans="6:7">
      <c r="F328" s="501"/>
      <c r="G328" s="501"/>
    </row>
    <row r="329" spans="6:7">
      <c r="F329" s="501"/>
      <c r="G329" s="501"/>
    </row>
    <row r="330" spans="6:7">
      <c r="F330" s="501"/>
      <c r="G330" s="501"/>
    </row>
    <row r="331" spans="6:7">
      <c r="F331" s="501"/>
      <c r="G331" s="501"/>
    </row>
    <row r="332" spans="6:7">
      <c r="F332" s="501"/>
      <c r="G332" s="501"/>
    </row>
    <row r="333" spans="6:7">
      <c r="F333" s="501"/>
      <c r="G333" s="501"/>
    </row>
    <row r="334" spans="6:7">
      <c r="F334" s="501"/>
      <c r="G334" s="501"/>
    </row>
    <row r="335" spans="6:7">
      <c r="F335" s="501"/>
      <c r="G335" s="501"/>
    </row>
  </sheetData>
  <autoFilter ref="A4:M4" xr:uid="{90061985-8227-463F-BDA8-A114E4FF8024}"/>
  <sortState xmlns:xlrd2="http://schemas.microsoft.com/office/spreadsheetml/2017/richdata2" ref="A4:F230">
    <sortCondition ref="F4:F230"/>
  </sortState>
  <conditionalFormatting sqref="E4:E22"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  <cfRule type="cellIs" dxfId="11" priority="14" operator="lessThan">
      <formula>0</formula>
    </cfRule>
  </conditionalFormatting>
  <pageMargins left="0.7" right="0.7" top="0.75" bottom="0.75" header="0.3" footer="0.3"/>
  <pageSetup paperSize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2FC95-9C57-4CB5-8D34-35F3CBB6EDE7}">
  <dimension ref="A1:AC334"/>
  <sheetViews>
    <sheetView zoomScaleNormal="100" workbookViewId="0"/>
  </sheetViews>
  <sheetFormatPr defaultColWidth="9.140625" defaultRowHeight="16.5"/>
  <cols>
    <col min="1" max="1" width="7" style="14" customWidth="1"/>
    <col min="2" max="2" width="16.42578125" style="8" customWidth="1"/>
    <col min="3" max="3" width="11.7109375" style="7" bestFit="1" customWidth="1"/>
    <col min="4" max="4" width="16" style="14" bestFit="1" customWidth="1"/>
    <col min="5" max="5" width="14.42578125" style="168" bestFit="1" customWidth="1"/>
    <col min="6" max="6" width="12.28515625" style="224" bestFit="1" customWidth="1"/>
    <col min="7" max="7" width="12.42578125" style="169" bestFit="1" customWidth="1"/>
    <col min="8" max="8" width="15.85546875" style="7" customWidth="1"/>
    <col min="9" max="9" width="15.28515625" style="167" bestFit="1" customWidth="1"/>
    <col min="10" max="10" width="14.42578125" style="16" customWidth="1"/>
    <col min="11" max="11" width="14.5703125" style="9" customWidth="1"/>
    <col min="12" max="12" width="14.140625" style="47" customWidth="1"/>
    <col min="13" max="13" width="9.7109375" style="18" customWidth="1"/>
    <col min="14" max="14" width="16" customWidth="1"/>
    <col min="15" max="15" width="8.85546875" customWidth="1"/>
    <col min="16" max="16" width="3.42578125" customWidth="1"/>
    <col min="17" max="17" width="11.85546875" customWidth="1"/>
    <col min="18" max="18" width="16" bestFit="1" customWidth="1"/>
    <col min="19" max="19" width="5.7109375" customWidth="1"/>
    <col min="20" max="20" width="5.42578125" customWidth="1"/>
    <col min="21" max="21" width="8.28515625" style="12" customWidth="1"/>
    <col min="22" max="22" width="15.5703125" style="8" bestFit="1" customWidth="1"/>
    <col min="23" max="23" width="12" style="7" bestFit="1" customWidth="1"/>
    <col min="24" max="24" width="14.85546875" style="146" customWidth="1"/>
    <col min="25" max="25" width="16" style="7" customWidth="1"/>
    <col min="26" max="26" width="15.140625" style="16" customWidth="1"/>
    <col min="27" max="27" width="16.7109375" style="16" customWidth="1"/>
    <col min="28" max="28" width="16" style="9" customWidth="1"/>
    <col min="29" max="29" width="14.7109375" style="143" customWidth="1"/>
    <col min="30" max="16384" width="9.140625" style="1"/>
  </cols>
  <sheetData>
    <row r="1" spans="1:29" ht="29.25">
      <c r="A1" s="39" t="s">
        <v>442</v>
      </c>
      <c r="B1" s="6"/>
      <c r="I1" s="8"/>
      <c r="J1" s="12"/>
      <c r="L1" s="44"/>
      <c r="M1" s="24"/>
      <c r="U1" s="39" t="s">
        <v>322</v>
      </c>
      <c r="V1" s="6"/>
      <c r="X1" s="17"/>
      <c r="Z1" s="12"/>
      <c r="AA1" s="12"/>
    </row>
    <row r="2" spans="1:29" ht="17.45" customHeight="1">
      <c r="A2" s="253" t="s">
        <v>445</v>
      </c>
      <c r="B2" s="6"/>
      <c r="I2" s="8"/>
      <c r="J2" s="12"/>
      <c r="L2" s="44"/>
      <c r="M2" s="24"/>
      <c r="U2" s="39"/>
      <c r="V2" s="6"/>
      <c r="X2" s="17"/>
      <c r="Z2" s="12"/>
      <c r="AA2" s="12"/>
    </row>
    <row r="3" spans="1:29">
      <c r="A3" s="38" t="s">
        <v>306</v>
      </c>
      <c r="B3" s="57"/>
      <c r="C3" s="58"/>
      <c r="D3" s="50"/>
      <c r="E3" s="170"/>
      <c r="F3" s="225"/>
      <c r="G3" s="171"/>
      <c r="H3" s="58"/>
      <c r="I3" s="57"/>
      <c r="J3" s="48"/>
      <c r="K3" s="48"/>
      <c r="L3" s="44"/>
      <c r="M3" s="24"/>
      <c r="U3" s="56" t="s">
        <v>306</v>
      </c>
      <c r="V3" s="57"/>
      <c r="W3" s="58"/>
      <c r="X3" s="17"/>
      <c r="Y3" s="58"/>
      <c r="Z3" s="48"/>
      <c r="AA3" s="48"/>
      <c r="AB3" s="48"/>
    </row>
    <row r="4" spans="1:29">
      <c r="A4" s="265" t="s">
        <v>444</v>
      </c>
      <c r="B4" s="57"/>
      <c r="C4" s="49"/>
      <c r="D4" s="50"/>
      <c r="E4" s="170"/>
      <c r="G4" s="172"/>
      <c r="H4" s="51"/>
      <c r="I4" s="165"/>
      <c r="J4" s="52"/>
      <c r="L4" s="46"/>
      <c r="U4" s="59" t="s">
        <v>355</v>
      </c>
      <c r="V4" s="57"/>
      <c r="W4" s="49"/>
      <c r="X4" s="144"/>
      <c r="Y4" s="51"/>
      <c r="Z4" s="52"/>
      <c r="AA4" s="52"/>
      <c r="AB4" s="145" t="s">
        <v>356</v>
      </c>
    </row>
    <row r="5" spans="1:29">
      <c r="A5" s="358" t="s">
        <v>441</v>
      </c>
      <c r="B5" s="57"/>
      <c r="C5" s="53"/>
      <c r="D5" s="54"/>
      <c r="E5" s="173"/>
      <c r="F5" s="226"/>
      <c r="G5" s="174"/>
      <c r="H5" s="48" t="s">
        <v>354</v>
      </c>
      <c r="I5" s="1"/>
      <c r="J5" s="12"/>
      <c r="K5" s="1"/>
      <c r="L5" s="1"/>
      <c r="R5" s="1"/>
      <c r="U5" s="59" t="s">
        <v>440</v>
      </c>
      <c r="V5" s="57"/>
      <c r="W5" s="53"/>
      <c r="Y5" s="54"/>
      <c r="Z5" s="12"/>
      <c r="AA5" s="12"/>
      <c r="AB5" s="48" t="s">
        <v>354</v>
      </c>
    </row>
    <row r="6" spans="1:29">
      <c r="A6" s="266" t="s">
        <v>392</v>
      </c>
      <c r="B6" s="57"/>
      <c r="C6" s="53"/>
      <c r="D6" s="54"/>
      <c r="E6" s="173"/>
      <c r="F6" s="226"/>
      <c r="G6" s="174"/>
      <c r="H6" s="54"/>
      <c r="I6" s="54"/>
      <c r="J6" s="54"/>
      <c r="K6" s="55"/>
      <c r="L6" s="15"/>
      <c r="M6" s="15"/>
      <c r="U6" s="48" t="s">
        <v>311</v>
      </c>
      <c r="V6" s="57"/>
      <c r="W6" s="53"/>
      <c r="X6" s="13"/>
      <c r="Y6" s="54"/>
      <c r="Z6" s="54"/>
      <c r="AA6" s="54"/>
      <c r="AB6" s="55"/>
    </row>
    <row r="7" spans="1:29">
      <c r="A7" s="267" t="s">
        <v>312</v>
      </c>
      <c r="B7" s="57"/>
      <c r="C7" s="53"/>
      <c r="D7" s="54"/>
      <c r="E7" s="173"/>
      <c r="H7" s="54"/>
      <c r="I7" s="54"/>
      <c r="J7" s="54"/>
      <c r="K7" s="55"/>
      <c r="L7" s="15"/>
      <c r="M7" s="15"/>
      <c r="U7" s="48" t="s">
        <v>312</v>
      </c>
      <c r="V7" s="57"/>
      <c r="W7" s="53"/>
      <c r="X7" s="13"/>
      <c r="Y7" s="54"/>
      <c r="Z7" s="54"/>
      <c r="AA7" s="54"/>
      <c r="AB7" s="55"/>
    </row>
    <row r="8" spans="1:29">
      <c r="A8" s="266" t="s">
        <v>317</v>
      </c>
      <c r="F8" s="227"/>
      <c r="G8" s="175"/>
      <c r="I8" s="8"/>
      <c r="J8" s="12"/>
      <c r="L8" s="46"/>
      <c r="U8" s="48" t="s">
        <v>317</v>
      </c>
      <c r="V8" s="57"/>
      <c r="W8" s="53"/>
      <c r="X8" s="13"/>
      <c r="Y8" s="54"/>
      <c r="Z8" s="54"/>
      <c r="AA8" s="54"/>
      <c r="AB8" s="55"/>
    </row>
    <row r="9" spans="1:29" ht="115.5">
      <c r="A9" s="62" t="s">
        <v>326</v>
      </c>
      <c r="B9" s="62" t="s">
        <v>7</v>
      </c>
      <c r="C9" s="63" t="s">
        <v>324</v>
      </c>
      <c r="D9" s="63" t="s">
        <v>365</v>
      </c>
      <c r="E9" s="366" t="s">
        <v>364</v>
      </c>
      <c r="F9" s="176" t="s">
        <v>327</v>
      </c>
      <c r="G9" s="176" t="s">
        <v>325</v>
      </c>
      <c r="H9" s="63" t="s">
        <v>316</v>
      </c>
      <c r="I9" s="63" t="s">
        <v>363</v>
      </c>
      <c r="J9" s="64" t="s">
        <v>446</v>
      </c>
      <c r="K9" s="64" t="s">
        <v>366</v>
      </c>
      <c r="L9" s="65" t="s">
        <v>359</v>
      </c>
      <c r="M9" s="177" t="s">
        <v>394</v>
      </c>
      <c r="N9" s="140" t="s">
        <v>443</v>
      </c>
      <c r="O9" s="140" t="s">
        <v>315</v>
      </c>
      <c r="P9" s="66"/>
      <c r="Q9" s="67" t="s">
        <v>313</v>
      </c>
      <c r="R9" s="67" t="s">
        <v>321</v>
      </c>
      <c r="S9" s="67"/>
      <c r="T9" s="68"/>
      <c r="U9" s="147" t="s">
        <v>326</v>
      </c>
      <c r="V9" s="147" t="s">
        <v>7</v>
      </c>
      <c r="W9" s="148" t="s">
        <v>303</v>
      </c>
      <c r="X9" s="148" t="s">
        <v>323</v>
      </c>
      <c r="Y9" s="148" t="s">
        <v>316</v>
      </c>
      <c r="Z9" s="148" t="s">
        <v>304</v>
      </c>
      <c r="AA9" s="149" t="s">
        <v>447</v>
      </c>
      <c r="AB9" s="149" t="s">
        <v>448</v>
      </c>
      <c r="AC9" s="150" t="s">
        <v>305</v>
      </c>
    </row>
    <row r="10" spans="1:29" s="61" customFormat="1" ht="30.6" customHeight="1">
      <c r="A10" s="369"/>
      <c r="B10" s="370" t="s">
        <v>8</v>
      </c>
      <c r="C10" s="359">
        <f>SUM(C11:C303)</f>
        <v>5517897</v>
      </c>
      <c r="D10" s="359">
        <v>344.41961421171868</v>
      </c>
      <c r="E10" s="373">
        <v>345.07038877311413</v>
      </c>
      <c r="F10" s="374">
        <v>-0.65077601122311635</v>
      </c>
      <c r="G10" s="374">
        <v>0</v>
      </c>
      <c r="H10" s="359">
        <v>148.42654692539568</v>
      </c>
      <c r="I10" s="360">
        <v>492.84616095588592</v>
      </c>
      <c r="J10" s="361">
        <v>2.6833784682823909</v>
      </c>
      <c r="K10" s="359">
        <v>154.22542320017965</v>
      </c>
      <c r="L10" s="391">
        <f t="shared" ref="L10:L73" si="0">SUM(I10:K10)</f>
        <v>649.75496262434797</v>
      </c>
      <c r="M10" s="252"/>
      <c r="N10" s="247">
        <f t="shared" ref="N10" si="1">L10-AC10</f>
        <v>-1299.4337393187625</v>
      </c>
      <c r="O10" s="248">
        <f t="shared" ref="O10" si="2">N10/AC10</f>
        <v>-0.66665363801020439</v>
      </c>
      <c r="P10" s="249"/>
      <c r="Q10" s="250">
        <f t="shared" ref="Q10" si="3">I10/Z10-1</f>
        <v>-0.65906205508023952</v>
      </c>
      <c r="R10" s="250">
        <f t="shared" ref="R10" si="4">K10/AB10-1</f>
        <v>-0.69127631135866818</v>
      </c>
      <c r="S10" s="250"/>
      <c r="T10" s="251"/>
      <c r="U10" s="370"/>
      <c r="V10" s="370" t="s">
        <v>8</v>
      </c>
      <c r="W10" s="380">
        <f t="shared" ref="W10" si="5">SUM(W11:W303)</f>
        <v>5503664</v>
      </c>
      <c r="X10" s="380">
        <v>1302.0757736484065</v>
      </c>
      <c r="Y10" s="380">
        <v>143.48394858162206</v>
      </c>
      <c r="Z10" s="381">
        <v>1445.5597222300291</v>
      </c>
      <c r="AA10" s="382">
        <v>4.0708671532273772</v>
      </c>
      <c r="AB10" s="380">
        <v>499.55811255985367</v>
      </c>
      <c r="AC10" s="392">
        <f t="shared" ref="AC10:AC73" si="6">SUM(Z10:AB10)</f>
        <v>1949.1887019431103</v>
      </c>
    </row>
    <row r="11" spans="1:29" ht="18.75">
      <c r="A11" s="371">
        <v>5</v>
      </c>
      <c r="B11" s="372" t="s">
        <v>9</v>
      </c>
      <c r="C11" s="368">
        <v>9311</v>
      </c>
      <c r="D11" s="362">
        <v>636.17903554935026</v>
      </c>
      <c r="E11" s="375">
        <v>473.55407582429382</v>
      </c>
      <c r="F11" s="376">
        <v>145.80710987004619</v>
      </c>
      <c r="G11" s="377">
        <v>16.817849855010202</v>
      </c>
      <c r="H11" s="363">
        <v>585.34668671463862</v>
      </c>
      <c r="I11" s="364">
        <v>1221.5256148641392</v>
      </c>
      <c r="J11" s="367">
        <v>166.32563634410911</v>
      </c>
      <c r="K11" s="368">
        <v>214.30566359629029</v>
      </c>
      <c r="L11" s="365">
        <f t="shared" si="0"/>
        <v>1602.1569148045387</v>
      </c>
      <c r="M11" s="390">
        <v>14</v>
      </c>
      <c r="N11" s="141">
        <f t="shared" ref="N11:N74" si="7">L11-AC11</f>
        <v>-2549.3436480265477</v>
      </c>
      <c r="O11" s="142">
        <f t="shared" ref="O11:O74" si="8">N11/AC11</f>
        <v>-0.61407763516911118</v>
      </c>
      <c r="P11" s="31"/>
      <c r="Q11" s="45">
        <f t="shared" ref="Q11:Q74" si="9">I11/Z11-1</f>
        <v>-0.63073160722245669</v>
      </c>
      <c r="R11" s="45">
        <f t="shared" ref="R11:R74" si="10">K11/AB11-1</f>
        <v>-0.69149787629227655</v>
      </c>
      <c r="S11" s="23"/>
      <c r="T11" s="33"/>
      <c r="U11" s="383">
        <v>5</v>
      </c>
      <c r="V11" s="372" t="s">
        <v>9</v>
      </c>
      <c r="W11" s="368">
        <v>9419</v>
      </c>
      <c r="X11" s="368">
        <v>2229.8641718851754</v>
      </c>
      <c r="Y11" s="363">
        <v>1078.0972966719701</v>
      </c>
      <c r="Z11" s="384">
        <v>3307.9614685571455</v>
      </c>
      <c r="AA11" s="385">
        <v>148.87397812931309</v>
      </c>
      <c r="AB11" s="386">
        <v>694.66511614462843</v>
      </c>
      <c r="AC11" s="392">
        <f t="shared" si="6"/>
        <v>4151.5005628310864</v>
      </c>
    </row>
    <row r="12" spans="1:29" ht="18.75">
      <c r="A12" s="371">
        <v>9</v>
      </c>
      <c r="B12" s="372" t="s">
        <v>10</v>
      </c>
      <c r="C12" s="368">
        <v>2491</v>
      </c>
      <c r="D12" s="362">
        <v>782.03813729425929</v>
      </c>
      <c r="E12" s="375">
        <v>603.73143315937375</v>
      </c>
      <c r="F12" s="378">
        <v>166.0983540746688</v>
      </c>
      <c r="G12" s="377">
        <v>12.20835006021678</v>
      </c>
      <c r="H12" s="363">
        <v>682.53512645523881</v>
      </c>
      <c r="I12" s="364">
        <v>1464.5728623042955</v>
      </c>
      <c r="J12" s="367">
        <v>-198.0405459654757</v>
      </c>
      <c r="K12" s="368">
        <v>211.6105539840641</v>
      </c>
      <c r="L12" s="365">
        <f t="shared" si="0"/>
        <v>1478.1428703228839</v>
      </c>
      <c r="M12" s="390">
        <v>17</v>
      </c>
      <c r="N12" s="141">
        <f t="shared" si="7"/>
        <v>-2748.6219499391345</v>
      </c>
      <c r="O12" s="142">
        <f t="shared" si="8"/>
        <v>-0.65028977641787666</v>
      </c>
      <c r="P12" s="31"/>
      <c r="Q12" s="45">
        <f t="shared" si="9"/>
        <v>-0.60931923044200265</v>
      </c>
      <c r="R12" s="45">
        <f t="shared" si="10"/>
        <v>-0.69428244793571192</v>
      </c>
      <c r="S12" s="23"/>
      <c r="T12" s="33"/>
      <c r="U12" s="383">
        <v>9</v>
      </c>
      <c r="V12" s="372" t="s">
        <v>10</v>
      </c>
      <c r="W12" s="368">
        <v>2517</v>
      </c>
      <c r="X12" s="387">
        <v>2599.4699103214475</v>
      </c>
      <c r="Y12" s="363">
        <v>1149.3014048401933</v>
      </c>
      <c r="Z12" s="384">
        <v>3748.7713151616404</v>
      </c>
      <c r="AA12" s="388">
        <v>-214.18315454906636</v>
      </c>
      <c r="AB12" s="386">
        <v>692.17665964944445</v>
      </c>
      <c r="AC12" s="392">
        <f t="shared" si="6"/>
        <v>4226.7648202620185</v>
      </c>
    </row>
    <row r="13" spans="1:29" ht="18.75">
      <c r="A13" s="371">
        <v>10</v>
      </c>
      <c r="B13" s="372" t="s">
        <v>11</v>
      </c>
      <c r="C13" s="368">
        <v>11197</v>
      </c>
      <c r="D13" s="362">
        <v>368.99473073144594</v>
      </c>
      <c r="E13" s="375">
        <v>382.8154862909708</v>
      </c>
      <c r="F13" s="378">
        <v>40.135304099312314</v>
      </c>
      <c r="G13" s="377">
        <v>-53.956059658837191</v>
      </c>
      <c r="H13" s="363">
        <v>571.71858533535772</v>
      </c>
      <c r="I13" s="364">
        <v>940.7133160668036</v>
      </c>
      <c r="J13" s="367">
        <v>-57.142538179869611</v>
      </c>
      <c r="K13" s="368">
        <v>218.02317503298912</v>
      </c>
      <c r="L13" s="365">
        <f t="shared" si="0"/>
        <v>1101.5939529199231</v>
      </c>
      <c r="M13" s="390">
        <v>14</v>
      </c>
      <c r="N13" s="141">
        <f t="shared" si="7"/>
        <v>-2881.707272780578</v>
      </c>
      <c r="O13" s="142">
        <f t="shared" si="8"/>
        <v>-0.72344698768640137</v>
      </c>
      <c r="P13" s="31"/>
      <c r="Q13" s="45">
        <f t="shared" si="9"/>
        <v>-0.71714885852606736</v>
      </c>
      <c r="R13" s="45">
        <f t="shared" si="10"/>
        <v>-0.69116368143794971</v>
      </c>
      <c r="S13" s="23"/>
      <c r="T13" s="33"/>
      <c r="U13" s="383">
        <v>10</v>
      </c>
      <c r="V13" s="372" t="s">
        <v>11</v>
      </c>
      <c r="W13" s="368">
        <v>11332</v>
      </c>
      <c r="X13" s="387">
        <v>2248.703800728289</v>
      </c>
      <c r="Y13" s="363">
        <v>1077.1209110432885</v>
      </c>
      <c r="Z13" s="384">
        <v>3325.8247117715773</v>
      </c>
      <c r="AA13" s="389">
        <v>-48.47405577126721</v>
      </c>
      <c r="AB13" s="386">
        <v>705.95056970019118</v>
      </c>
      <c r="AC13" s="392">
        <f t="shared" si="6"/>
        <v>3983.3012257005012</v>
      </c>
    </row>
    <row r="14" spans="1:29" ht="18.75">
      <c r="A14" s="371">
        <v>16</v>
      </c>
      <c r="B14" s="372" t="s">
        <v>12</v>
      </c>
      <c r="C14" s="368">
        <v>8033</v>
      </c>
      <c r="D14" s="362">
        <v>885.51524959541894</v>
      </c>
      <c r="E14" s="375">
        <v>113.78911988049296</v>
      </c>
      <c r="F14" s="378">
        <v>411.45362878127725</v>
      </c>
      <c r="G14" s="377">
        <v>360.2725009336487</v>
      </c>
      <c r="H14" s="363">
        <v>289.3723391012075</v>
      </c>
      <c r="I14" s="364">
        <v>1174.8875886966264</v>
      </c>
      <c r="J14" s="367">
        <v>-72.472052782273124</v>
      </c>
      <c r="K14" s="368">
        <v>175.4833697499063</v>
      </c>
      <c r="L14" s="365">
        <f t="shared" si="0"/>
        <v>1277.8989056642597</v>
      </c>
      <c r="M14" s="390">
        <v>7</v>
      </c>
      <c r="N14" s="141">
        <f t="shared" si="7"/>
        <v>-1592.7200640793014</v>
      </c>
      <c r="O14" s="142">
        <f t="shared" si="8"/>
        <v>-0.55483506549167083</v>
      </c>
      <c r="P14" s="31"/>
      <c r="Q14" s="45">
        <f t="shared" si="9"/>
        <v>-0.49971520087848842</v>
      </c>
      <c r="R14" s="45">
        <f t="shared" si="10"/>
        <v>-0.69967209789075824</v>
      </c>
      <c r="S14" s="23"/>
      <c r="T14" s="33"/>
      <c r="U14" s="383">
        <v>16</v>
      </c>
      <c r="V14" s="372" t="s">
        <v>12</v>
      </c>
      <c r="W14" s="368">
        <v>8059</v>
      </c>
      <c r="X14" s="387">
        <v>1834.5150891496112</v>
      </c>
      <c r="Y14" s="363">
        <v>513.92242236323386</v>
      </c>
      <c r="Z14" s="384">
        <v>2348.4375115128455</v>
      </c>
      <c r="AA14" s="388">
        <v>-62.124457128676013</v>
      </c>
      <c r="AB14" s="386">
        <v>584.30591535939163</v>
      </c>
      <c r="AC14" s="392">
        <f t="shared" si="6"/>
        <v>2870.6189697435611</v>
      </c>
    </row>
    <row r="15" spans="1:29" ht="18.75">
      <c r="A15" s="371">
        <v>18</v>
      </c>
      <c r="B15" s="372" t="s">
        <v>13</v>
      </c>
      <c r="C15" s="368">
        <v>4847</v>
      </c>
      <c r="D15" s="362">
        <v>326.38271095523004</v>
      </c>
      <c r="E15" s="375">
        <v>488.03074066432845</v>
      </c>
      <c r="F15" s="378">
        <v>-93.913761089333605</v>
      </c>
      <c r="G15" s="377">
        <v>-67.734268619764805</v>
      </c>
      <c r="H15" s="363">
        <v>260.82360222818238</v>
      </c>
      <c r="I15" s="364">
        <v>587.20631318341248</v>
      </c>
      <c r="J15" s="367">
        <v>-19.095316690736539</v>
      </c>
      <c r="K15" s="368">
        <v>174.14112146177328</v>
      </c>
      <c r="L15" s="365">
        <f t="shared" si="0"/>
        <v>742.2521179544492</v>
      </c>
      <c r="M15" s="390">
        <v>1</v>
      </c>
      <c r="N15" s="141">
        <f t="shared" si="7"/>
        <v>-1037.0161224431374</v>
      </c>
      <c r="O15" s="142">
        <f t="shared" si="8"/>
        <v>-0.58283293035760075</v>
      </c>
      <c r="P15" s="31"/>
      <c r="Q15" s="45">
        <f t="shared" si="9"/>
        <v>-0.5331799538645704</v>
      </c>
      <c r="R15" s="45">
        <f t="shared" si="10"/>
        <v>-0.69174530328558592</v>
      </c>
      <c r="S15" s="23"/>
      <c r="T15" s="33"/>
      <c r="U15" s="383">
        <v>18</v>
      </c>
      <c r="V15" s="372" t="s">
        <v>13</v>
      </c>
      <c r="W15" s="368">
        <v>4878</v>
      </c>
      <c r="X15" s="387">
        <v>951.46051055851444</v>
      </c>
      <c r="Y15" s="363">
        <v>306.42530228221682</v>
      </c>
      <c r="Z15" s="384">
        <v>1257.8858128407312</v>
      </c>
      <c r="AA15" s="389">
        <v>-43.543665436654365</v>
      </c>
      <c r="AB15" s="386">
        <v>564.92609299350988</v>
      </c>
      <c r="AC15" s="392">
        <f t="shared" si="6"/>
        <v>1779.2682403975866</v>
      </c>
    </row>
    <row r="16" spans="1:29" ht="18.75">
      <c r="A16" s="371">
        <v>19</v>
      </c>
      <c r="B16" s="372" t="s">
        <v>14</v>
      </c>
      <c r="C16" s="368">
        <v>3955</v>
      </c>
      <c r="D16" s="362">
        <v>383.55575221238939</v>
      </c>
      <c r="E16" s="375">
        <v>498.68419721871049</v>
      </c>
      <c r="F16" s="378">
        <v>-22.825537294563844</v>
      </c>
      <c r="G16" s="377">
        <v>-92.302907711757271</v>
      </c>
      <c r="H16" s="363">
        <v>422.82553729456384</v>
      </c>
      <c r="I16" s="364">
        <v>806.38128950695318</v>
      </c>
      <c r="J16" s="367">
        <v>-195.62022756005058</v>
      </c>
      <c r="K16" s="368">
        <v>167.28960784706632</v>
      </c>
      <c r="L16" s="365">
        <f t="shared" si="0"/>
        <v>778.05066979396895</v>
      </c>
      <c r="M16" s="390">
        <v>2</v>
      </c>
      <c r="N16" s="141">
        <f t="shared" si="7"/>
        <v>-1114.5397111259795</v>
      </c>
      <c r="O16" s="142">
        <f t="shared" si="8"/>
        <v>-0.5888964259578584</v>
      </c>
      <c r="P16" s="31"/>
      <c r="Q16" s="45">
        <f t="shared" si="9"/>
        <v>-0.46712475817939902</v>
      </c>
      <c r="R16" s="45">
        <f t="shared" si="10"/>
        <v>-0.70291694284651984</v>
      </c>
      <c r="S16" s="23"/>
      <c r="T16" s="33"/>
      <c r="U16" s="383">
        <v>19</v>
      </c>
      <c r="V16" s="372" t="s">
        <v>14</v>
      </c>
      <c r="W16" s="368">
        <v>3959</v>
      </c>
      <c r="X16" s="387">
        <v>1030.7513978483805</v>
      </c>
      <c r="Y16" s="363">
        <v>482.51329568833177</v>
      </c>
      <c r="Z16" s="384">
        <v>1513.2646935367122</v>
      </c>
      <c r="AA16" s="388">
        <v>-183.78151048244507</v>
      </c>
      <c r="AB16" s="386">
        <v>563.10719786568154</v>
      </c>
      <c r="AC16" s="392">
        <f t="shared" si="6"/>
        <v>1892.5903809199485</v>
      </c>
    </row>
    <row r="17" spans="1:29" ht="18.75">
      <c r="A17" s="371">
        <v>20</v>
      </c>
      <c r="B17" s="372" t="s">
        <v>15</v>
      </c>
      <c r="C17" s="368">
        <v>16467</v>
      </c>
      <c r="D17" s="362">
        <v>77.410518005708383</v>
      </c>
      <c r="E17" s="375">
        <v>275.80117811380336</v>
      </c>
      <c r="F17" s="378">
        <v>-94.712698123519772</v>
      </c>
      <c r="G17" s="377">
        <v>-103.67796198457521</v>
      </c>
      <c r="H17" s="363">
        <v>460.44276431651178</v>
      </c>
      <c r="I17" s="364">
        <v>537.85328232222025</v>
      </c>
      <c r="J17" s="367">
        <v>-154.24643225845631</v>
      </c>
      <c r="K17" s="368">
        <v>168.47294988079662</v>
      </c>
      <c r="L17" s="365">
        <f t="shared" si="0"/>
        <v>552.07979994456059</v>
      </c>
      <c r="M17" s="390">
        <v>6</v>
      </c>
      <c r="N17" s="141">
        <f t="shared" si="7"/>
        <v>-1640.1769466265189</v>
      </c>
      <c r="O17" s="142">
        <f t="shared" si="8"/>
        <v>-0.74816827417314524</v>
      </c>
      <c r="P17" s="31"/>
      <c r="Q17" s="45">
        <f t="shared" si="9"/>
        <v>-0.70044529359737306</v>
      </c>
      <c r="R17" s="45">
        <f t="shared" si="10"/>
        <v>-0.69834318937483864</v>
      </c>
      <c r="S17" s="23"/>
      <c r="T17" s="33"/>
      <c r="U17" s="383">
        <v>20</v>
      </c>
      <c r="V17" s="372" t="s">
        <v>15</v>
      </c>
      <c r="W17" s="368">
        <v>16391</v>
      </c>
      <c r="X17" s="387">
        <v>1224.1926843041879</v>
      </c>
      <c r="Y17" s="363">
        <v>571.31668619223092</v>
      </c>
      <c r="Z17" s="384">
        <v>1795.5093704964188</v>
      </c>
      <c r="AA17" s="389">
        <v>-161.74473796595692</v>
      </c>
      <c r="AB17" s="386">
        <v>558.49211404061771</v>
      </c>
      <c r="AC17" s="392">
        <f t="shared" si="6"/>
        <v>2192.2567465710795</v>
      </c>
    </row>
    <row r="18" spans="1:29" ht="18.75">
      <c r="A18" s="371">
        <v>46</v>
      </c>
      <c r="B18" s="372" t="s">
        <v>16</v>
      </c>
      <c r="C18" s="368">
        <v>1362</v>
      </c>
      <c r="D18" s="362">
        <v>1119.1864904552128</v>
      </c>
      <c r="E18" s="375">
        <v>557.86857562408227</v>
      </c>
      <c r="F18" s="378">
        <v>310.69676945668135</v>
      </c>
      <c r="G18" s="377">
        <v>250.62114537444933</v>
      </c>
      <c r="H18" s="363">
        <v>290.36563876651985</v>
      </c>
      <c r="I18" s="364">
        <v>1409.5521292217327</v>
      </c>
      <c r="J18" s="367">
        <v>-254.60279001468427</v>
      </c>
      <c r="K18" s="368">
        <v>219.72007788142949</v>
      </c>
      <c r="L18" s="365">
        <f t="shared" si="0"/>
        <v>1374.669417088478</v>
      </c>
      <c r="M18" s="390">
        <v>10</v>
      </c>
      <c r="N18" s="141">
        <f t="shared" si="7"/>
        <v>-3037.0090014492866</v>
      </c>
      <c r="O18" s="142">
        <f t="shared" si="8"/>
        <v>-0.68840217108478474</v>
      </c>
      <c r="P18" s="31"/>
      <c r="Q18" s="45">
        <f t="shared" si="9"/>
        <v>-0.64125382337145331</v>
      </c>
      <c r="R18" s="45">
        <f t="shared" si="10"/>
        <v>-0.69828969890812065</v>
      </c>
      <c r="S18" s="23"/>
      <c r="T18" s="33"/>
      <c r="U18" s="383">
        <v>46</v>
      </c>
      <c r="V18" s="372" t="s">
        <v>16</v>
      </c>
      <c r="W18" s="368">
        <v>1369</v>
      </c>
      <c r="X18" s="387">
        <v>3091.3539057900175</v>
      </c>
      <c r="Y18" s="363">
        <v>837.75313715754339</v>
      </c>
      <c r="Z18" s="384">
        <v>3929.1070429475608</v>
      </c>
      <c r="AA18" s="388">
        <v>-245.6771365960555</v>
      </c>
      <c r="AB18" s="386">
        <v>728.2485121862594</v>
      </c>
      <c r="AC18" s="392">
        <f t="shared" si="6"/>
        <v>4411.6784185377646</v>
      </c>
    </row>
    <row r="19" spans="1:29" ht="18.75">
      <c r="A19" s="371">
        <v>47</v>
      </c>
      <c r="B19" s="372" t="s">
        <v>17</v>
      </c>
      <c r="C19" s="368">
        <v>1789</v>
      </c>
      <c r="D19" s="362">
        <v>1537.5299049748462</v>
      </c>
      <c r="E19" s="375">
        <v>1186.0206819452208</v>
      </c>
      <c r="F19" s="378">
        <v>-22.4315259921744</v>
      </c>
      <c r="G19" s="377">
        <v>373.94074902179989</v>
      </c>
      <c r="H19" s="363">
        <v>356.41252096143097</v>
      </c>
      <c r="I19" s="364">
        <v>1893.9424259362772</v>
      </c>
      <c r="J19" s="367">
        <v>-10.095584125209614</v>
      </c>
      <c r="K19" s="368">
        <v>217.22410138052931</v>
      </c>
      <c r="L19" s="365">
        <f t="shared" si="0"/>
        <v>2101.0709431915971</v>
      </c>
      <c r="M19" s="390">
        <v>19</v>
      </c>
      <c r="N19" s="141">
        <f t="shared" si="7"/>
        <v>-3350.4244492724624</v>
      </c>
      <c r="O19" s="142">
        <f t="shared" si="8"/>
        <v>-0.61458814656689653</v>
      </c>
      <c r="P19" s="31"/>
      <c r="Q19" s="45">
        <f t="shared" si="9"/>
        <v>-0.60461430550040918</v>
      </c>
      <c r="R19" s="45">
        <f t="shared" si="10"/>
        <v>-0.69373064675144391</v>
      </c>
      <c r="S19" s="23"/>
      <c r="T19" s="33"/>
      <c r="U19" s="383">
        <v>47</v>
      </c>
      <c r="V19" s="372" t="s">
        <v>17</v>
      </c>
      <c r="W19" s="368">
        <v>1808</v>
      </c>
      <c r="X19" s="387">
        <v>3887.0188648785261</v>
      </c>
      <c r="Y19" s="363">
        <v>903.09481976880124</v>
      </c>
      <c r="Z19" s="384">
        <v>4790.1136846473273</v>
      </c>
      <c r="AA19" s="389">
        <v>-47.876659292035399</v>
      </c>
      <c r="AB19" s="386">
        <v>709.25836710876786</v>
      </c>
      <c r="AC19" s="392">
        <f t="shared" si="6"/>
        <v>5451.4953924640595</v>
      </c>
    </row>
    <row r="20" spans="1:29" ht="18.75">
      <c r="A20" s="371">
        <v>49</v>
      </c>
      <c r="B20" s="372" t="s">
        <v>18</v>
      </c>
      <c r="C20" s="368">
        <v>297132</v>
      </c>
      <c r="D20" s="362">
        <v>1171.1524574936393</v>
      </c>
      <c r="E20" s="375">
        <v>779.68843140422439</v>
      </c>
      <c r="F20" s="378">
        <v>288.27199695758117</v>
      </c>
      <c r="G20" s="377">
        <v>103.19202913183366</v>
      </c>
      <c r="H20" s="363">
        <v>-79.386713649152568</v>
      </c>
      <c r="I20" s="364">
        <v>1091.7657438444867</v>
      </c>
      <c r="J20" s="367">
        <v>1.6871928974327908</v>
      </c>
      <c r="K20" s="368">
        <v>102.96161980806362</v>
      </c>
      <c r="L20" s="365">
        <f t="shared" si="0"/>
        <v>1196.4145565499832</v>
      </c>
      <c r="M20" s="390">
        <v>1</v>
      </c>
      <c r="N20" s="141">
        <f t="shared" si="7"/>
        <v>630.84001063239202</v>
      </c>
      <c r="O20" s="142">
        <f t="shared" si="8"/>
        <v>1.1153967504122977</v>
      </c>
      <c r="P20" s="31"/>
      <c r="Q20" s="45">
        <f t="shared" si="9"/>
        <v>3.6842558598512491</v>
      </c>
      <c r="R20" s="45">
        <f t="shared" si="10"/>
        <v>-0.68591162893832269</v>
      </c>
      <c r="S20" s="23"/>
      <c r="T20" s="33"/>
      <c r="U20" s="383">
        <v>49</v>
      </c>
      <c r="V20" s="372" t="s">
        <v>18</v>
      </c>
      <c r="W20" s="368">
        <v>292796</v>
      </c>
      <c r="X20" s="387">
        <v>834.99753466680636</v>
      </c>
      <c r="Y20" s="363">
        <v>-601.92620455394683</v>
      </c>
      <c r="Z20" s="384">
        <v>233.07133011285944</v>
      </c>
      <c r="AA20" s="388">
        <v>4.6922259866938072</v>
      </c>
      <c r="AB20" s="386">
        <v>327.81098981803797</v>
      </c>
      <c r="AC20" s="392">
        <f t="shared" si="6"/>
        <v>565.57454591759119</v>
      </c>
    </row>
    <row r="21" spans="1:29" ht="18.75">
      <c r="A21" s="371">
        <v>50</v>
      </c>
      <c r="B21" s="372" t="s">
        <v>19</v>
      </c>
      <c r="C21" s="368">
        <v>11417</v>
      </c>
      <c r="D21" s="362">
        <v>228.61136901112377</v>
      </c>
      <c r="E21" s="375">
        <v>215.23990540422179</v>
      </c>
      <c r="F21" s="378">
        <v>8.0910922308837705</v>
      </c>
      <c r="G21" s="377">
        <v>5.280371376018218</v>
      </c>
      <c r="H21" s="363">
        <v>311.70395024962772</v>
      </c>
      <c r="I21" s="364">
        <v>540.31531926075149</v>
      </c>
      <c r="J21" s="367">
        <v>-113.40159411404046</v>
      </c>
      <c r="K21" s="368">
        <v>183.09992031991084</v>
      </c>
      <c r="L21" s="365">
        <f t="shared" si="0"/>
        <v>610.01364546662194</v>
      </c>
      <c r="M21" s="390">
        <v>4</v>
      </c>
      <c r="N21" s="141">
        <f t="shared" si="7"/>
        <v>-1780.6841377840544</v>
      </c>
      <c r="O21" s="142">
        <f t="shared" si="8"/>
        <v>-0.74483866185830694</v>
      </c>
      <c r="P21" s="31"/>
      <c r="Q21" s="45">
        <f t="shared" si="9"/>
        <v>-0.71812394561594117</v>
      </c>
      <c r="R21" s="45">
        <f t="shared" si="10"/>
        <v>-0.68968712358108752</v>
      </c>
      <c r="S21" s="23"/>
      <c r="T21" s="33"/>
      <c r="U21" s="383">
        <v>50</v>
      </c>
      <c r="V21" s="372" t="s">
        <v>19</v>
      </c>
      <c r="W21" s="368">
        <v>11483</v>
      </c>
      <c r="X21" s="387">
        <v>1526.9663162078107</v>
      </c>
      <c r="Y21" s="363">
        <v>389.88795664420894</v>
      </c>
      <c r="Z21" s="384">
        <v>1916.8542728520197</v>
      </c>
      <c r="AA21" s="389">
        <v>-116.20586954628581</v>
      </c>
      <c r="AB21" s="386">
        <v>590.04937994494242</v>
      </c>
      <c r="AC21" s="392">
        <f t="shared" si="6"/>
        <v>2390.6977832506764</v>
      </c>
    </row>
    <row r="22" spans="1:29" ht="18.75">
      <c r="A22" s="371">
        <v>51</v>
      </c>
      <c r="B22" s="372" t="s">
        <v>20</v>
      </c>
      <c r="C22" s="368">
        <v>9334</v>
      </c>
      <c r="D22" s="362">
        <v>-511.29312191986287</v>
      </c>
      <c r="E22" s="375">
        <v>392.73098350117851</v>
      </c>
      <c r="F22" s="378">
        <v>-424.84261838440113</v>
      </c>
      <c r="G22" s="376">
        <v>-479.18148703664025</v>
      </c>
      <c r="H22" s="363">
        <v>-17.278551532033426</v>
      </c>
      <c r="I22" s="364">
        <v>-528.57178058710087</v>
      </c>
      <c r="J22" s="367">
        <v>-90.847868009427899</v>
      </c>
      <c r="K22" s="368">
        <v>193.24448794943586</v>
      </c>
      <c r="L22" s="365">
        <f t="shared" si="0"/>
        <v>-426.17516064709287</v>
      </c>
      <c r="M22" s="390">
        <v>4</v>
      </c>
      <c r="N22" s="141">
        <f t="shared" si="7"/>
        <v>-1920.7432580113314</v>
      </c>
      <c r="O22" s="142">
        <f t="shared" si="8"/>
        <v>-1.2851493761968282</v>
      </c>
      <c r="P22" s="31"/>
      <c r="Q22" s="45">
        <f t="shared" si="9"/>
        <v>-1.5353955585822625</v>
      </c>
      <c r="R22" s="45">
        <f t="shared" si="10"/>
        <v>-0.68324450224303523</v>
      </c>
      <c r="S22" s="23"/>
      <c r="T22" s="33"/>
      <c r="U22" s="383">
        <v>51</v>
      </c>
      <c r="V22" s="372" t="s">
        <v>20</v>
      </c>
      <c r="W22" s="368">
        <v>9452</v>
      </c>
      <c r="X22" s="387">
        <v>1263.4916443200309</v>
      </c>
      <c r="Y22" s="363">
        <v>-276.23694615486704</v>
      </c>
      <c r="Z22" s="384">
        <v>987.25469816516386</v>
      </c>
      <c r="AA22" s="388">
        <v>-102.76121455776556</v>
      </c>
      <c r="AB22" s="386">
        <v>610.07461375683999</v>
      </c>
      <c r="AC22" s="392">
        <f t="shared" si="6"/>
        <v>1494.5680973642384</v>
      </c>
    </row>
    <row r="23" spans="1:29" ht="18.75">
      <c r="A23" s="371">
        <v>52</v>
      </c>
      <c r="B23" s="372" t="s">
        <v>21</v>
      </c>
      <c r="C23" s="368">
        <v>2404</v>
      </c>
      <c r="D23" s="362">
        <v>819.73128119800333</v>
      </c>
      <c r="E23" s="375">
        <v>453.596921797005</v>
      </c>
      <c r="F23" s="378">
        <v>244.07986688851915</v>
      </c>
      <c r="G23" s="377">
        <v>122.0544925124792</v>
      </c>
      <c r="H23" s="363">
        <v>483.31988352745424</v>
      </c>
      <c r="I23" s="364">
        <v>1303.0507487520799</v>
      </c>
      <c r="J23" s="367">
        <v>95.599833610648915</v>
      </c>
      <c r="K23" s="368">
        <v>228.36538549597017</v>
      </c>
      <c r="L23" s="365">
        <f t="shared" si="0"/>
        <v>1627.015967858699</v>
      </c>
      <c r="M23" s="390">
        <v>14</v>
      </c>
      <c r="N23" s="141">
        <f t="shared" si="7"/>
        <v>-2557.7424601672983</v>
      </c>
      <c r="O23" s="142">
        <f t="shared" si="8"/>
        <v>-0.611204327360377</v>
      </c>
      <c r="P23" s="31"/>
      <c r="Q23" s="45">
        <f t="shared" si="9"/>
        <v>-0.61626844306655915</v>
      </c>
      <c r="R23" s="45">
        <f t="shared" si="10"/>
        <v>-0.69632077653285518</v>
      </c>
      <c r="S23" s="23"/>
      <c r="T23" s="33"/>
      <c r="U23" s="383">
        <v>52</v>
      </c>
      <c r="V23" s="372" t="s">
        <v>21</v>
      </c>
      <c r="W23" s="368">
        <v>2408</v>
      </c>
      <c r="X23" s="387">
        <v>2457.7952879996146</v>
      </c>
      <c r="Y23" s="363">
        <v>937.93989511981044</v>
      </c>
      <c r="Z23" s="384">
        <v>3395.7351831194251</v>
      </c>
      <c r="AA23" s="389">
        <v>37.027823920265782</v>
      </c>
      <c r="AB23" s="386">
        <v>751.99542098630627</v>
      </c>
      <c r="AC23" s="392">
        <f t="shared" si="6"/>
        <v>4184.7584280259971</v>
      </c>
    </row>
    <row r="24" spans="1:29" ht="18.75">
      <c r="A24" s="371">
        <v>61</v>
      </c>
      <c r="B24" s="372" t="s">
        <v>22</v>
      </c>
      <c r="C24" s="368">
        <v>16573</v>
      </c>
      <c r="D24" s="362">
        <v>152.25004525432934</v>
      </c>
      <c r="E24" s="375">
        <v>-48.654860314970129</v>
      </c>
      <c r="F24" s="378">
        <v>80.661195921076455</v>
      </c>
      <c r="G24" s="377">
        <v>120.24370964822302</v>
      </c>
      <c r="H24" s="363">
        <v>361.3523803777228</v>
      </c>
      <c r="I24" s="364">
        <v>513.60248597115788</v>
      </c>
      <c r="J24" s="367">
        <v>74.927110360224461</v>
      </c>
      <c r="K24" s="368">
        <v>183.02019799854762</v>
      </c>
      <c r="L24" s="365">
        <f t="shared" si="0"/>
        <v>771.54979432992991</v>
      </c>
      <c r="M24" s="390">
        <v>5</v>
      </c>
      <c r="N24" s="141">
        <f t="shared" si="7"/>
        <v>-2215.3564002578323</v>
      </c>
      <c r="O24" s="142">
        <f t="shared" si="8"/>
        <v>-0.74168931192818555</v>
      </c>
      <c r="P24" s="31"/>
      <c r="Q24" s="45">
        <f t="shared" si="9"/>
        <v>-0.78188987800333509</v>
      </c>
      <c r="R24" s="45">
        <f t="shared" si="10"/>
        <v>-0.68286207586166137</v>
      </c>
      <c r="S24" s="23"/>
      <c r="T24" s="33"/>
      <c r="U24" s="383">
        <v>61</v>
      </c>
      <c r="V24" s="372" t="s">
        <v>22</v>
      </c>
      <c r="W24" s="368">
        <v>16800</v>
      </c>
      <c r="X24" s="387">
        <v>1757.4354231015543</v>
      </c>
      <c r="Y24" s="363">
        <v>597.34977104459949</v>
      </c>
      <c r="Z24" s="384">
        <v>2354.7851941461536</v>
      </c>
      <c r="AA24" s="388">
        <v>55.021309523809521</v>
      </c>
      <c r="AB24" s="386">
        <v>577.09969091779897</v>
      </c>
      <c r="AC24" s="392">
        <f t="shared" si="6"/>
        <v>2986.906194587762</v>
      </c>
    </row>
    <row r="25" spans="1:29" ht="18.75">
      <c r="A25" s="371">
        <v>69</v>
      </c>
      <c r="B25" s="372" t="s">
        <v>23</v>
      </c>
      <c r="C25" s="368">
        <v>6802</v>
      </c>
      <c r="D25" s="362">
        <v>113.14495736548074</v>
      </c>
      <c r="E25" s="375">
        <v>549.03734195824757</v>
      </c>
      <c r="F25" s="378">
        <v>-197.90252866803883</v>
      </c>
      <c r="G25" s="377">
        <v>-237.98985592472803</v>
      </c>
      <c r="H25" s="363">
        <v>546.58835636577476</v>
      </c>
      <c r="I25" s="364">
        <v>659.73331373125552</v>
      </c>
      <c r="J25" s="367">
        <v>100.03043222581594</v>
      </c>
      <c r="K25" s="368">
        <v>199.7702052038523</v>
      </c>
      <c r="L25" s="365">
        <f t="shared" si="0"/>
        <v>959.53395116092383</v>
      </c>
      <c r="M25" s="390">
        <v>17</v>
      </c>
      <c r="N25" s="141">
        <f t="shared" si="7"/>
        <v>-2983.0998457996538</v>
      </c>
      <c r="O25" s="142">
        <f t="shared" si="8"/>
        <v>-0.75662615384146514</v>
      </c>
      <c r="P25" s="31"/>
      <c r="Q25" s="45">
        <f t="shared" si="9"/>
        <v>-0.79256245701237416</v>
      </c>
      <c r="R25" s="45">
        <f t="shared" si="10"/>
        <v>-0.68817784733299692</v>
      </c>
      <c r="S25" s="23"/>
      <c r="T25" s="33"/>
      <c r="U25" s="383">
        <v>69</v>
      </c>
      <c r="V25" s="372" t="s">
        <v>23</v>
      </c>
      <c r="W25" s="368">
        <v>6896</v>
      </c>
      <c r="X25" s="387">
        <v>2195.2632128834157</v>
      </c>
      <c r="Y25" s="363">
        <v>985.13173505814564</v>
      </c>
      <c r="Z25" s="384">
        <v>3180.3949479415614</v>
      </c>
      <c r="AA25" s="389">
        <v>121.58454176334106</v>
      </c>
      <c r="AB25" s="386">
        <v>640.65430725567535</v>
      </c>
      <c r="AC25" s="392">
        <f t="shared" si="6"/>
        <v>3942.6337969605775</v>
      </c>
    </row>
    <row r="26" spans="1:29" ht="18.75">
      <c r="A26" s="371">
        <v>71</v>
      </c>
      <c r="B26" s="372" t="s">
        <v>24</v>
      </c>
      <c r="C26" s="368">
        <v>6613</v>
      </c>
      <c r="D26" s="362">
        <v>669.4282473915016</v>
      </c>
      <c r="E26" s="375">
        <v>738.1686072886738</v>
      </c>
      <c r="F26" s="378">
        <v>17.570996522002115</v>
      </c>
      <c r="G26" s="377">
        <v>-86.311356419174359</v>
      </c>
      <c r="H26" s="363">
        <v>593.3670043853017</v>
      </c>
      <c r="I26" s="364">
        <v>1262.7952517768033</v>
      </c>
      <c r="J26" s="367">
        <v>96.383487070920907</v>
      </c>
      <c r="K26" s="368">
        <v>208.83706615704244</v>
      </c>
      <c r="L26" s="365">
        <f t="shared" si="0"/>
        <v>1568.0158050047667</v>
      </c>
      <c r="M26" s="390">
        <v>17</v>
      </c>
      <c r="N26" s="141">
        <f t="shared" si="7"/>
        <v>-2709.6538059498007</v>
      </c>
      <c r="O26" s="142">
        <f t="shared" si="8"/>
        <v>-0.63344158207326773</v>
      </c>
      <c r="P26" s="31"/>
      <c r="Q26" s="45">
        <f t="shared" si="9"/>
        <v>-0.64478934109570241</v>
      </c>
      <c r="R26" s="45">
        <f t="shared" si="10"/>
        <v>-0.67931482210237704</v>
      </c>
      <c r="S26" s="23"/>
      <c r="T26" s="33"/>
      <c r="U26" s="383">
        <v>71</v>
      </c>
      <c r="V26" s="372" t="s">
        <v>24</v>
      </c>
      <c r="W26" s="368">
        <v>6667</v>
      </c>
      <c r="X26" s="387">
        <v>2469.7179471225359</v>
      </c>
      <c r="Y26" s="363">
        <v>1085.3421844402135</v>
      </c>
      <c r="Z26" s="384">
        <v>3555.0601315627496</v>
      </c>
      <c r="AA26" s="388">
        <v>71.388030598470081</v>
      </c>
      <c r="AB26" s="386">
        <v>651.22144879334758</v>
      </c>
      <c r="AC26" s="392">
        <f t="shared" si="6"/>
        <v>4277.6696109545674</v>
      </c>
    </row>
    <row r="27" spans="1:29" ht="18.75">
      <c r="A27" s="371">
        <v>72</v>
      </c>
      <c r="B27" s="372" t="s">
        <v>25</v>
      </c>
      <c r="C27" s="368">
        <v>950</v>
      </c>
      <c r="D27" s="362">
        <v>1325.5294736842104</v>
      </c>
      <c r="E27" s="375">
        <v>1323.8347368421053</v>
      </c>
      <c r="F27" s="378">
        <v>-19.52</v>
      </c>
      <c r="G27" s="377">
        <v>21.214736842105264</v>
      </c>
      <c r="H27" s="363">
        <v>301.72526315789474</v>
      </c>
      <c r="I27" s="364">
        <v>1627.2547368421053</v>
      </c>
      <c r="J27" s="367">
        <v>-229.35578947368421</v>
      </c>
      <c r="K27" s="368">
        <v>179.43235548878033</v>
      </c>
      <c r="L27" s="365">
        <f t="shared" si="0"/>
        <v>1577.3313028572015</v>
      </c>
      <c r="M27" s="390">
        <v>17</v>
      </c>
      <c r="N27" s="141">
        <f t="shared" si="7"/>
        <v>-2627.7893910291227</v>
      </c>
      <c r="O27" s="142">
        <f t="shared" si="8"/>
        <v>-0.62490225187818571</v>
      </c>
      <c r="P27" s="31"/>
      <c r="Q27" s="45">
        <f t="shared" si="9"/>
        <v>-0.57935344336270755</v>
      </c>
      <c r="R27" s="45">
        <f t="shared" si="10"/>
        <v>-0.69297672818592959</v>
      </c>
      <c r="S27" s="23"/>
      <c r="T27" s="33"/>
      <c r="U27" s="383">
        <v>72</v>
      </c>
      <c r="V27" s="372" t="s">
        <v>25</v>
      </c>
      <c r="W27" s="368">
        <v>949</v>
      </c>
      <c r="X27" s="387">
        <v>3329.7128306264963</v>
      </c>
      <c r="Y27" s="363">
        <v>538.74802128349711</v>
      </c>
      <c r="Z27" s="384">
        <v>3868.4608519099929</v>
      </c>
      <c r="AA27" s="389">
        <v>-247.76606954689146</v>
      </c>
      <c r="AB27" s="386">
        <v>584.42591152322291</v>
      </c>
      <c r="AC27" s="392">
        <f t="shared" si="6"/>
        <v>4205.1206938863243</v>
      </c>
    </row>
    <row r="28" spans="1:29" ht="18.75">
      <c r="A28" s="371">
        <v>74</v>
      </c>
      <c r="B28" s="372" t="s">
        <v>26</v>
      </c>
      <c r="C28" s="368">
        <v>1083</v>
      </c>
      <c r="D28" s="362">
        <v>631.56048014773774</v>
      </c>
      <c r="E28" s="375">
        <v>490.25669436749769</v>
      </c>
      <c r="F28" s="378">
        <v>115.30655586334257</v>
      </c>
      <c r="G28" s="377">
        <v>25.997229916897506</v>
      </c>
      <c r="H28" s="363">
        <v>427.31578947368422</v>
      </c>
      <c r="I28" s="364">
        <v>1058.8753462603879</v>
      </c>
      <c r="J28" s="367">
        <v>-281.81809787626963</v>
      </c>
      <c r="K28" s="368">
        <v>264.5635944164909</v>
      </c>
      <c r="L28" s="365">
        <f t="shared" si="0"/>
        <v>1041.6208428006094</v>
      </c>
      <c r="M28" s="390">
        <v>16</v>
      </c>
      <c r="N28" s="141">
        <f t="shared" si="7"/>
        <v>-3371.1493687741249</v>
      </c>
      <c r="O28" s="142">
        <f t="shared" si="8"/>
        <v>-0.76395307417811398</v>
      </c>
      <c r="P28" s="31"/>
      <c r="Q28" s="45">
        <f t="shared" si="9"/>
        <v>-0.72795929089194922</v>
      </c>
      <c r="R28" s="45">
        <f t="shared" si="10"/>
        <v>-0.66905579392789505</v>
      </c>
      <c r="S28" s="23"/>
      <c r="T28" s="33"/>
      <c r="U28" s="383">
        <v>74</v>
      </c>
      <c r="V28" s="372" t="s">
        <v>26</v>
      </c>
      <c r="W28" s="368">
        <v>1103</v>
      </c>
      <c r="X28" s="387">
        <v>2865.9750440995172</v>
      </c>
      <c r="Y28" s="363">
        <v>1026.3664724777575</v>
      </c>
      <c r="Z28" s="384">
        <v>3892.3415165772749</v>
      </c>
      <c r="AA28" s="388">
        <v>-278.99184043517681</v>
      </c>
      <c r="AB28" s="386">
        <v>799.42053543263637</v>
      </c>
      <c r="AC28" s="392">
        <f t="shared" si="6"/>
        <v>4412.7702115747343</v>
      </c>
    </row>
    <row r="29" spans="1:29" ht="18.75">
      <c r="A29" s="371">
        <v>75</v>
      </c>
      <c r="B29" s="372" t="s">
        <v>27</v>
      </c>
      <c r="C29" s="368">
        <v>19702</v>
      </c>
      <c r="D29" s="362">
        <v>57.014110242614962</v>
      </c>
      <c r="E29" s="375">
        <v>58.424474672622068</v>
      </c>
      <c r="F29" s="378">
        <v>-51.470815145670493</v>
      </c>
      <c r="G29" s="377">
        <v>50.060450715663386</v>
      </c>
      <c r="H29" s="363">
        <v>-8.6931276012587553</v>
      </c>
      <c r="I29" s="364">
        <v>48.32098264135621</v>
      </c>
      <c r="J29" s="367">
        <v>-87.530250735965893</v>
      </c>
      <c r="K29" s="368">
        <v>164.30541852837592</v>
      </c>
      <c r="L29" s="365">
        <f t="shared" si="0"/>
        <v>125.09615043376624</v>
      </c>
      <c r="M29" s="390">
        <v>8</v>
      </c>
      <c r="N29" s="141">
        <f t="shared" si="7"/>
        <v>-2028.6168594074786</v>
      </c>
      <c r="O29" s="142">
        <f t="shared" si="8"/>
        <v>-0.9419160538743333</v>
      </c>
      <c r="P29" s="31"/>
      <c r="Q29" s="45">
        <f t="shared" si="9"/>
        <v>-0.97165258687035172</v>
      </c>
      <c r="R29" s="45">
        <f t="shared" si="10"/>
        <v>-0.69255186400943325</v>
      </c>
      <c r="S29" s="23"/>
      <c r="T29" s="33"/>
      <c r="U29" s="383">
        <v>75</v>
      </c>
      <c r="V29" s="372" t="s">
        <v>27</v>
      </c>
      <c r="W29" s="368">
        <v>19877</v>
      </c>
      <c r="X29" s="387">
        <v>1693.5848128239584</v>
      </c>
      <c r="Y29" s="363">
        <v>11.014559977994196</v>
      </c>
      <c r="Z29" s="384">
        <v>1704.5993728019525</v>
      </c>
      <c r="AA29" s="389">
        <v>-85.303063842632184</v>
      </c>
      <c r="AB29" s="386">
        <v>534.4167008819245</v>
      </c>
      <c r="AC29" s="392">
        <f t="shared" si="6"/>
        <v>2153.7130098412449</v>
      </c>
    </row>
    <row r="30" spans="1:29" ht="18.75">
      <c r="A30" s="371">
        <v>77</v>
      </c>
      <c r="B30" s="372" t="s">
        <v>28</v>
      </c>
      <c r="C30" s="368">
        <v>4683</v>
      </c>
      <c r="D30" s="362">
        <v>230.0260516762759</v>
      </c>
      <c r="E30" s="375">
        <v>207.23403800982277</v>
      </c>
      <c r="F30" s="378">
        <v>13.375827461029255</v>
      </c>
      <c r="G30" s="377">
        <v>9.4161862054238732</v>
      </c>
      <c r="H30" s="363">
        <v>575.08050395045916</v>
      </c>
      <c r="I30" s="364">
        <v>805.10655562673503</v>
      </c>
      <c r="J30" s="367">
        <v>44.394405295750587</v>
      </c>
      <c r="K30" s="368">
        <v>226.9859727371655</v>
      </c>
      <c r="L30" s="365">
        <f t="shared" si="0"/>
        <v>1076.4869336596512</v>
      </c>
      <c r="M30" s="390">
        <v>13</v>
      </c>
      <c r="N30" s="141">
        <f t="shared" si="7"/>
        <v>-3125.6793496781183</v>
      </c>
      <c r="O30" s="142">
        <f t="shared" si="8"/>
        <v>-0.74382571724301194</v>
      </c>
      <c r="P30" s="31"/>
      <c r="Q30" s="45">
        <f t="shared" si="9"/>
        <v>-0.76450493290490118</v>
      </c>
      <c r="R30" s="45">
        <f t="shared" si="10"/>
        <v>-0.68952869447779563</v>
      </c>
      <c r="S30" s="23"/>
      <c r="T30" s="33"/>
      <c r="U30" s="383">
        <v>77</v>
      </c>
      <c r="V30" s="372" t="s">
        <v>28</v>
      </c>
      <c r="W30" s="368">
        <v>4782</v>
      </c>
      <c r="X30" s="387">
        <v>2351.4295225325313</v>
      </c>
      <c r="Y30" s="363">
        <v>1067.3535779288168</v>
      </c>
      <c r="Z30" s="384">
        <v>3418.7831004613481</v>
      </c>
      <c r="AA30" s="388">
        <v>52.281890422417398</v>
      </c>
      <c r="AB30" s="386">
        <v>731.1012924540039</v>
      </c>
      <c r="AC30" s="392">
        <f t="shared" si="6"/>
        <v>4202.1662833377695</v>
      </c>
    </row>
    <row r="31" spans="1:29" ht="18.75">
      <c r="A31" s="371">
        <v>78</v>
      </c>
      <c r="B31" s="372" t="s">
        <v>29</v>
      </c>
      <c r="C31" s="368">
        <v>7979</v>
      </c>
      <c r="D31" s="362">
        <v>-95.480386013284871</v>
      </c>
      <c r="E31" s="375">
        <v>141.47424489284373</v>
      </c>
      <c r="F31" s="378">
        <v>-193.39954881564105</v>
      </c>
      <c r="G31" s="377">
        <v>-43.555082090487531</v>
      </c>
      <c r="H31" s="363">
        <v>-6.6638676525880438</v>
      </c>
      <c r="I31" s="364">
        <v>-102.14425366587291</v>
      </c>
      <c r="J31" s="367">
        <v>-43.14813886451936</v>
      </c>
      <c r="K31" s="368">
        <v>156.75601758654852</v>
      </c>
      <c r="L31" s="365">
        <f t="shared" si="0"/>
        <v>11.463625056156246</v>
      </c>
      <c r="M31" s="390">
        <v>1</v>
      </c>
      <c r="N31" s="141">
        <f t="shared" si="7"/>
        <v>-1923.0570000813284</v>
      </c>
      <c r="O31" s="142">
        <f t="shared" si="8"/>
        <v>-0.99407417790888564</v>
      </c>
      <c r="P31" s="31"/>
      <c r="Q31" s="45">
        <f t="shared" si="9"/>
        <v>-1.0679842003696762</v>
      </c>
      <c r="R31" s="45">
        <f t="shared" si="10"/>
        <v>-0.68597098652844979</v>
      </c>
      <c r="S31" s="23"/>
      <c r="T31" s="33"/>
      <c r="U31" s="383">
        <v>78</v>
      </c>
      <c r="V31" s="372" t="s">
        <v>29</v>
      </c>
      <c r="W31" s="368">
        <v>8042</v>
      </c>
      <c r="X31" s="387">
        <v>1568.4184875313285</v>
      </c>
      <c r="Y31" s="363">
        <v>-65.948014826711059</v>
      </c>
      <c r="Z31" s="384">
        <v>1502.4704727046174</v>
      </c>
      <c r="AA31" s="389">
        <v>-67.126709773688134</v>
      </c>
      <c r="AB31" s="386">
        <v>499.17686220655543</v>
      </c>
      <c r="AC31" s="392">
        <f t="shared" si="6"/>
        <v>1934.5206251374846</v>
      </c>
    </row>
    <row r="32" spans="1:29" ht="18.75">
      <c r="A32" s="371">
        <v>79</v>
      </c>
      <c r="B32" s="372" t="s">
        <v>30</v>
      </c>
      <c r="C32" s="368">
        <v>6785</v>
      </c>
      <c r="D32" s="362">
        <v>-206.61164333087694</v>
      </c>
      <c r="E32" s="375">
        <v>44.454974207811347</v>
      </c>
      <c r="F32" s="378">
        <v>-128.22579218865144</v>
      </c>
      <c r="G32" s="377">
        <v>-122.84082535003685</v>
      </c>
      <c r="H32" s="363">
        <v>-71.08415622697126</v>
      </c>
      <c r="I32" s="364">
        <v>-277.69565217391306</v>
      </c>
      <c r="J32" s="367">
        <v>-52.834929992630805</v>
      </c>
      <c r="K32" s="368">
        <v>160.11801021782168</v>
      </c>
      <c r="L32" s="365">
        <f t="shared" si="0"/>
        <v>-170.41257194872219</v>
      </c>
      <c r="M32" s="390">
        <v>4</v>
      </c>
      <c r="N32" s="141">
        <f t="shared" si="7"/>
        <v>-2151.7215887880975</v>
      </c>
      <c r="O32" s="142">
        <f t="shared" si="8"/>
        <v>-1.0860100925702987</v>
      </c>
      <c r="P32" s="31"/>
      <c r="Q32" s="45">
        <f t="shared" si="9"/>
        <v>-1.1824199479877742</v>
      </c>
      <c r="R32" s="45">
        <f t="shared" si="10"/>
        <v>-0.69217228073437687</v>
      </c>
      <c r="S32" s="23"/>
      <c r="T32" s="33"/>
      <c r="U32" s="383">
        <v>79</v>
      </c>
      <c r="V32" s="372" t="s">
        <v>30</v>
      </c>
      <c r="W32" s="368">
        <v>6869</v>
      </c>
      <c r="X32" s="387">
        <v>1721.5716859574959</v>
      </c>
      <c r="Y32" s="363">
        <v>-199.28393597675264</v>
      </c>
      <c r="Z32" s="384">
        <v>1522.2877499807432</v>
      </c>
      <c r="AA32" s="388">
        <v>-61.133352744213134</v>
      </c>
      <c r="AB32" s="386">
        <v>520.1546196028454</v>
      </c>
      <c r="AC32" s="392">
        <f t="shared" si="6"/>
        <v>1981.3090168393755</v>
      </c>
    </row>
    <row r="33" spans="1:29" ht="18.75">
      <c r="A33" s="371">
        <v>81</v>
      </c>
      <c r="B33" s="372" t="s">
        <v>31</v>
      </c>
      <c r="C33" s="368">
        <v>2621</v>
      </c>
      <c r="D33" s="362">
        <v>184.36169400991989</v>
      </c>
      <c r="E33" s="375">
        <v>-83.768790537962616</v>
      </c>
      <c r="F33" s="378">
        <v>110.68904998092331</v>
      </c>
      <c r="G33" s="377">
        <v>157.44143456695917</v>
      </c>
      <c r="H33" s="363">
        <v>101.59404807325448</v>
      </c>
      <c r="I33" s="364">
        <v>285.95574208317436</v>
      </c>
      <c r="J33" s="367">
        <v>-263.35673407096527</v>
      </c>
      <c r="K33" s="368">
        <v>239.82066026518461</v>
      </c>
      <c r="L33" s="365">
        <f t="shared" si="0"/>
        <v>262.41966827739373</v>
      </c>
      <c r="M33" s="390">
        <v>7</v>
      </c>
      <c r="N33" s="141">
        <f t="shared" si="7"/>
        <v>-3454.6931330950115</v>
      </c>
      <c r="O33" s="142">
        <f t="shared" si="8"/>
        <v>-0.92940228551027426</v>
      </c>
      <c r="P33" s="31"/>
      <c r="Q33" s="45">
        <f t="shared" si="9"/>
        <v>-0.91000178448337066</v>
      </c>
      <c r="R33" s="45">
        <f t="shared" si="10"/>
        <v>-0.69740894288705901</v>
      </c>
      <c r="S33" s="23"/>
      <c r="T33" s="33"/>
      <c r="U33" s="383">
        <v>81</v>
      </c>
      <c r="V33" s="372" t="s">
        <v>31</v>
      </c>
      <c r="W33" s="368">
        <v>2655</v>
      </c>
      <c r="X33" s="387">
        <v>2437.300456118272</v>
      </c>
      <c r="Y33" s="363">
        <v>740.04856621136548</v>
      </c>
      <c r="Z33" s="384">
        <v>3177.3490223296371</v>
      </c>
      <c r="AA33" s="389">
        <v>-252.79322033898305</v>
      </c>
      <c r="AB33" s="386">
        <v>792.55699938175121</v>
      </c>
      <c r="AC33" s="392">
        <f t="shared" si="6"/>
        <v>3717.1128013724051</v>
      </c>
    </row>
    <row r="34" spans="1:29" ht="18.75">
      <c r="A34" s="371">
        <v>82</v>
      </c>
      <c r="B34" s="372" t="s">
        <v>32</v>
      </c>
      <c r="C34" s="368">
        <v>9405</v>
      </c>
      <c r="D34" s="362">
        <v>410.48931419457733</v>
      </c>
      <c r="E34" s="375">
        <v>363.0179691653376</v>
      </c>
      <c r="F34" s="378">
        <v>37.051887293992557</v>
      </c>
      <c r="G34" s="377">
        <v>10.419457735247208</v>
      </c>
      <c r="H34" s="363">
        <v>244.88569909622541</v>
      </c>
      <c r="I34" s="364">
        <v>655.37501329080271</v>
      </c>
      <c r="J34" s="367">
        <v>-222.1686337054758</v>
      </c>
      <c r="K34" s="368">
        <v>151.07023403429938</v>
      </c>
      <c r="L34" s="365">
        <f t="shared" si="0"/>
        <v>584.27661361962623</v>
      </c>
      <c r="M34" s="390">
        <v>5</v>
      </c>
      <c r="N34" s="141">
        <f t="shared" si="7"/>
        <v>-896.5927693799174</v>
      </c>
      <c r="O34" s="142">
        <f t="shared" si="8"/>
        <v>-0.60545027108592309</v>
      </c>
      <c r="P34" s="31"/>
      <c r="Q34" s="45">
        <f t="shared" si="9"/>
        <v>-0.44783827479363003</v>
      </c>
      <c r="R34" s="45">
        <f t="shared" si="10"/>
        <v>-0.69617267582640985</v>
      </c>
      <c r="S34" s="23"/>
      <c r="T34" s="33"/>
      <c r="U34" s="383">
        <v>82</v>
      </c>
      <c r="V34" s="372" t="s">
        <v>32</v>
      </c>
      <c r="W34" s="368">
        <v>9389</v>
      </c>
      <c r="X34" s="387">
        <v>953.98739737323172</v>
      </c>
      <c r="Y34" s="363">
        <v>232.93843136989045</v>
      </c>
      <c r="Z34" s="384">
        <v>1186.9258287431221</v>
      </c>
      <c r="AA34" s="388">
        <v>-203.28043455107041</v>
      </c>
      <c r="AB34" s="386">
        <v>497.22398880749176</v>
      </c>
      <c r="AC34" s="392">
        <f t="shared" si="6"/>
        <v>1480.8693829995436</v>
      </c>
    </row>
    <row r="35" spans="1:29" ht="18.75">
      <c r="A35" s="371">
        <v>86</v>
      </c>
      <c r="B35" s="372" t="s">
        <v>33</v>
      </c>
      <c r="C35" s="368">
        <v>8143</v>
      </c>
      <c r="D35" s="362">
        <v>393.86049367554955</v>
      </c>
      <c r="E35" s="375">
        <v>369.1969790003684</v>
      </c>
      <c r="F35" s="378">
        <v>30.242171189979125</v>
      </c>
      <c r="G35" s="377">
        <v>-5.5786565147979861</v>
      </c>
      <c r="H35" s="363">
        <v>352.33292398378978</v>
      </c>
      <c r="I35" s="364">
        <v>746.19341765933927</v>
      </c>
      <c r="J35" s="367">
        <v>-143.22792582586271</v>
      </c>
      <c r="K35" s="368">
        <v>176.65305308900238</v>
      </c>
      <c r="L35" s="365">
        <f t="shared" si="0"/>
        <v>779.61854492247892</v>
      </c>
      <c r="M35" s="390">
        <v>5</v>
      </c>
      <c r="N35" s="141">
        <f t="shared" si="7"/>
        <v>-1224.6184367121923</v>
      </c>
      <c r="O35" s="142">
        <f t="shared" si="8"/>
        <v>-0.61101478913605511</v>
      </c>
      <c r="P35" s="31"/>
      <c r="Q35" s="45">
        <f t="shared" si="9"/>
        <v>-0.52599921513308756</v>
      </c>
      <c r="R35" s="45">
        <f t="shared" si="10"/>
        <v>-0.69482614246155139</v>
      </c>
      <c r="S35" s="23"/>
      <c r="T35" s="33"/>
      <c r="U35" s="383">
        <v>86</v>
      </c>
      <c r="V35" s="372" t="s">
        <v>33</v>
      </c>
      <c r="W35" s="368">
        <v>8175</v>
      </c>
      <c r="X35" s="387">
        <v>1189.6972452461328</v>
      </c>
      <c r="Y35" s="363">
        <v>384.54786464087232</v>
      </c>
      <c r="Z35" s="384">
        <v>1574.2451098870051</v>
      </c>
      <c r="AA35" s="389">
        <v>-148.868501529052</v>
      </c>
      <c r="AB35" s="386">
        <v>578.86037327671818</v>
      </c>
      <c r="AC35" s="392">
        <f t="shared" si="6"/>
        <v>2004.2369816346713</v>
      </c>
    </row>
    <row r="36" spans="1:29" ht="18.75">
      <c r="A36" s="371">
        <v>90</v>
      </c>
      <c r="B36" s="372" t="s">
        <v>34</v>
      </c>
      <c r="C36" s="368">
        <v>3136</v>
      </c>
      <c r="D36" s="362">
        <v>116.61033163265306</v>
      </c>
      <c r="E36" s="375">
        <v>301.92346938775512</v>
      </c>
      <c r="F36" s="378">
        <v>30.010841836734695</v>
      </c>
      <c r="G36" s="377">
        <v>-215.32397959183675</v>
      </c>
      <c r="H36" s="363">
        <v>-3.6890943877551021</v>
      </c>
      <c r="I36" s="364">
        <v>112.92123724489795</v>
      </c>
      <c r="J36" s="367">
        <v>-93.707589285714292</v>
      </c>
      <c r="K36" s="368">
        <v>227.39933975223428</v>
      </c>
      <c r="L36" s="365">
        <f t="shared" si="0"/>
        <v>246.61298771141793</v>
      </c>
      <c r="M36" s="390">
        <v>12</v>
      </c>
      <c r="N36" s="141">
        <f t="shared" si="7"/>
        <v>-3944.4988582272163</v>
      </c>
      <c r="O36" s="142">
        <f t="shared" si="8"/>
        <v>-0.94115809914488524</v>
      </c>
      <c r="P36" s="31"/>
      <c r="Q36" s="45">
        <f t="shared" si="9"/>
        <v>-0.96842282872095031</v>
      </c>
      <c r="R36" s="45">
        <f t="shared" si="10"/>
        <v>-0.69419492114141779</v>
      </c>
      <c r="S36" s="23"/>
      <c r="T36" s="33"/>
      <c r="U36" s="383">
        <v>90</v>
      </c>
      <c r="V36" s="372" t="s">
        <v>34</v>
      </c>
      <c r="W36" s="368">
        <v>3196</v>
      </c>
      <c r="X36" s="387">
        <v>3066.7831344189785</v>
      </c>
      <c r="Y36" s="363">
        <v>509.25717163012564</v>
      </c>
      <c r="Z36" s="384">
        <v>3576.0403060491044</v>
      </c>
      <c r="AA36" s="388">
        <v>-128.53723404255319</v>
      </c>
      <c r="AB36" s="386">
        <v>743.60877393208295</v>
      </c>
      <c r="AC36" s="392">
        <f t="shared" si="6"/>
        <v>4191.1118459386344</v>
      </c>
    </row>
    <row r="37" spans="1:29" ht="18.75">
      <c r="A37" s="371">
        <v>91</v>
      </c>
      <c r="B37" s="372" t="s">
        <v>35</v>
      </c>
      <c r="C37" s="368">
        <v>658457</v>
      </c>
      <c r="D37" s="362">
        <v>202.96094657661777</v>
      </c>
      <c r="E37" s="375">
        <v>330.02861082804191</v>
      </c>
      <c r="F37" s="378">
        <v>-10.602028682207038</v>
      </c>
      <c r="G37" s="377">
        <v>-116.46563556921713</v>
      </c>
      <c r="H37" s="363">
        <v>-92.251623112822855</v>
      </c>
      <c r="I37" s="364">
        <v>110.7093234637949</v>
      </c>
      <c r="J37" s="367">
        <v>50.836970371641577</v>
      </c>
      <c r="K37" s="368">
        <v>134.07024145902585</v>
      </c>
      <c r="L37" s="365">
        <f t="shared" si="0"/>
        <v>295.61653529446232</v>
      </c>
      <c r="M37" s="390">
        <v>1</v>
      </c>
      <c r="N37" s="141">
        <f t="shared" si="7"/>
        <v>-279.25211313132218</v>
      </c>
      <c r="O37" s="142">
        <f t="shared" si="8"/>
        <v>-0.48576681629103247</v>
      </c>
      <c r="P37" s="31"/>
      <c r="Q37" s="45">
        <f t="shared" si="9"/>
        <v>0.19702568401757614</v>
      </c>
      <c r="R37" s="45">
        <f t="shared" si="10"/>
        <v>-0.68639085357948604</v>
      </c>
      <c r="S37" s="23"/>
      <c r="T37" s="33"/>
      <c r="U37" s="383">
        <v>91</v>
      </c>
      <c r="V37" s="372" t="s">
        <v>35</v>
      </c>
      <c r="W37" s="368">
        <v>656920</v>
      </c>
      <c r="X37" s="387">
        <v>661.23127979310948</v>
      </c>
      <c r="Y37" s="363">
        <v>-568.7442722527021</v>
      </c>
      <c r="Z37" s="384">
        <v>92.487007540407419</v>
      </c>
      <c r="AA37" s="389">
        <v>54.874206904950377</v>
      </c>
      <c r="AB37" s="386">
        <v>427.5074339804267</v>
      </c>
      <c r="AC37" s="392">
        <f t="shared" si="6"/>
        <v>574.8686484257845</v>
      </c>
    </row>
    <row r="38" spans="1:29" ht="18.75">
      <c r="A38" s="371">
        <v>92</v>
      </c>
      <c r="B38" s="372" t="s">
        <v>36</v>
      </c>
      <c r="C38" s="368">
        <v>239206</v>
      </c>
      <c r="D38" s="362">
        <v>548.98735817663442</v>
      </c>
      <c r="E38" s="375">
        <v>677.6984607409513</v>
      </c>
      <c r="F38" s="378">
        <v>-115.77722548765499</v>
      </c>
      <c r="G38" s="377">
        <v>-12.933877076661958</v>
      </c>
      <c r="H38" s="363">
        <v>-15.875835054304657</v>
      </c>
      <c r="I38" s="364">
        <v>533.11152312232969</v>
      </c>
      <c r="J38" s="367">
        <v>84.361069538389501</v>
      </c>
      <c r="K38" s="368">
        <v>125.56638947926298</v>
      </c>
      <c r="L38" s="365">
        <f t="shared" si="0"/>
        <v>743.03898213998218</v>
      </c>
      <c r="M38" s="390">
        <v>1</v>
      </c>
      <c r="N38" s="141">
        <f t="shared" si="7"/>
        <v>-469.26749353392825</v>
      </c>
      <c r="O38" s="142">
        <f t="shared" si="8"/>
        <v>-0.38708651892094087</v>
      </c>
      <c r="P38" s="31"/>
      <c r="Q38" s="45">
        <f t="shared" si="9"/>
        <v>-0.24589059149120518</v>
      </c>
      <c r="R38" s="45">
        <f t="shared" si="10"/>
        <v>-0.68668881270543458</v>
      </c>
      <c r="S38" s="23"/>
      <c r="T38" s="33"/>
      <c r="U38" s="383">
        <v>92</v>
      </c>
      <c r="V38" s="372" t="s">
        <v>36</v>
      </c>
      <c r="W38" s="368">
        <v>237231</v>
      </c>
      <c r="X38" s="387">
        <v>840.14885635048392</v>
      </c>
      <c r="Y38" s="363">
        <v>-133.20697615762816</v>
      </c>
      <c r="Z38" s="384">
        <v>706.94188019285571</v>
      </c>
      <c r="AA38" s="388">
        <v>104.5924731590728</v>
      </c>
      <c r="AB38" s="386">
        <v>400.77212232198201</v>
      </c>
      <c r="AC38" s="392">
        <f t="shared" si="6"/>
        <v>1212.3064756739104</v>
      </c>
    </row>
    <row r="39" spans="1:29" ht="18.75">
      <c r="A39" s="371">
        <v>97</v>
      </c>
      <c r="B39" s="372" t="s">
        <v>37</v>
      </c>
      <c r="C39" s="368">
        <v>2131</v>
      </c>
      <c r="D39" s="362">
        <v>130.60159549507273</v>
      </c>
      <c r="E39" s="375">
        <v>152.13467855466916</v>
      </c>
      <c r="F39" s="378">
        <v>-148.85124354763022</v>
      </c>
      <c r="G39" s="377">
        <v>127.31816048803378</v>
      </c>
      <c r="H39" s="363">
        <v>69.453308305959638</v>
      </c>
      <c r="I39" s="364">
        <v>200.05537306428906</v>
      </c>
      <c r="J39" s="367">
        <v>-244.13749413420931</v>
      </c>
      <c r="K39" s="368">
        <v>213.09404307490473</v>
      </c>
      <c r="L39" s="365">
        <f t="shared" si="0"/>
        <v>169.01192200498448</v>
      </c>
      <c r="M39" s="390">
        <v>10</v>
      </c>
      <c r="N39" s="141">
        <f t="shared" si="7"/>
        <v>-3272.7910842822484</v>
      </c>
      <c r="O39" s="142">
        <f t="shared" si="8"/>
        <v>-0.95089436504755032</v>
      </c>
      <c r="P39" s="31"/>
      <c r="Q39" s="45">
        <f t="shared" si="9"/>
        <v>-0.9331798667139809</v>
      </c>
      <c r="R39" s="45">
        <f t="shared" si="10"/>
        <v>-0.69601375423606138</v>
      </c>
      <c r="S39" s="23"/>
      <c r="T39" s="33"/>
      <c r="U39" s="383">
        <v>97</v>
      </c>
      <c r="V39" s="372" t="s">
        <v>37</v>
      </c>
      <c r="W39" s="368">
        <v>2156</v>
      </c>
      <c r="X39" s="387">
        <v>2345.5156903552775</v>
      </c>
      <c r="Y39" s="363">
        <v>648.42286118824347</v>
      </c>
      <c r="Z39" s="384">
        <v>2993.9385515435206</v>
      </c>
      <c r="AA39" s="389">
        <v>-253.13450834879407</v>
      </c>
      <c r="AB39" s="386">
        <v>700.9989630925063</v>
      </c>
      <c r="AC39" s="392">
        <f t="shared" si="6"/>
        <v>3441.8030062872331</v>
      </c>
    </row>
    <row r="40" spans="1:29" ht="18.75">
      <c r="A40" s="371">
        <v>98</v>
      </c>
      <c r="B40" s="372" t="s">
        <v>38</v>
      </c>
      <c r="C40" s="368">
        <v>23090</v>
      </c>
      <c r="D40" s="362">
        <v>672.58904287570374</v>
      </c>
      <c r="E40" s="375">
        <v>353.64304893893461</v>
      </c>
      <c r="F40" s="378">
        <v>187.7620614984842</v>
      </c>
      <c r="G40" s="376">
        <v>131.18393243828498</v>
      </c>
      <c r="H40" s="363">
        <v>289.25812039844089</v>
      </c>
      <c r="I40" s="364">
        <v>961.84716327414469</v>
      </c>
      <c r="J40" s="367">
        <v>-217.85300996102208</v>
      </c>
      <c r="K40" s="368">
        <v>151.03147193447614</v>
      </c>
      <c r="L40" s="365">
        <f t="shared" si="0"/>
        <v>895.02562524759878</v>
      </c>
      <c r="M40" s="390">
        <v>7</v>
      </c>
      <c r="N40" s="141">
        <f t="shared" si="7"/>
        <v>-1159.9728819162424</v>
      </c>
      <c r="O40" s="142">
        <f t="shared" si="8"/>
        <v>-0.56446409954679344</v>
      </c>
      <c r="P40" s="31"/>
      <c r="Q40" s="45">
        <f t="shared" si="9"/>
        <v>-0.45183370217883045</v>
      </c>
      <c r="R40" s="45">
        <f t="shared" si="10"/>
        <v>-0.69686979867754517</v>
      </c>
      <c r="S40" s="23"/>
      <c r="T40" s="33"/>
      <c r="U40" s="383">
        <v>98</v>
      </c>
      <c r="V40" s="372" t="s">
        <v>38</v>
      </c>
      <c r="W40" s="368">
        <v>23251</v>
      </c>
      <c r="X40" s="387">
        <v>1482.0154359074641</v>
      </c>
      <c r="Y40" s="363">
        <v>272.64764187980239</v>
      </c>
      <c r="Z40" s="384">
        <v>1754.6630777872665</v>
      </c>
      <c r="AA40" s="388">
        <v>-197.90417616446604</v>
      </c>
      <c r="AB40" s="386">
        <v>498.2396055410407</v>
      </c>
      <c r="AC40" s="392">
        <f t="shared" si="6"/>
        <v>2054.9985071638412</v>
      </c>
    </row>
    <row r="41" spans="1:29" ht="18.75">
      <c r="A41" s="371">
        <v>102</v>
      </c>
      <c r="B41" s="372" t="s">
        <v>39</v>
      </c>
      <c r="C41" s="368">
        <v>9870</v>
      </c>
      <c r="D41" s="362">
        <v>299.63191489361702</v>
      </c>
      <c r="E41" s="375">
        <v>126.51691995947316</v>
      </c>
      <c r="F41" s="378">
        <v>106.19766970618035</v>
      </c>
      <c r="G41" s="377">
        <v>66.917325227963531</v>
      </c>
      <c r="H41" s="363">
        <v>421.35977710233027</v>
      </c>
      <c r="I41" s="364">
        <v>720.99159067882476</v>
      </c>
      <c r="J41" s="367">
        <v>69.246605876393104</v>
      </c>
      <c r="K41" s="368">
        <v>219.01539981735888</v>
      </c>
      <c r="L41" s="365">
        <f t="shared" si="0"/>
        <v>1009.2535963725768</v>
      </c>
      <c r="M41" s="390">
        <v>4</v>
      </c>
      <c r="N41" s="141">
        <f t="shared" si="7"/>
        <v>-1983.0961066250611</v>
      </c>
      <c r="O41" s="142">
        <f t="shared" si="8"/>
        <v>-0.66272204235970833</v>
      </c>
      <c r="P41" s="31"/>
      <c r="Q41" s="45">
        <f t="shared" si="9"/>
        <v>-0.67998837699984205</v>
      </c>
      <c r="R41" s="45">
        <f t="shared" si="10"/>
        <v>-0.66746227908029399</v>
      </c>
      <c r="S41" s="23"/>
      <c r="T41" s="33"/>
      <c r="U41" s="383">
        <v>102</v>
      </c>
      <c r="V41" s="372" t="s">
        <v>39</v>
      </c>
      <c r="W41" s="368">
        <v>9937</v>
      </c>
      <c r="X41" s="387">
        <v>1534.2522047424543</v>
      </c>
      <c r="Y41" s="363">
        <v>718.7646823300164</v>
      </c>
      <c r="Z41" s="384">
        <v>2253.0168870724706</v>
      </c>
      <c r="AA41" s="389">
        <v>80.714601992553085</v>
      </c>
      <c r="AB41" s="386">
        <v>658.61821393261403</v>
      </c>
      <c r="AC41" s="392">
        <f t="shared" si="6"/>
        <v>2992.3497029976379</v>
      </c>
    </row>
    <row r="42" spans="1:29" ht="18.75">
      <c r="A42" s="371">
        <v>103</v>
      </c>
      <c r="B42" s="372" t="s">
        <v>40</v>
      </c>
      <c r="C42" s="368">
        <v>2166</v>
      </c>
      <c r="D42" s="362">
        <v>318.97691597414587</v>
      </c>
      <c r="E42" s="375">
        <v>167.17543859649123</v>
      </c>
      <c r="F42" s="378">
        <v>94.720221606648195</v>
      </c>
      <c r="G42" s="377">
        <v>57.081255771006461</v>
      </c>
      <c r="H42" s="363">
        <v>511.57848568790399</v>
      </c>
      <c r="I42" s="364">
        <v>830.55540166204992</v>
      </c>
      <c r="J42" s="367">
        <v>-253.39981532779316</v>
      </c>
      <c r="K42" s="368">
        <v>229.66853840181042</v>
      </c>
      <c r="L42" s="365">
        <f t="shared" si="0"/>
        <v>806.82412473606723</v>
      </c>
      <c r="M42" s="390">
        <v>5</v>
      </c>
      <c r="N42" s="141">
        <f t="shared" si="7"/>
        <v>-1966.3752192913055</v>
      </c>
      <c r="O42" s="142">
        <f t="shared" si="8"/>
        <v>-0.70906378350560306</v>
      </c>
      <c r="P42" s="31"/>
      <c r="Q42" s="45">
        <f t="shared" si="9"/>
        <v>-0.64008532323620659</v>
      </c>
      <c r="R42" s="45">
        <f t="shared" si="10"/>
        <v>-0.68599507701977402</v>
      </c>
      <c r="S42" s="23"/>
      <c r="T42" s="33"/>
      <c r="U42" s="383">
        <v>103</v>
      </c>
      <c r="V42" s="372" t="s">
        <v>40</v>
      </c>
      <c r="W42" s="368">
        <v>2174</v>
      </c>
      <c r="X42" s="387">
        <v>1494.8257624584787</v>
      </c>
      <c r="Y42" s="363">
        <v>812.81950816528911</v>
      </c>
      <c r="Z42" s="384">
        <v>2307.6452706237678</v>
      </c>
      <c r="AA42" s="388">
        <v>-265.8629254829807</v>
      </c>
      <c r="AB42" s="386">
        <v>731.4169988865857</v>
      </c>
      <c r="AC42" s="392">
        <f t="shared" si="6"/>
        <v>2773.1993440273727</v>
      </c>
    </row>
    <row r="43" spans="1:29" ht="18.75">
      <c r="A43" s="371">
        <v>105</v>
      </c>
      <c r="B43" s="372" t="s">
        <v>41</v>
      </c>
      <c r="C43" s="368">
        <v>2139</v>
      </c>
      <c r="D43" s="362">
        <v>766.49696119682096</v>
      </c>
      <c r="E43" s="375">
        <v>442.96166432912577</v>
      </c>
      <c r="F43" s="378">
        <v>158.30107526881721</v>
      </c>
      <c r="G43" s="377">
        <v>165.23422159887798</v>
      </c>
      <c r="H43" s="363">
        <v>373.88172043010752</v>
      </c>
      <c r="I43" s="364">
        <v>1140.3782141187471</v>
      </c>
      <c r="J43" s="367">
        <v>-220.34782608695653</v>
      </c>
      <c r="K43" s="368">
        <v>234.52239277052999</v>
      </c>
      <c r="L43" s="365">
        <f t="shared" si="0"/>
        <v>1154.5527808023205</v>
      </c>
      <c r="M43" s="390">
        <v>18</v>
      </c>
      <c r="N43" s="141">
        <f t="shared" si="7"/>
        <v>-4399.6086604010006</v>
      </c>
      <c r="O43" s="142">
        <f t="shared" si="8"/>
        <v>-0.79212833601895005</v>
      </c>
      <c r="P43" s="31"/>
      <c r="Q43" s="45">
        <f t="shared" si="9"/>
        <v>-0.77274476534484438</v>
      </c>
      <c r="R43" s="45">
        <f t="shared" si="10"/>
        <v>-0.68644513309919175</v>
      </c>
      <c r="S43" s="23"/>
      <c r="T43" s="33"/>
      <c r="U43" s="383">
        <v>105</v>
      </c>
      <c r="V43" s="372" t="s">
        <v>41</v>
      </c>
      <c r="W43" s="368">
        <v>2199</v>
      </c>
      <c r="X43" s="387">
        <v>4094.3054342595892</v>
      </c>
      <c r="Y43" s="363">
        <v>923.74493474156361</v>
      </c>
      <c r="Z43" s="384">
        <v>5018.0503690011528</v>
      </c>
      <c r="AA43" s="389">
        <v>-211.83583447021374</v>
      </c>
      <c r="AB43" s="386">
        <v>747.94690667238206</v>
      </c>
      <c r="AC43" s="392">
        <f t="shared" si="6"/>
        <v>5554.1614412033214</v>
      </c>
    </row>
    <row r="44" spans="1:29" ht="18.75">
      <c r="A44" s="371">
        <v>106</v>
      </c>
      <c r="B44" s="372" t="s">
        <v>42</v>
      </c>
      <c r="C44" s="368">
        <v>46880</v>
      </c>
      <c r="D44" s="362">
        <v>342.85388225255974</v>
      </c>
      <c r="E44" s="375">
        <v>227.01565699658704</v>
      </c>
      <c r="F44" s="378">
        <v>37.31843003412969</v>
      </c>
      <c r="G44" s="377">
        <v>78.519795221842998</v>
      </c>
      <c r="H44" s="363">
        <v>-4.3125639931740611</v>
      </c>
      <c r="I44" s="364">
        <v>338.54129692832765</v>
      </c>
      <c r="J44" s="367">
        <v>-37.200298634812285</v>
      </c>
      <c r="K44" s="368">
        <v>143.15754989120182</v>
      </c>
      <c r="L44" s="365">
        <f t="shared" si="0"/>
        <v>444.49854818471721</v>
      </c>
      <c r="M44" s="390">
        <v>1</v>
      </c>
      <c r="N44" s="141">
        <f t="shared" si="7"/>
        <v>-1065.8669284960347</v>
      </c>
      <c r="O44" s="142">
        <f t="shared" si="8"/>
        <v>-0.70570133186467721</v>
      </c>
      <c r="P44" s="31"/>
      <c r="Q44" s="45">
        <f t="shared" si="9"/>
        <v>-0.68996181041644289</v>
      </c>
      <c r="R44" s="45">
        <f t="shared" si="10"/>
        <v>-0.68708097838226934</v>
      </c>
      <c r="S44" s="23"/>
      <c r="T44" s="33"/>
      <c r="U44" s="383">
        <v>106</v>
      </c>
      <c r="V44" s="372" t="s">
        <v>42</v>
      </c>
      <c r="W44" s="368">
        <v>46576</v>
      </c>
      <c r="X44" s="387">
        <v>1195.3481744766445</v>
      </c>
      <c r="Y44" s="363">
        <v>-103.41399248746492</v>
      </c>
      <c r="Z44" s="384">
        <v>1091.9341819891795</v>
      </c>
      <c r="AA44" s="388">
        <v>-39.059429749227071</v>
      </c>
      <c r="AB44" s="386">
        <v>457.49072444079962</v>
      </c>
      <c r="AC44" s="392">
        <f t="shared" si="6"/>
        <v>1510.365476680752</v>
      </c>
    </row>
    <row r="45" spans="1:29" ht="18.75">
      <c r="A45" s="371">
        <v>108</v>
      </c>
      <c r="B45" s="372" t="s">
        <v>43</v>
      </c>
      <c r="C45" s="368">
        <v>10337</v>
      </c>
      <c r="D45" s="362">
        <v>392.45632195027571</v>
      </c>
      <c r="E45" s="375">
        <v>322.48892328528586</v>
      </c>
      <c r="F45" s="378">
        <v>61.17210022250169</v>
      </c>
      <c r="G45" s="377">
        <v>8.79529844248815</v>
      </c>
      <c r="H45" s="363">
        <v>433.50382122472672</v>
      </c>
      <c r="I45" s="364">
        <v>825.96014317500237</v>
      </c>
      <c r="J45" s="367">
        <v>-126.02341104769276</v>
      </c>
      <c r="K45" s="368">
        <v>170.73430566835432</v>
      </c>
      <c r="L45" s="365">
        <f t="shared" si="0"/>
        <v>870.67103779566389</v>
      </c>
      <c r="M45" s="390">
        <v>6</v>
      </c>
      <c r="N45" s="141">
        <f t="shared" si="7"/>
        <v>-1618.3515010723536</v>
      </c>
      <c r="O45" s="142">
        <f t="shared" si="8"/>
        <v>-0.65019559919628678</v>
      </c>
      <c r="P45" s="31"/>
      <c r="Q45" s="45">
        <f t="shared" si="9"/>
        <v>-0.59227440988810143</v>
      </c>
      <c r="R45" s="45">
        <f t="shared" si="10"/>
        <v>-0.69940834898035598</v>
      </c>
      <c r="S45" s="23"/>
      <c r="T45" s="33"/>
      <c r="U45" s="383">
        <v>108</v>
      </c>
      <c r="V45" s="372" t="s">
        <v>43</v>
      </c>
      <c r="W45" s="368">
        <v>10344</v>
      </c>
      <c r="X45" s="387">
        <v>1394.1587601243591</v>
      </c>
      <c r="Y45" s="363">
        <v>631.61583731584869</v>
      </c>
      <c r="Z45" s="384">
        <v>2025.7745974402078</v>
      </c>
      <c r="AA45" s="389">
        <v>-104.74622969837587</v>
      </c>
      <c r="AB45" s="386">
        <v>567.99417112618551</v>
      </c>
      <c r="AC45" s="392">
        <f t="shared" si="6"/>
        <v>2489.0225388680174</v>
      </c>
    </row>
    <row r="46" spans="1:29" ht="18.75">
      <c r="A46" s="371">
        <v>109</v>
      </c>
      <c r="B46" s="372" t="s">
        <v>44</v>
      </c>
      <c r="C46" s="368">
        <v>67971</v>
      </c>
      <c r="D46" s="362">
        <v>160.64056730076061</v>
      </c>
      <c r="E46" s="375">
        <v>143.06014329640581</v>
      </c>
      <c r="F46" s="378">
        <v>-15.540804166482765</v>
      </c>
      <c r="G46" s="377">
        <v>33.121228170837561</v>
      </c>
      <c r="H46" s="363">
        <v>103.47329007959277</v>
      </c>
      <c r="I46" s="364">
        <v>264.11387209251006</v>
      </c>
      <c r="J46" s="367">
        <v>-207.54961674831912</v>
      </c>
      <c r="K46" s="368">
        <v>154.62490811095964</v>
      </c>
      <c r="L46" s="365">
        <f t="shared" si="0"/>
        <v>211.18916345515058</v>
      </c>
      <c r="M46" s="390">
        <v>5</v>
      </c>
      <c r="N46" s="141">
        <f t="shared" si="7"/>
        <v>-1548.1034560889495</v>
      </c>
      <c r="O46" s="142">
        <f t="shared" si="8"/>
        <v>-0.87995790972517252</v>
      </c>
      <c r="P46" s="31"/>
      <c r="Q46" s="45">
        <f t="shared" si="9"/>
        <v>-0.81940246365678804</v>
      </c>
      <c r="R46" s="45">
        <f t="shared" si="10"/>
        <v>-0.69007884171968858</v>
      </c>
      <c r="S46" s="23"/>
      <c r="T46" s="33"/>
      <c r="U46" s="383">
        <v>109</v>
      </c>
      <c r="V46" s="372" t="s">
        <v>44</v>
      </c>
      <c r="W46" s="368">
        <v>67848</v>
      </c>
      <c r="X46" s="387">
        <v>1332.6568398916288</v>
      </c>
      <c r="Y46" s="363">
        <v>129.78765099323894</v>
      </c>
      <c r="Z46" s="384">
        <v>1462.4444908848679</v>
      </c>
      <c r="AA46" s="388">
        <v>-202.06878611012851</v>
      </c>
      <c r="AB46" s="386">
        <v>498.91691476936052</v>
      </c>
      <c r="AC46" s="392">
        <f t="shared" si="6"/>
        <v>1759.2926195441</v>
      </c>
    </row>
    <row r="47" spans="1:29" ht="18.75">
      <c r="A47" s="371">
        <v>111</v>
      </c>
      <c r="B47" s="372" t="s">
        <v>45</v>
      </c>
      <c r="C47" s="368">
        <v>18344</v>
      </c>
      <c r="D47" s="362">
        <v>316.59022023549937</v>
      </c>
      <c r="E47" s="375">
        <v>-153.6564544265155</v>
      </c>
      <c r="F47" s="378">
        <v>226.48293720017443</v>
      </c>
      <c r="G47" s="377">
        <v>243.76373746184038</v>
      </c>
      <c r="H47" s="363">
        <v>305.17079153946793</v>
      </c>
      <c r="I47" s="364">
        <v>621.7610117749673</v>
      </c>
      <c r="J47" s="367">
        <v>-145.77905582206716</v>
      </c>
      <c r="K47" s="368">
        <v>169.86095818113955</v>
      </c>
      <c r="L47" s="365">
        <f t="shared" si="0"/>
        <v>645.84291413403969</v>
      </c>
      <c r="M47" s="390">
        <v>7</v>
      </c>
      <c r="N47" s="141">
        <f t="shared" si="7"/>
        <v>-2263.0336713192914</v>
      </c>
      <c r="O47" s="142">
        <f t="shared" si="8"/>
        <v>-0.7779751408623653</v>
      </c>
      <c r="P47" s="31"/>
      <c r="Q47" s="45">
        <f t="shared" si="9"/>
        <v>-0.75082230493177082</v>
      </c>
      <c r="R47" s="45">
        <f t="shared" si="10"/>
        <v>-0.69707095492923488</v>
      </c>
      <c r="S47" s="23"/>
      <c r="T47" s="33"/>
      <c r="U47" s="383">
        <v>111</v>
      </c>
      <c r="V47" s="372" t="s">
        <v>45</v>
      </c>
      <c r="W47" s="368">
        <v>18497</v>
      </c>
      <c r="X47" s="387">
        <v>1998.1081966976892</v>
      </c>
      <c r="Y47" s="363">
        <v>497.14328078595304</v>
      </c>
      <c r="Z47" s="384">
        <v>2495.2514774836422</v>
      </c>
      <c r="AA47" s="389">
        <v>-147.10342217656918</v>
      </c>
      <c r="AB47" s="386">
        <v>560.72853014625775</v>
      </c>
      <c r="AC47" s="392">
        <f t="shared" si="6"/>
        <v>2908.8765854533312</v>
      </c>
    </row>
    <row r="48" spans="1:29" ht="18.75">
      <c r="A48" s="371">
        <v>139</v>
      </c>
      <c r="B48" s="372" t="s">
        <v>46</v>
      </c>
      <c r="C48" s="368">
        <v>9912</v>
      </c>
      <c r="D48" s="362">
        <v>738.64729620661819</v>
      </c>
      <c r="E48" s="375">
        <v>888.99071832122684</v>
      </c>
      <c r="F48" s="378">
        <v>-53.938054882970135</v>
      </c>
      <c r="G48" s="377">
        <v>-96.405367231638422</v>
      </c>
      <c r="H48" s="363">
        <v>572.17211460855526</v>
      </c>
      <c r="I48" s="364">
        <v>1310.8193099273608</v>
      </c>
      <c r="J48" s="367">
        <v>8.4325060532687655</v>
      </c>
      <c r="K48" s="368">
        <v>149.401607805331</v>
      </c>
      <c r="L48" s="365">
        <f t="shared" si="0"/>
        <v>1468.6534237859605</v>
      </c>
      <c r="M48" s="390">
        <v>17</v>
      </c>
      <c r="N48" s="141">
        <f t="shared" si="7"/>
        <v>-1885.1980492546941</v>
      </c>
      <c r="O48" s="142">
        <f t="shared" si="8"/>
        <v>-0.56209944429815306</v>
      </c>
      <c r="P48" s="31"/>
      <c r="Q48" s="45">
        <f t="shared" si="9"/>
        <v>-0.54186201652897836</v>
      </c>
      <c r="R48" s="45">
        <f t="shared" si="10"/>
        <v>-0.70599068184416569</v>
      </c>
      <c r="S48" s="23"/>
      <c r="T48" s="33"/>
      <c r="U48" s="383">
        <v>139</v>
      </c>
      <c r="V48" s="372" t="s">
        <v>46</v>
      </c>
      <c r="W48" s="368">
        <v>9848</v>
      </c>
      <c r="X48" s="387">
        <v>2000.8596379171629</v>
      </c>
      <c r="Y48" s="363">
        <v>860.32925542914359</v>
      </c>
      <c r="Z48" s="384">
        <v>2861.1888933463065</v>
      </c>
      <c r="AA48" s="388">
        <v>-15.490048740861088</v>
      </c>
      <c r="AB48" s="386">
        <v>508.15262843520952</v>
      </c>
      <c r="AC48" s="392">
        <f t="shared" si="6"/>
        <v>3353.8514730406546</v>
      </c>
    </row>
    <row r="49" spans="1:29" ht="18.75">
      <c r="A49" s="371">
        <v>140</v>
      </c>
      <c r="B49" s="372" t="s">
        <v>47</v>
      </c>
      <c r="C49" s="368">
        <v>20958</v>
      </c>
      <c r="D49" s="362">
        <v>642.49370168909252</v>
      </c>
      <c r="E49" s="375">
        <v>164.47432961160416</v>
      </c>
      <c r="F49" s="378">
        <v>299.18704074816299</v>
      </c>
      <c r="G49" s="377">
        <v>178.83233132932531</v>
      </c>
      <c r="H49" s="363">
        <v>357.64314342971659</v>
      </c>
      <c r="I49" s="364">
        <v>1000.1368928332856</v>
      </c>
      <c r="J49" s="367">
        <v>-66.261427617139034</v>
      </c>
      <c r="K49" s="368">
        <v>175.61917155699797</v>
      </c>
      <c r="L49" s="365">
        <f t="shared" si="0"/>
        <v>1109.4946367731445</v>
      </c>
      <c r="M49" s="390">
        <v>11</v>
      </c>
      <c r="N49" s="141">
        <f t="shared" si="7"/>
        <v>-2001.342938632702</v>
      </c>
      <c r="O49" s="142">
        <f t="shared" si="8"/>
        <v>-0.64334536603750603</v>
      </c>
      <c r="P49" s="31"/>
      <c r="Q49" s="45">
        <f t="shared" si="9"/>
        <v>-0.61620547682592852</v>
      </c>
      <c r="R49" s="45">
        <f t="shared" si="10"/>
        <v>-0.69192410753497136</v>
      </c>
      <c r="S49" s="23"/>
      <c r="T49" s="33"/>
      <c r="U49" s="383">
        <v>140</v>
      </c>
      <c r="V49" s="372" t="s">
        <v>47</v>
      </c>
      <c r="W49" s="368">
        <v>21124</v>
      </c>
      <c r="X49" s="387">
        <v>2008.7637277645647</v>
      </c>
      <c r="Y49" s="363">
        <v>597.15384646738869</v>
      </c>
      <c r="Z49" s="384">
        <v>2605.9175742319535</v>
      </c>
      <c r="AA49" s="389">
        <v>-65.131651202423782</v>
      </c>
      <c r="AB49" s="386">
        <v>570.05165237631661</v>
      </c>
      <c r="AC49" s="392">
        <f t="shared" si="6"/>
        <v>3110.8375754058466</v>
      </c>
    </row>
    <row r="50" spans="1:29" ht="18.75">
      <c r="A50" s="371">
        <v>142</v>
      </c>
      <c r="B50" s="372" t="s">
        <v>48</v>
      </c>
      <c r="C50" s="368">
        <v>6559</v>
      </c>
      <c r="D50" s="362">
        <v>141.4416831834121</v>
      </c>
      <c r="E50" s="375">
        <v>130.87238908370179</v>
      </c>
      <c r="F50" s="378">
        <v>-10.911266961427048</v>
      </c>
      <c r="G50" s="377">
        <v>21.480561061137369</v>
      </c>
      <c r="H50" s="363">
        <v>381.99237688672054</v>
      </c>
      <c r="I50" s="364">
        <v>523.43390760786701</v>
      </c>
      <c r="J50" s="367">
        <v>-100.83229150785181</v>
      </c>
      <c r="K50" s="368">
        <v>181.76622264346679</v>
      </c>
      <c r="L50" s="365">
        <f t="shared" si="0"/>
        <v>604.36783874348203</v>
      </c>
      <c r="M50" s="390">
        <v>7</v>
      </c>
      <c r="N50" s="141">
        <f t="shared" si="7"/>
        <v>-2288.6337074470139</v>
      </c>
      <c r="O50" s="142">
        <f t="shared" si="8"/>
        <v>-0.79109315045499595</v>
      </c>
      <c r="P50" s="31"/>
      <c r="Q50" s="45">
        <f t="shared" si="9"/>
        <v>-0.78235686325581888</v>
      </c>
      <c r="R50" s="45">
        <f t="shared" si="10"/>
        <v>-0.6955724028968544</v>
      </c>
      <c r="S50" s="23"/>
      <c r="T50" s="33"/>
      <c r="U50" s="383">
        <v>142</v>
      </c>
      <c r="V50" s="372" t="s">
        <v>48</v>
      </c>
      <c r="W50" s="368">
        <v>6625</v>
      </c>
      <c r="X50" s="387">
        <v>1701.9148965964516</v>
      </c>
      <c r="Y50" s="363">
        <v>703.09504508213126</v>
      </c>
      <c r="Z50" s="384">
        <v>2405.0099416785829</v>
      </c>
      <c r="AA50" s="388">
        <v>-109.08377358490566</v>
      </c>
      <c r="AB50" s="386">
        <v>597.07537809681901</v>
      </c>
      <c r="AC50" s="392">
        <f t="shared" si="6"/>
        <v>2893.0015461904959</v>
      </c>
    </row>
    <row r="51" spans="1:29" ht="18.75">
      <c r="A51" s="371">
        <v>143</v>
      </c>
      <c r="B51" s="372" t="s">
        <v>49</v>
      </c>
      <c r="C51" s="368">
        <v>6877</v>
      </c>
      <c r="D51" s="362">
        <v>116.31103678929766</v>
      </c>
      <c r="E51" s="375">
        <v>105.39973825796132</v>
      </c>
      <c r="F51" s="378">
        <v>-25.694779700450777</v>
      </c>
      <c r="G51" s="377">
        <v>36.606078231787116</v>
      </c>
      <c r="H51" s="363">
        <v>365.19994183510249</v>
      </c>
      <c r="I51" s="364">
        <v>481.51112403664388</v>
      </c>
      <c r="J51" s="367">
        <v>-130.26494110804128</v>
      </c>
      <c r="K51" s="368">
        <v>200.17810696537649</v>
      </c>
      <c r="L51" s="365">
        <f t="shared" si="0"/>
        <v>551.42428989397911</v>
      </c>
      <c r="M51" s="390">
        <v>6</v>
      </c>
      <c r="N51" s="141">
        <f t="shared" si="7"/>
        <v>-2475.6253934276856</v>
      </c>
      <c r="O51" s="142">
        <f t="shared" si="8"/>
        <v>-0.81783441053769357</v>
      </c>
      <c r="P51" s="31"/>
      <c r="Q51" s="45">
        <f t="shared" si="9"/>
        <v>-0.80710461428508629</v>
      </c>
      <c r="R51" s="45">
        <f t="shared" si="10"/>
        <v>-0.69105444709205321</v>
      </c>
      <c r="S51" s="23"/>
      <c r="T51" s="33"/>
      <c r="U51" s="383">
        <v>143</v>
      </c>
      <c r="V51" s="372" t="s">
        <v>49</v>
      </c>
      <c r="W51" s="368">
        <v>6866</v>
      </c>
      <c r="X51" s="387">
        <v>1727.2834910445426</v>
      </c>
      <c r="Y51" s="363">
        <v>768.94586276843415</v>
      </c>
      <c r="Z51" s="384">
        <v>2496.2293538129766</v>
      </c>
      <c r="AA51" s="389">
        <v>-117.11942907078357</v>
      </c>
      <c r="AB51" s="386">
        <v>647.93975857947191</v>
      </c>
      <c r="AC51" s="392">
        <f t="shared" si="6"/>
        <v>3027.0496833216648</v>
      </c>
    </row>
    <row r="52" spans="1:29" ht="18.75">
      <c r="A52" s="371">
        <v>145</v>
      </c>
      <c r="B52" s="372" t="s">
        <v>50</v>
      </c>
      <c r="C52" s="368">
        <v>12366</v>
      </c>
      <c r="D52" s="362">
        <v>665.67459162218984</v>
      </c>
      <c r="E52" s="375">
        <v>534.55725376031057</v>
      </c>
      <c r="F52" s="378">
        <v>128.85306485524825</v>
      </c>
      <c r="G52" s="377">
        <v>2.2642730066310852</v>
      </c>
      <c r="H52" s="363">
        <v>470.21251819505096</v>
      </c>
      <c r="I52" s="364">
        <v>1135.8871098172408</v>
      </c>
      <c r="J52" s="367">
        <v>-34.505175481158012</v>
      </c>
      <c r="K52" s="368">
        <v>179.0891813942234</v>
      </c>
      <c r="L52" s="365">
        <f t="shared" si="0"/>
        <v>1280.4711157303063</v>
      </c>
      <c r="M52" s="390">
        <v>14</v>
      </c>
      <c r="N52" s="141">
        <f t="shared" si="7"/>
        <v>-1587.8171778971473</v>
      </c>
      <c r="O52" s="142">
        <f t="shared" si="8"/>
        <v>-0.5535765639126442</v>
      </c>
      <c r="P52" s="31"/>
      <c r="Q52" s="45">
        <f t="shared" si="9"/>
        <v>-0.5102016695001218</v>
      </c>
      <c r="R52" s="45">
        <f t="shared" si="10"/>
        <v>-0.68684478178221564</v>
      </c>
      <c r="S52" s="23"/>
      <c r="T52" s="33"/>
      <c r="U52" s="383">
        <v>145</v>
      </c>
      <c r="V52" s="372" t="s">
        <v>50</v>
      </c>
      <c r="W52" s="368">
        <v>12294</v>
      </c>
      <c r="X52" s="387">
        <v>1629.3215462804612</v>
      </c>
      <c r="Y52" s="363">
        <v>689.7698819364897</v>
      </c>
      <c r="Z52" s="384">
        <v>2319.091428216951</v>
      </c>
      <c r="AA52" s="388">
        <v>-22.689442004229704</v>
      </c>
      <c r="AB52" s="386">
        <v>571.88630741473219</v>
      </c>
      <c r="AC52" s="392">
        <f t="shared" si="6"/>
        <v>2868.2882936274536</v>
      </c>
    </row>
    <row r="53" spans="1:29" ht="18.75">
      <c r="A53" s="371">
        <v>146</v>
      </c>
      <c r="B53" s="372" t="s">
        <v>51</v>
      </c>
      <c r="C53" s="368">
        <v>4643</v>
      </c>
      <c r="D53" s="362">
        <v>800.3919879388327</v>
      </c>
      <c r="E53" s="375">
        <v>396.1395649364635</v>
      </c>
      <c r="F53" s="378">
        <v>275.58582812836528</v>
      </c>
      <c r="G53" s="377">
        <v>128.66659487400386</v>
      </c>
      <c r="H53" s="363">
        <v>105.0027999138488</v>
      </c>
      <c r="I53" s="364">
        <v>905.39478785268147</v>
      </c>
      <c r="J53" s="367">
        <v>-33.010338143441743</v>
      </c>
      <c r="K53" s="368">
        <v>221.3377598239442</v>
      </c>
      <c r="L53" s="365">
        <f t="shared" si="0"/>
        <v>1093.722209533184</v>
      </c>
      <c r="M53" s="390">
        <v>12</v>
      </c>
      <c r="N53" s="141">
        <f t="shared" si="7"/>
        <v>-3833.7805242390828</v>
      </c>
      <c r="O53" s="142">
        <f t="shared" si="8"/>
        <v>-0.77803721912988544</v>
      </c>
      <c r="P53" s="31"/>
      <c r="Q53" s="45">
        <f t="shared" si="9"/>
        <v>-0.78554212318721317</v>
      </c>
      <c r="R53" s="45">
        <f t="shared" si="10"/>
        <v>-0.69068386445724883</v>
      </c>
      <c r="S53" s="23"/>
      <c r="T53" s="33"/>
      <c r="U53" s="383">
        <v>146</v>
      </c>
      <c r="V53" s="372" t="s">
        <v>51</v>
      </c>
      <c r="W53" s="368">
        <v>4749</v>
      </c>
      <c r="X53" s="387">
        <v>3606.1646044522504</v>
      </c>
      <c r="Y53" s="363">
        <v>615.61918501916762</v>
      </c>
      <c r="Z53" s="384">
        <v>4221.7837894714175</v>
      </c>
      <c r="AA53" s="389">
        <v>-9.8523899768372285</v>
      </c>
      <c r="AB53" s="386">
        <v>715.57133427768656</v>
      </c>
      <c r="AC53" s="392">
        <f t="shared" si="6"/>
        <v>4927.5027337722668</v>
      </c>
    </row>
    <row r="54" spans="1:29" ht="18.75">
      <c r="A54" s="371">
        <v>148</v>
      </c>
      <c r="B54" s="372" t="s">
        <v>52</v>
      </c>
      <c r="C54" s="368">
        <v>7008</v>
      </c>
      <c r="D54" s="362">
        <v>1392.0878995433791</v>
      </c>
      <c r="E54" s="375">
        <v>1119.6240011415525</v>
      </c>
      <c r="F54" s="378">
        <v>-8.0646404109589049</v>
      </c>
      <c r="G54" s="377">
        <v>280.52853881278537</v>
      </c>
      <c r="H54" s="363">
        <v>-5.3989726027397262</v>
      </c>
      <c r="I54" s="364">
        <v>1386.6889269406392</v>
      </c>
      <c r="J54" s="367">
        <v>-109.60174086757991</v>
      </c>
      <c r="K54" s="368">
        <v>165.34346471651642</v>
      </c>
      <c r="L54" s="365">
        <f t="shared" si="0"/>
        <v>1442.4306507895758</v>
      </c>
      <c r="M54" s="390">
        <v>19</v>
      </c>
      <c r="N54" s="141">
        <f t="shared" si="7"/>
        <v>-2606.1988489408386</v>
      </c>
      <c r="O54" s="142">
        <f t="shared" si="8"/>
        <v>-0.64372372159872304</v>
      </c>
      <c r="P54" s="31"/>
      <c r="Q54" s="45">
        <f t="shared" si="9"/>
        <v>-0.61427890442578881</v>
      </c>
      <c r="R54" s="45">
        <f t="shared" si="10"/>
        <v>-0.702623843151297</v>
      </c>
      <c r="S54" s="23"/>
      <c r="T54" s="33"/>
      <c r="U54" s="383">
        <v>148</v>
      </c>
      <c r="V54" s="372" t="s">
        <v>52</v>
      </c>
      <c r="W54" s="368">
        <v>6862</v>
      </c>
      <c r="X54" s="387">
        <v>3301.6433719714705</v>
      </c>
      <c r="Y54" s="363">
        <v>293.4125968401853</v>
      </c>
      <c r="Z54" s="384">
        <v>3595.0559688116559</v>
      </c>
      <c r="AA54" s="388">
        <v>-102.43427572136403</v>
      </c>
      <c r="AB54" s="386">
        <v>556.00780664012257</v>
      </c>
      <c r="AC54" s="392">
        <f t="shared" si="6"/>
        <v>4048.6294997304144</v>
      </c>
    </row>
    <row r="55" spans="1:29" ht="18.75">
      <c r="A55" s="371">
        <v>149</v>
      </c>
      <c r="B55" s="372" t="s">
        <v>53</v>
      </c>
      <c r="C55" s="368">
        <v>5353</v>
      </c>
      <c r="D55" s="362">
        <v>520.23388753969732</v>
      </c>
      <c r="E55" s="375">
        <v>417.95254997197833</v>
      </c>
      <c r="F55" s="378">
        <v>52.900616476742016</v>
      </c>
      <c r="G55" s="377">
        <v>49.380721090977019</v>
      </c>
      <c r="H55" s="363">
        <v>-12.655146646740146</v>
      </c>
      <c r="I55" s="364">
        <v>507.57874089295723</v>
      </c>
      <c r="J55" s="367">
        <v>-239.97534093031945</v>
      </c>
      <c r="K55" s="368">
        <v>167.13153671468802</v>
      </c>
      <c r="L55" s="365">
        <f t="shared" si="0"/>
        <v>434.73493667732583</v>
      </c>
      <c r="M55" s="390">
        <v>1</v>
      </c>
      <c r="N55" s="141">
        <f t="shared" si="7"/>
        <v>-1153.5326457862304</v>
      </c>
      <c r="O55" s="142">
        <f t="shared" si="8"/>
        <v>-0.72628356740555644</v>
      </c>
      <c r="P55" s="31"/>
      <c r="Q55" s="45">
        <f t="shared" si="9"/>
        <v>-0.59792356884056708</v>
      </c>
      <c r="R55" s="45">
        <f t="shared" si="10"/>
        <v>-0.68768163208414235</v>
      </c>
      <c r="S55" s="23"/>
      <c r="T55" s="33"/>
      <c r="U55" s="383">
        <v>149</v>
      </c>
      <c r="V55" s="372" t="s">
        <v>53</v>
      </c>
      <c r="W55" s="368">
        <v>5321</v>
      </c>
      <c r="X55" s="387">
        <v>1351.484818572397</v>
      </c>
      <c r="Y55" s="363">
        <v>-89.09115021114404</v>
      </c>
      <c r="Z55" s="384">
        <v>1262.3936683612528</v>
      </c>
      <c r="AA55" s="389">
        <v>-209.25803420409699</v>
      </c>
      <c r="AB55" s="386">
        <v>535.13194830640032</v>
      </c>
      <c r="AC55" s="392">
        <f t="shared" si="6"/>
        <v>1588.2675824635562</v>
      </c>
    </row>
    <row r="56" spans="1:29" ht="18.75">
      <c r="A56" s="371">
        <v>151</v>
      </c>
      <c r="B56" s="372" t="s">
        <v>54</v>
      </c>
      <c r="C56" s="368">
        <v>1891</v>
      </c>
      <c r="D56" s="362">
        <v>138.39925965097831</v>
      </c>
      <c r="E56" s="375">
        <v>185.31253305129562</v>
      </c>
      <c r="F56" s="378">
        <v>18.560549973558963</v>
      </c>
      <c r="G56" s="377">
        <v>-65.473823373876257</v>
      </c>
      <c r="H56" s="363">
        <v>323.17609730301427</v>
      </c>
      <c r="I56" s="364">
        <v>461.57535695399258</v>
      </c>
      <c r="J56" s="367">
        <v>-274.42252776308834</v>
      </c>
      <c r="K56" s="368">
        <v>265.50652932314745</v>
      </c>
      <c r="L56" s="365">
        <f t="shared" si="0"/>
        <v>452.65935851405169</v>
      </c>
      <c r="M56" s="390">
        <v>14</v>
      </c>
      <c r="N56" s="141">
        <f t="shared" si="7"/>
        <v>-3856.0474208237774</v>
      </c>
      <c r="O56" s="142">
        <f t="shared" si="8"/>
        <v>-0.89494310434751434</v>
      </c>
      <c r="P56" s="31"/>
      <c r="Q56" s="45">
        <f t="shared" si="9"/>
        <v>-0.8761184319123313</v>
      </c>
      <c r="R56" s="45">
        <f t="shared" si="10"/>
        <v>-0.68647533740959354</v>
      </c>
      <c r="S56" s="23"/>
      <c r="T56" s="33"/>
      <c r="U56" s="383">
        <v>151</v>
      </c>
      <c r="V56" s="372" t="s">
        <v>54</v>
      </c>
      <c r="W56" s="368">
        <v>1925</v>
      </c>
      <c r="X56" s="387">
        <v>2816.5836865386846</v>
      </c>
      <c r="Y56" s="363">
        <v>909.35685553892483</v>
      </c>
      <c r="Z56" s="384">
        <v>3725.9405420776093</v>
      </c>
      <c r="AA56" s="388">
        <v>-264.0779220779221</v>
      </c>
      <c r="AB56" s="386">
        <v>846.84415933814239</v>
      </c>
      <c r="AC56" s="392">
        <f t="shared" si="6"/>
        <v>4308.7067793378292</v>
      </c>
    </row>
    <row r="57" spans="1:29" ht="18.75">
      <c r="A57" s="371">
        <v>152</v>
      </c>
      <c r="B57" s="372" t="s">
        <v>55</v>
      </c>
      <c r="C57" s="368">
        <v>4480</v>
      </c>
      <c r="D57" s="362">
        <v>329.81785714285712</v>
      </c>
      <c r="E57" s="375">
        <v>304.73571428571427</v>
      </c>
      <c r="F57" s="378">
        <v>65.021428571428572</v>
      </c>
      <c r="G57" s="377">
        <v>-39.939285714285717</v>
      </c>
      <c r="H57" s="363">
        <v>509.94553571428571</v>
      </c>
      <c r="I57" s="364">
        <v>839.76339285714289</v>
      </c>
      <c r="J57" s="367">
        <v>-0.42321428571428571</v>
      </c>
      <c r="K57" s="368">
        <v>209.7447368770892</v>
      </c>
      <c r="L57" s="365">
        <f t="shared" si="0"/>
        <v>1049.0849154485179</v>
      </c>
      <c r="M57" s="390">
        <v>14</v>
      </c>
      <c r="N57" s="141">
        <f t="shared" si="7"/>
        <v>-2275.4786837426645</v>
      </c>
      <c r="O57" s="142">
        <f t="shared" si="8"/>
        <v>-0.68444432354858709</v>
      </c>
      <c r="P57" s="31"/>
      <c r="Q57" s="45">
        <f t="shared" si="9"/>
        <v>-0.68271814221546845</v>
      </c>
      <c r="R57" s="45">
        <f t="shared" si="10"/>
        <v>-0.69447556938169552</v>
      </c>
      <c r="S57" s="23"/>
      <c r="T57" s="33"/>
      <c r="U57" s="383">
        <v>152</v>
      </c>
      <c r="V57" s="372" t="s">
        <v>55</v>
      </c>
      <c r="W57" s="368">
        <v>4471</v>
      </c>
      <c r="X57" s="387">
        <v>1805.1838591907706</v>
      </c>
      <c r="Y57" s="363">
        <v>841.55868928306086</v>
      </c>
      <c r="Z57" s="384">
        <v>2646.7425484738314</v>
      </c>
      <c r="AA57" s="389">
        <v>-8.6861999552672788</v>
      </c>
      <c r="AB57" s="386">
        <v>686.50725067261794</v>
      </c>
      <c r="AC57" s="392">
        <f t="shared" si="6"/>
        <v>3324.5635991911822</v>
      </c>
    </row>
    <row r="58" spans="1:29" ht="18.75">
      <c r="A58" s="371">
        <v>153</v>
      </c>
      <c r="B58" s="372" t="s">
        <v>56</v>
      </c>
      <c r="C58" s="368">
        <v>25655</v>
      </c>
      <c r="D58" s="362">
        <v>501.9444942506334</v>
      </c>
      <c r="E58" s="375">
        <v>-29.318612356265835</v>
      </c>
      <c r="F58" s="378">
        <v>296.10056519197036</v>
      </c>
      <c r="G58" s="377">
        <v>235.16254141492885</v>
      </c>
      <c r="H58" s="363">
        <v>320.59041122588189</v>
      </c>
      <c r="I58" s="364">
        <v>822.53490547651529</v>
      </c>
      <c r="J58" s="367">
        <v>-48.399415318651336</v>
      </c>
      <c r="K58" s="368">
        <v>152.72755134855493</v>
      </c>
      <c r="L58" s="365">
        <f t="shared" si="0"/>
        <v>926.86304150641888</v>
      </c>
      <c r="M58" s="390">
        <v>9</v>
      </c>
      <c r="N58" s="141">
        <f t="shared" si="7"/>
        <v>-1811.7993560630794</v>
      </c>
      <c r="O58" s="142">
        <f t="shared" si="8"/>
        <v>-0.66156360041712725</v>
      </c>
      <c r="P58" s="31"/>
      <c r="Q58" s="45">
        <f t="shared" si="9"/>
        <v>-0.6413764156338253</v>
      </c>
      <c r="R58" s="45">
        <f t="shared" si="10"/>
        <v>-0.687872138324783</v>
      </c>
      <c r="S58" s="23"/>
      <c r="T58" s="33"/>
      <c r="U58" s="383">
        <v>153</v>
      </c>
      <c r="V58" s="372" t="s">
        <v>56</v>
      </c>
      <c r="W58" s="368">
        <v>26075</v>
      </c>
      <c r="X58" s="387">
        <v>1930.4361921498314</v>
      </c>
      <c r="Y58" s="363">
        <v>363.15224244866232</v>
      </c>
      <c r="Z58" s="384">
        <v>2293.5884345984937</v>
      </c>
      <c r="AA58" s="388">
        <v>-44.236893576222435</v>
      </c>
      <c r="AB58" s="386">
        <v>489.31085654722727</v>
      </c>
      <c r="AC58" s="392">
        <f t="shared" si="6"/>
        <v>2738.6623975694984</v>
      </c>
    </row>
    <row r="59" spans="1:29" ht="18.75">
      <c r="A59" s="371">
        <v>165</v>
      </c>
      <c r="B59" s="372" t="s">
        <v>57</v>
      </c>
      <c r="C59" s="368">
        <v>16340</v>
      </c>
      <c r="D59" s="362">
        <v>423.781517747858</v>
      </c>
      <c r="E59" s="375">
        <v>291.78990208078335</v>
      </c>
      <c r="F59" s="378">
        <v>94.955691554467563</v>
      </c>
      <c r="G59" s="377">
        <v>37.035924112607098</v>
      </c>
      <c r="H59" s="363">
        <v>304.31891064871479</v>
      </c>
      <c r="I59" s="364">
        <v>728.10042839657285</v>
      </c>
      <c r="J59" s="367">
        <v>-132.12399020807834</v>
      </c>
      <c r="K59" s="368">
        <v>157.79751985857962</v>
      </c>
      <c r="L59" s="365">
        <f t="shared" si="0"/>
        <v>753.77395804707407</v>
      </c>
      <c r="M59" s="390">
        <v>5</v>
      </c>
      <c r="N59" s="141">
        <f t="shared" si="7"/>
        <v>-1172.6188568842726</v>
      </c>
      <c r="O59" s="142">
        <f t="shared" si="8"/>
        <v>-0.60871222514711398</v>
      </c>
      <c r="P59" s="31"/>
      <c r="Q59" s="45">
        <f t="shared" si="9"/>
        <v>-0.52976098710425357</v>
      </c>
      <c r="R59" s="45">
        <f t="shared" si="10"/>
        <v>-0.69034502994013747</v>
      </c>
      <c r="S59" s="23"/>
      <c r="T59" s="33"/>
      <c r="U59" s="383">
        <v>165</v>
      </c>
      <c r="V59" s="372" t="s">
        <v>57</v>
      </c>
      <c r="W59" s="368">
        <v>16237</v>
      </c>
      <c r="X59" s="387">
        <v>1222.1688190357963</v>
      </c>
      <c r="Y59" s="363">
        <v>326.19362735696006</v>
      </c>
      <c r="Z59" s="384">
        <v>1548.3624463927563</v>
      </c>
      <c r="AA59" s="389">
        <v>-131.5610642360042</v>
      </c>
      <c r="AB59" s="386">
        <v>509.59143277459475</v>
      </c>
      <c r="AC59" s="392">
        <f t="shared" si="6"/>
        <v>1926.3928149313467</v>
      </c>
    </row>
    <row r="60" spans="1:29" ht="18.75">
      <c r="A60" s="371">
        <v>167</v>
      </c>
      <c r="B60" s="372" t="s">
        <v>58</v>
      </c>
      <c r="C60" s="368">
        <v>77261</v>
      </c>
      <c r="D60" s="362">
        <v>249.27763036978553</v>
      </c>
      <c r="E60" s="375">
        <v>63.999637592058086</v>
      </c>
      <c r="F60" s="378">
        <v>93.35292061971758</v>
      </c>
      <c r="G60" s="377">
        <v>91.925072158009868</v>
      </c>
      <c r="H60" s="363">
        <v>321.98529659207105</v>
      </c>
      <c r="I60" s="364">
        <v>571.26292696185658</v>
      </c>
      <c r="J60" s="367">
        <v>-9.8577678259406429</v>
      </c>
      <c r="K60" s="368">
        <v>163.07951008095401</v>
      </c>
      <c r="L60" s="365">
        <f t="shared" si="0"/>
        <v>724.48466921686997</v>
      </c>
      <c r="M60" s="390">
        <v>12</v>
      </c>
      <c r="N60" s="141">
        <f t="shared" si="7"/>
        <v>-1553.6427613788469</v>
      </c>
      <c r="O60" s="142">
        <f t="shared" si="8"/>
        <v>-0.68198237750580026</v>
      </c>
      <c r="P60" s="31"/>
      <c r="Q60" s="45">
        <f t="shared" si="9"/>
        <v>-0.6757164687464694</v>
      </c>
      <c r="R60" s="45">
        <f t="shared" si="10"/>
        <v>-0.69299384472848313</v>
      </c>
      <c r="S60" s="23"/>
      <c r="T60" s="33"/>
      <c r="U60" s="383">
        <v>167</v>
      </c>
      <c r="V60" s="372" t="s">
        <v>58</v>
      </c>
      <c r="W60" s="368">
        <v>76935</v>
      </c>
      <c r="X60" s="387">
        <v>1159.0486774212932</v>
      </c>
      <c r="Y60" s="363">
        <v>602.56692098303336</v>
      </c>
      <c r="Z60" s="384">
        <v>1761.6155984043266</v>
      </c>
      <c r="AA60" s="388">
        <v>-14.681133424319231</v>
      </c>
      <c r="AB60" s="386">
        <v>531.19296561570934</v>
      </c>
      <c r="AC60" s="392">
        <f t="shared" si="6"/>
        <v>2278.1274305957168</v>
      </c>
    </row>
    <row r="61" spans="1:29" ht="18.75">
      <c r="A61" s="371">
        <v>169</v>
      </c>
      <c r="B61" s="372" t="s">
        <v>59</v>
      </c>
      <c r="C61" s="368">
        <v>5046</v>
      </c>
      <c r="D61" s="362">
        <v>267.39437177962742</v>
      </c>
      <c r="E61" s="375">
        <v>160.82342449464923</v>
      </c>
      <c r="F61" s="378">
        <v>58.395362663495838</v>
      </c>
      <c r="G61" s="377">
        <v>48.175584621482365</v>
      </c>
      <c r="H61" s="363">
        <v>275.08779231074118</v>
      </c>
      <c r="I61" s="364">
        <v>542.48196591359488</v>
      </c>
      <c r="J61" s="367">
        <v>-237.25564803804994</v>
      </c>
      <c r="K61" s="368">
        <v>181.40222217497657</v>
      </c>
      <c r="L61" s="365">
        <f t="shared" si="0"/>
        <v>486.62854005052156</v>
      </c>
      <c r="M61" s="390">
        <v>5</v>
      </c>
      <c r="N61" s="141">
        <f t="shared" si="7"/>
        <v>-1552.820676126436</v>
      </c>
      <c r="O61" s="142">
        <f t="shared" si="8"/>
        <v>-0.76139217579404628</v>
      </c>
      <c r="P61" s="31"/>
      <c r="Q61" s="45">
        <f t="shared" si="9"/>
        <v>-0.68153578441748364</v>
      </c>
      <c r="R61" s="45">
        <f t="shared" si="10"/>
        <v>-0.69300668843816238</v>
      </c>
      <c r="S61" s="23"/>
      <c r="T61" s="33"/>
      <c r="U61" s="383">
        <v>169</v>
      </c>
      <c r="V61" s="372" t="s">
        <v>59</v>
      </c>
      <c r="W61" s="368">
        <v>5061</v>
      </c>
      <c r="X61" s="387">
        <v>1303.0854568544898</v>
      </c>
      <c r="Y61" s="363">
        <v>400.34601007286324</v>
      </c>
      <c r="Z61" s="384">
        <v>1703.4314669273533</v>
      </c>
      <c r="AA61" s="389">
        <v>-254.88184153329382</v>
      </c>
      <c r="AB61" s="386">
        <v>590.89959078289803</v>
      </c>
      <c r="AC61" s="392">
        <f t="shared" si="6"/>
        <v>2039.4492161769576</v>
      </c>
    </row>
    <row r="62" spans="1:29" ht="18.75">
      <c r="A62" s="371">
        <v>171</v>
      </c>
      <c r="B62" s="372" t="s">
        <v>60</v>
      </c>
      <c r="C62" s="368">
        <v>4624</v>
      </c>
      <c r="D62" s="362">
        <v>161.64878892733563</v>
      </c>
      <c r="E62" s="375">
        <v>115.06120242214533</v>
      </c>
      <c r="F62" s="378">
        <v>51.214532871972317</v>
      </c>
      <c r="G62" s="377">
        <v>-4.6269463667820068</v>
      </c>
      <c r="H62" s="363">
        <v>272.2195069204152</v>
      </c>
      <c r="I62" s="364">
        <v>433.86829584775086</v>
      </c>
      <c r="J62" s="367">
        <v>-71.192041522491351</v>
      </c>
      <c r="K62" s="368">
        <v>204.60913972007179</v>
      </c>
      <c r="L62" s="365">
        <f t="shared" si="0"/>
        <v>567.28539404533126</v>
      </c>
      <c r="M62" s="390">
        <v>11</v>
      </c>
      <c r="N62" s="141">
        <f t="shared" si="7"/>
        <v>-2335.5436037745385</v>
      </c>
      <c r="O62" s="142">
        <f t="shared" si="8"/>
        <v>-0.80457498720338572</v>
      </c>
      <c r="P62" s="31"/>
      <c r="Q62" s="45">
        <f t="shared" si="9"/>
        <v>-0.81189626400317094</v>
      </c>
      <c r="R62" s="45">
        <f t="shared" si="10"/>
        <v>-0.68983235393560716</v>
      </c>
      <c r="S62" s="23"/>
      <c r="T62" s="33"/>
      <c r="U62" s="383">
        <v>171</v>
      </c>
      <c r="V62" s="372" t="s">
        <v>60</v>
      </c>
      <c r="W62" s="368">
        <v>4689</v>
      </c>
      <c r="X62" s="387">
        <v>1755.9644630542209</v>
      </c>
      <c r="Y62" s="363">
        <v>550.5729034075739</v>
      </c>
      <c r="Z62" s="384">
        <v>2306.537366461795</v>
      </c>
      <c r="AA62" s="388">
        <v>-63.381104713158457</v>
      </c>
      <c r="AB62" s="386">
        <v>659.67273607123286</v>
      </c>
      <c r="AC62" s="392">
        <f t="shared" si="6"/>
        <v>2902.8289978198695</v>
      </c>
    </row>
    <row r="63" spans="1:29" ht="18.75">
      <c r="A63" s="371">
        <v>172</v>
      </c>
      <c r="B63" s="372" t="s">
        <v>61</v>
      </c>
      <c r="C63" s="368">
        <v>4263</v>
      </c>
      <c r="D63" s="362">
        <v>-21.320431620924232</v>
      </c>
      <c r="E63" s="375">
        <v>93.108139807647191</v>
      </c>
      <c r="F63" s="378">
        <v>-45.34459300961764</v>
      </c>
      <c r="G63" s="377">
        <v>-69.083978418953791</v>
      </c>
      <c r="H63" s="363">
        <v>338.06380483227775</v>
      </c>
      <c r="I63" s="364">
        <v>316.74337321135351</v>
      </c>
      <c r="J63" s="367">
        <v>21.603330987567439</v>
      </c>
      <c r="K63" s="368">
        <v>221.38950716891756</v>
      </c>
      <c r="L63" s="365">
        <f t="shared" si="0"/>
        <v>559.73621136783856</v>
      </c>
      <c r="M63" s="390">
        <v>13</v>
      </c>
      <c r="N63" s="141">
        <f t="shared" si="7"/>
        <v>-3459.8549529033421</v>
      </c>
      <c r="O63" s="142">
        <f t="shared" si="8"/>
        <v>-0.86074797448478113</v>
      </c>
      <c r="P63" s="31"/>
      <c r="Q63" s="45">
        <f t="shared" si="9"/>
        <v>-0.90333431762847483</v>
      </c>
      <c r="R63" s="45">
        <f t="shared" si="10"/>
        <v>-0.69225802398875347</v>
      </c>
      <c r="S63" s="23"/>
      <c r="T63" s="33"/>
      <c r="U63" s="383">
        <v>172</v>
      </c>
      <c r="V63" s="372" t="s">
        <v>61</v>
      </c>
      <c r="W63" s="368">
        <v>4297</v>
      </c>
      <c r="X63" s="387">
        <v>2448.8046925542117</v>
      </c>
      <c r="Y63" s="363">
        <v>827.88425682889056</v>
      </c>
      <c r="Z63" s="384">
        <v>3276.6889493831022</v>
      </c>
      <c r="AA63" s="389">
        <v>23.502443565278099</v>
      </c>
      <c r="AB63" s="386">
        <v>719.39977132280069</v>
      </c>
      <c r="AC63" s="392">
        <f t="shared" si="6"/>
        <v>4019.5911642711808</v>
      </c>
    </row>
    <row r="64" spans="1:29" ht="18.75">
      <c r="A64" s="371">
        <v>176</v>
      </c>
      <c r="B64" s="372" t="s">
        <v>62</v>
      </c>
      <c r="C64" s="368">
        <v>4444</v>
      </c>
      <c r="D64" s="362">
        <v>118.42709270927092</v>
      </c>
      <c r="E64" s="375">
        <v>285.12961296129612</v>
      </c>
      <c r="F64" s="378">
        <v>-85.771827182718269</v>
      </c>
      <c r="G64" s="377">
        <v>-80.930693069306926</v>
      </c>
      <c r="H64" s="363">
        <v>410.3037803780378</v>
      </c>
      <c r="I64" s="364">
        <v>528.73064806480647</v>
      </c>
      <c r="J64" s="367">
        <v>-19.83865886588659</v>
      </c>
      <c r="K64" s="368">
        <v>224.4937781319876</v>
      </c>
      <c r="L64" s="365">
        <f t="shared" si="0"/>
        <v>733.38576733090747</v>
      </c>
      <c r="M64" s="390">
        <v>12</v>
      </c>
      <c r="N64" s="141">
        <f t="shared" si="7"/>
        <v>-4155.7727243851095</v>
      </c>
      <c r="O64" s="142">
        <f t="shared" si="8"/>
        <v>-0.84999754690433427</v>
      </c>
      <c r="P64" s="31"/>
      <c r="Q64" s="45">
        <f t="shared" si="9"/>
        <v>-0.87377873894655445</v>
      </c>
      <c r="R64" s="45">
        <f t="shared" si="10"/>
        <v>-0.68861644130062083</v>
      </c>
      <c r="S64" s="23"/>
      <c r="T64" s="33"/>
      <c r="U64" s="383">
        <v>176</v>
      </c>
      <c r="V64" s="372" t="s">
        <v>62</v>
      </c>
      <c r="W64" s="368">
        <v>4527</v>
      </c>
      <c r="X64" s="387">
        <v>3182.9787344912697</v>
      </c>
      <c r="Y64" s="363">
        <v>1005.9403402510379</v>
      </c>
      <c r="Z64" s="384">
        <v>4188.9190747423072</v>
      </c>
      <c r="AA64" s="388">
        <v>-20.716368455931079</v>
      </c>
      <c r="AB64" s="386">
        <v>720.95578542964097</v>
      </c>
      <c r="AC64" s="392">
        <f t="shared" si="6"/>
        <v>4889.1584917160171</v>
      </c>
    </row>
    <row r="65" spans="1:29" ht="18.75">
      <c r="A65" s="371">
        <v>177</v>
      </c>
      <c r="B65" s="372" t="s">
        <v>63</v>
      </c>
      <c r="C65" s="368">
        <v>1786</v>
      </c>
      <c r="D65" s="362">
        <v>528.4087346024636</v>
      </c>
      <c r="E65" s="375">
        <v>124.52183650615902</v>
      </c>
      <c r="F65" s="378">
        <v>200.3768197088466</v>
      </c>
      <c r="G65" s="377">
        <v>203.51007838745801</v>
      </c>
      <c r="H65" s="363">
        <v>-3.4462486002239641</v>
      </c>
      <c r="I65" s="364">
        <v>524.96248600223964</v>
      </c>
      <c r="J65" s="367">
        <v>-252.99608062709967</v>
      </c>
      <c r="K65" s="368">
        <v>212.11547793783794</v>
      </c>
      <c r="L65" s="365">
        <f t="shared" si="0"/>
        <v>484.08188331297788</v>
      </c>
      <c r="M65" s="390">
        <v>6</v>
      </c>
      <c r="N65" s="141">
        <f t="shared" si="7"/>
        <v>-2160.1662478446056</v>
      </c>
      <c r="O65" s="142">
        <f t="shared" si="8"/>
        <v>-0.81693023524949626</v>
      </c>
      <c r="P65" s="31"/>
      <c r="Q65" s="45">
        <f t="shared" si="9"/>
        <v>-0.7646165504187874</v>
      </c>
      <c r="R65" s="45">
        <f t="shared" si="10"/>
        <v>-0.68822613469973271</v>
      </c>
      <c r="S65" s="23"/>
      <c r="T65" s="33"/>
      <c r="U65" s="383">
        <v>177</v>
      </c>
      <c r="V65" s="372" t="s">
        <v>63</v>
      </c>
      <c r="W65" s="368">
        <v>1800</v>
      </c>
      <c r="X65" s="387">
        <v>1914.1996062920541</v>
      </c>
      <c r="Y65" s="363">
        <v>316.04422323902685</v>
      </c>
      <c r="Z65" s="384">
        <v>2230.2438295310808</v>
      </c>
      <c r="AA65" s="389">
        <v>-266.3461111111111</v>
      </c>
      <c r="AB65" s="386">
        <v>680.35041273761351</v>
      </c>
      <c r="AC65" s="392">
        <f t="shared" si="6"/>
        <v>2644.2481311575834</v>
      </c>
    </row>
    <row r="66" spans="1:29" ht="18.75">
      <c r="A66" s="371">
        <v>178</v>
      </c>
      <c r="B66" s="372" t="s">
        <v>64</v>
      </c>
      <c r="C66" s="368">
        <v>5887</v>
      </c>
      <c r="D66" s="362">
        <v>268.01511805673516</v>
      </c>
      <c r="E66" s="375">
        <v>64.781722439272968</v>
      </c>
      <c r="F66" s="378">
        <v>141.41820961440462</v>
      </c>
      <c r="G66" s="377">
        <v>61.815186003057583</v>
      </c>
      <c r="H66" s="363">
        <v>270.55019534567691</v>
      </c>
      <c r="I66" s="364">
        <v>538.56531340241213</v>
      </c>
      <c r="J66" s="367">
        <v>-120.9512485136742</v>
      </c>
      <c r="K66" s="368">
        <v>229.69644361715581</v>
      </c>
      <c r="L66" s="365">
        <f t="shared" si="0"/>
        <v>647.31050850589372</v>
      </c>
      <c r="M66" s="390">
        <v>10</v>
      </c>
      <c r="N66" s="141">
        <f t="shared" si="7"/>
        <v>-3407.6290252760532</v>
      </c>
      <c r="O66" s="142">
        <f t="shared" si="8"/>
        <v>-0.8403649417918293</v>
      </c>
      <c r="P66" s="31"/>
      <c r="Q66" s="45">
        <f t="shared" si="9"/>
        <v>-0.84100024226212922</v>
      </c>
      <c r="R66" s="45">
        <f t="shared" si="10"/>
        <v>-0.69524644058847307</v>
      </c>
      <c r="S66" s="23"/>
      <c r="T66" s="33"/>
      <c r="U66" s="383">
        <v>178</v>
      </c>
      <c r="V66" s="372" t="s">
        <v>64</v>
      </c>
      <c r="W66" s="368">
        <v>5932</v>
      </c>
      <c r="X66" s="387">
        <v>2613.6249171846202</v>
      </c>
      <c r="Y66" s="363">
        <v>773.58347271933496</v>
      </c>
      <c r="Z66" s="384">
        <v>3387.2083899039549</v>
      </c>
      <c r="AA66" s="388">
        <v>-85.980950775455156</v>
      </c>
      <c r="AB66" s="386">
        <v>753.71209465344725</v>
      </c>
      <c r="AC66" s="392">
        <f t="shared" si="6"/>
        <v>4054.9395337819469</v>
      </c>
    </row>
    <row r="67" spans="1:29" ht="18.75">
      <c r="A67" s="371">
        <v>179</v>
      </c>
      <c r="B67" s="372" t="s">
        <v>65</v>
      </c>
      <c r="C67" s="368">
        <v>144473</v>
      </c>
      <c r="D67" s="362">
        <v>133.4710084237193</v>
      </c>
      <c r="E67" s="375">
        <v>174.73214372235643</v>
      </c>
      <c r="F67" s="378">
        <v>-49.086085289292811</v>
      </c>
      <c r="G67" s="377">
        <v>7.8249499906556936</v>
      </c>
      <c r="H67" s="363">
        <v>277.12015393879824</v>
      </c>
      <c r="I67" s="364">
        <v>410.59116236251754</v>
      </c>
      <c r="J67" s="367">
        <v>-160.83240467076894</v>
      </c>
      <c r="K67" s="368">
        <v>146.20471344526203</v>
      </c>
      <c r="L67" s="365">
        <f t="shared" si="0"/>
        <v>395.96347113701063</v>
      </c>
      <c r="M67" s="390">
        <v>13</v>
      </c>
      <c r="N67" s="141">
        <f t="shared" si="7"/>
        <v>-1142.9996613559488</v>
      </c>
      <c r="O67" s="142">
        <f t="shared" si="8"/>
        <v>-0.74270763036695286</v>
      </c>
      <c r="P67" s="31"/>
      <c r="Q67" s="45">
        <f t="shared" si="9"/>
        <v>-0.6640009636440507</v>
      </c>
      <c r="R67" s="45">
        <f t="shared" si="10"/>
        <v>-0.69222404800718529</v>
      </c>
      <c r="S67" s="23"/>
      <c r="T67" s="33"/>
      <c r="U67" s="383">
        <v>179</v>
      </c>
      <c r="V67" s="372" t="s">
        <v>65</v>
      </c>
      <c r="W67" s="368">
        <v>143420</v>
      </c>
      <c r="X67" s="387">
        <v>816.0282165057522</v>
      </c>
      <c r="Y67" s="363">
        <v>405.97279521008846</v>
      </c>
      <c r="Z67" s="384">
        <v>1222.0010117158406</v>
      </c>
      <c r="AA67" s="389">
        <v>-158.07406219495189</v>
      </c>
      <c r="AB67" s="386">
        <v>475.03618297207078</v>
      </c>
      <c r="AC67" s="392">
        <f t="shared" si="6"/>
        <v>1538.9631324929594</v>
      </c>
    </row>
    <row r="68" spans="1:29" ht="18.75">
      <c r="A68" s="371">
        <v>181</v>
      </c>
      <c r="B68" s="372" t="s">
        <v>66</v>
      </c>
      <c r="C68" s="368">
        <v>1685</v>
      </c>
      <c r="D68" s="362">
        <v>509.62789317507418</v>
      </c>
      <c r="E68" s="375">
        <v>205.99050445103859</v>
      </c>
      <c r="F68" s="378">
        <v>176.95133531157271</v>
      </c>
      <c r="G68" s="377">
        <v>126.68605341246291</v>
      </c>
      <c r="H68" s="363">
        <v>566.39525222551924</v>
      </c>
      <c r="I68" s="364">
        <v>1076.0231454005934</v>
      </c>
      <c r="J68" s="367">
        <v>-226.16201780415429</v>
      </c>
      <c r="K68" s="368">
        <v>256.25955565904275</v>
      </c>
      <c r="L68" s="365">
        <f t="shared" si="0"/>
        <v>1106.1206832554819</v>
      </c>
      <c r="M68" s="390">
        <v>4</v>
      </c>
      <c r="N68" s="141">
        <f t="shared" si="7"/>
        <v>-2236.5972835774</v>
      </c>
      <c r="O68" s="142">
        <f t="shared" si="8"/>
        <v>-0.66909542048397941</v>
      </c>
      <c r="P68" s="31"/>
      <c r="Q68" s="45">
        <f t="shared" si="9"/>
        <v>-0.60799107755472226</v>
      </c>
      <c r="R68" s="45">
        <f t="shared" si="10"/>
        <v>-0.68507322266432391</v>
      </c>
      <c r="S68" s="23"/>
      <c r="T68" s="33"/>
      <c r="U68" s="383">
        <v>181</v>
      </c>
      <c r="V68" s="372" t="s">
        <v>66</v>
      </c>
      <c r="W68" s="368">
        <v>1707</v>
      </c>
      <c r="X68" s="387">
        <v>1716.0087306559108</v>
      </c>
      <c r="Y68" s="363">
        <v>1028.8857954394746</v>
      </c>
      <c r="Z68" s="384">
        <v>2744.8945260953856</v>
      </c>
      <c r="AA68" s="388">
        <v>-215.88810779144697</v>
      </c>
      <c r="AB68" s="386">
        <v>813.71154852894358</v>
      </c>
      <c r="AC68" s="392">
        <f t="shared" si="6"/>
        <v>3342.7179668328822</v>
      </c>
    </row>
    <row r="69" spans="1:29" ht="18.75">
      <c r="A69" s="371">
        <v>182</v>
      </c>
      <c r="B69" s="372" t="s">
        <v>67</v>
      </c>
      <c r="C69" s="368">
        <v>19767</v>
      </c>
      <c r="D69" s="362">
        <v>198.92477361258665</v>
      </c>
      <c r="E69" s="375">
        <v>12.104618809126322</v>
      </c>
      <c r="F69" s="378">
        <v>84.32119188546568</v>
      </c>
      <c r="G69" s="377">
        <v>102.49896291799463</v>
      </c>
      <c r="H69" s="363">
        <v>-3.509283148682147</v>
      </c>
      <c r="I69" s="364">
        <v>195.41549046390449</v>
      </c>
      <c r="J69" s="367">
        <v>-73.588253149188034</v>
      </c>
      <c r="K69" s="368">
        <v>168.65334318281933</v>
      </c>
      <c r="L69" s="365">
        <f t="shared" si="0"/>
        <v>290.48058049753581</v>
      </c>
      <c r="M69" s="390">
        <v>13</v>
      </c>
      <c r="N69" s="141">
        <f t="shared" si="7"/>
        <v>-2086.5515972056965</v>
      </c>
      <c r="O69" s="142">
        <f t="shared" si="8"/>
        <v>-0.87779695065877994</v>
      </c>
      <c r="P69" s="31"/>
      <c r="Q69" s="45">
        <f t="shared" si="9"/>
        <v>-0.89921826488290535</v>
      </c>
      <c r="R69" s="45">
        <f t="shared" si="10"/>
        <v>-0.6927801270637215</v>
      </c>
      <c r="S69" s="23"/>
      <c r="T69" s="33"/>
      <c r="U69" s="383">
        <v>182</v>
      </c>
      <c r="V69" s="372" t="s">
        <v>67</v>
      </c>
      <c r="W69" s="368">
        <v>19887</v>
      </c>
      <c r="X69" s="387">
        <v>1872.7708397831616</v>
      </c>
      <c r="Y69" s="363">
        <v>66.226243734585012</v>
      </c>
      <c r="Z69" s="384">
        <v>1938.9970835177464</v>
      </c>
      <c r="AA69" s="389">
        <v>-110.93116105998894</v>
      </c>
      <c r="AB69" s="386">
        <v>548.96625524547449</v>
      </c>
      <c r="AC69" s="392">
        <f t="shared" si="6"/>
        <v>2377.0321777032323</v>
      </c>
    </row>
    <row r="70" spans="1:29" ht="18.75">
      <c r="A70" s="371">
        <v>186</v>
      </c>
      <c r="B70" s="372" t="s">
        <v>68</v>
      </c>
      <c r="C70" s="368">
        <v>45226</v>
      </c>
      <c r="D70" s="362">
        <v>225.37518241719366</v>
      </c>
      <c r="E70" s="375">
        <v>320.89636492283199</v>
      </c>
      <c r="F70" s="378">
        <v>-75.391036129659923</v>
      </c>
      <c r="G70" s="377">
        <v>-20.13014637597842</v>
      </c>
      <c r="H70" s="363">
        <v>75.676999955777646</v>
      </c>
      <c r="I70" s="364">
        <v>301.05218237297129</v>
      </c>
      <c r="J70" s="367">
        <v>-10.60425419006766</v>
      </c>
      <c r="K70" s="368">
        <v>121.10145513939139</v>
      </c>
      <c r="L70" s="365">
        <f t="shared" si="0"/>
        <v>411.54938332229506</v>
      </c>
      <c r="M70" s="390">
        <v>1</v>
      </c>
      <c r="N70" s="141">
        <f t="shared" si="7"/>
        <v>-599.02233640421912</v>
      </c>
      <c r="O70" s="142">
        <f t="shared" si="8"/>
        <v>-0.59275588729746909</v>
      </c>
      <c r="P70" s="31"/>
      <c r="Q70" s="45">
        <f t="shared" si="9"/>
        <v>-0.52062134248489067</v>
      </c>
      <c r="R70" s="45">
        <f t="shared" si="10"/>
        <v>-0.68906867933263238</v>
      </c>
      <c r="S70" s="23"/>
      <c r="T70" s="33"/>
      <c r="U70" s="383">
        <v>186</v>
      </c>
      <c r="V70" s="372" t="s">
        <v>68</v>
      </c>
      <c r="W70" s="368">
        <v>44455</v>
      </c>
      <c r="X70" s="387">
        <v>729.25007020640464</v>
      </c>
      <c r="Y70" s="363">
        <v>-101.24509407022242</v>
      </c>
      <c r="Z70" s="384">
        <v>628.00497613618222</v>
      </c>
      <c r="AA70" s="388">
        <v>-6.9130131593746489</v>
      </c>
      <c r="AB70" s="386">
        <v>389.47975674970661</v>
      </c>
      <c r="AC70" s="392">
        <f t="shared" si="6"/>
        <v>1010.5717197265142</v>
      </c>
    </row>
    <row r="71" spans="1:29" ht="18.75">
      <c r="A71" s="371">
        <v>202</v>
      </c>
      <c r="B71" s="372" t="s">
        <v>69</v>
      </c>
      <c r="C71" s="368">
        <v>35497</v>
      </c>
      <c r="D71" s="362">
        <v>636.46265881623799</v>
      </c>
      <c r="E71" s="375">
        <v>509.81657604868019</v>
      </c>
      <c r="F71" s="378">
        <v>85.637603177733325</v>
      </c>
      <c r="G71" s="377">
        <v>41.008479589824489</v>
      </c>
      <c r="H71" s="363">
        <v>42.130771614502635</v>
      </c>
      <c r="I71" s="364">
        <v>678.59343043074068</v>
      </c>
      <c r="J71" s="367">
        <v>-110.76820576386737</v>
      </c>
      <c r="K71" s="368">
        <v>107.71653451634398</v>
      </c>
      <c r="L71" s="365">
        <f t="shared" si="0"/>
        <v>675.54175918321721</v>
      </c>
      <c r="M71" s="390">
        <v>2</v>
      </c>
      <c r="N71" s="141">
        <f t="shared" si="7"/>
        <v>-515.09826759343809</v>
      </c>
      <c r="O71" s="142">
        <f t="shared" si="8"/>
        <v>-0.43262300612212001</v>
      </c>
      <c r="P71" s="31"/>
      <c r="Q71" s="45">
        <f t="shared" si="9"/>
        <v>-0.26461059174354062</v>
      </c>
      <c r="R71" s="45">
        <f t="shared" si="10"/>
        <v>-0.69958120560211035</v>
      </c>
      <c r="S71" s="23"/>
      <c r="T71" s="33"/>
      <c r="U71" s="383">
        <v>202</v>
      </c>
      <c r="V71" s="372" t="s">
        <v>69</v>
      </c>
      <c r="W71" s="368">
        <v>34667</v>
      </c>
      <c r="X71" s="387">
        <v>1007.7833560735205</v>
      </c>
      <c r="Y71" s="363">
        <v>-85.015876950285261</v>
      </c>
      <c r="Z71" s="384">
        <v>922.76747912323526</v>
      </c>
      <c r="AA71" s="389">
        <v>-90.682031903539382</v>
      </c>
      <c r="AB71" s="386">
        <v>358.55457955695948</v>
      </c>
      <c r="AC71" s="392">
        <f t="shared" si="6"/>
        <v>1190.6400267766553</v>
      </c>
    </row>
    <row r="72" spans="1:29" ht="18.75">
      <c r="A72" s="371">
        <v>204</v>
      </c>
      <c r="B72" s="372" t="s">
        <v>70</v>
      </c>
      <c r="C72" s="368">
        <v>2778</v>
      </c>
      <c r="D72" s="362">
        <v>-359.08063354931608</v>
      </c>
      <c r="E72" s="375">
        <v>72.30489560835133</v>
      </c>
      <c r="F72" s="378">
        <v>-170.10943124550036</v>
      </c>
      <c r="G72" s="377">
        <v>-261.27609791216702</v>
      </c>
      <c r="H72" s="363">
        <v>367.35349172066236</v>
      </c>
      <c r="I72" s="364">
        <v>8.272858171346293</v>
      </c>
      <c r="J72" s="367">
        <v>-217.24046076313894</v>
      </c>
      <c r="K72" s="368">
        <v>225.31367214383366</v>
      </c>
      <c r="L72" s="365">
        <f t="shared" si="0"/>
        <v>16.346069552041001</v>
      </c>
      <c r="M72" s="390">
        <v>11</v>
      </c>
      <c r="N72" s="141">
        <f t="shared" si="7"/>
        <v>-4420.2396713596454</v>
      </c>
      <c r="O72" s="142">
        <f t="shared" si="8"/>
        <v>-0.99631561959880399</v>
      </c>
      <c r="P72" s="31"/>
      <c r="Q72" s="45">
        <f t="shared" si="9"/>
        <v>-0.9978766481400736</v>
      </c>
      <c r="R72" s="45">
        <f t="shared" si="10"/>
        <v>-0.69802818683049672</v>
      </c>
      <c r="S72" s="23"/>
      <c r="T72" s="33"/>
      <c r="U72" s="383">
        <v>204</v>
      </c>
      <c r="V72" s="372" t="s">
        <v>70</v>
      </c>
      <c r="W72" s="368">
        <v>2807</v>
      </c>
      <c r="X72" s="387">
        <v>2933.3450737910225</v>
      </c>
      <c r="Y72" s="363">
        <v>962.78647533106812</v>
      </c>
      <c r="Z72" s="384">
        <v>3896.1315491220907</v>
      </c>
      <c r="AA72" s="388">
        <v>-205.68721054506591</v>
      </c>
      <c r="AB72" s="386">
        <v>746.14140233466173</v>
      </c>
      <c r="AC72" s="392">
        <f t="shared" si="6"/>
        <v>4436.5857409116861</v>
      </c>
    </row>
    <row r="73" spans="1:29" ht="18.75">
      <c r="A73" s="371">
        <v>205</v>
      </c>
      <c r="B73" s="372" t="s">
        <v>71</v>
      </c>
      <c r="C73" s="368">
        <v>36493</v>
      </c>
      <c r="D73" s="362">
        <v>-83.390239223960762</v>
      </c>
      <c r="E73" s="375">
        <v>263.29929027484724</v>
      </c>
      <c r="F73" s="378">
        <v>-212.44808593428877</v>
      </c>
      <c r="G73" s="377">
        <v>-134.24144356451922</v>
      </c>
      <c r="H73" s="363">
        <v>358.55079056257364</v>
      </c>
      <c r="I73" s="364">
        <v>275.16055133861289</v>
      </c>
      <c r="J73" s="367">
        <v>850.95590935247856</v>
      </c>
      <c r="K73" s="368">
        <v>156.88027251267539</v>
      </c>
      <c r="L73" s="365">
        <f t="shared" si="0"/>
        <v>1282.996733203767</v>
      </c>
      <c r="M73" s="390">
        <v>18</v>
      </c>
      <c r="N73" s="141">
        <f t="shared" si="7"/>
        <v>-2126.4187525618636</v>
      </c>
      <c r="O73" s="142">
        <f t="shared" si="8"/>
        <v>-0.62369011974037758</v>
      </c>
      <c r="P73" s="31"/>
      <c r="Q73" s="45">
        <f t="shared" si="9"/>
        <v>-0.86863948478354225</v>
      </c>
      <c r="R73" s="45">
        <f t="shared" si="10"/>
        <v>-0.69470597235674436</v>
      </c>
      <c r="S73" s="23"/>
      <c r="T73" s="33"/>
      <c r="U73" s="383">
        <v>205</v>
      </c>
      <c r="V73" s="372" t="s">
        <v>71</v>
      </c>
      <c r="W73" s="368">
        <v>36567</v>
      </c>
      <c r="X73" s="387">
        <v>1614.0053086100231</v>
      </c>
      <c r="Y73" s="363">
        <v>480.69225621909948</v>
      </c>
      <c r="Z73" s="384">
        <v>2094.6975648291227</v>
      </c>
      <c r="AA73" s="389">
        <v>800.8517515792928</v>
      </c>
      <c r="AB73" s="386">
        <v>513.86616935721474</v>
      </c>
      <c r="AC73" s="392">
        <f t="shared" si="6"/>
        <v>3409.4154857656304</v>
      </c>
    </row>
    <row r="74" spans="1:29" ht="18.75">
      <c r="A74" s="371">
        <v>208</v>
      </c>
      <c r="B74" s="372" t="s">
        <v>72</v>
      </c>
      <c r="C74" s="368">
        <v>12412</v>
      </c>
      <c r="D74" s="362">
        <v>702.6925555913632</v>
      </c>
      <c r="E74" s="375">
        <v>516.91596841766034</v>
      </c>
      <c r="F74" s="378">
        <v>128.19158878504672</v>
      </c>
      <c r="G74" s="377">
        <v>57.584998388656139</v>
      </c>
      <c r="H74" s="363">
        <v>505.10949081534</v>
      </c>
      <c r="I74" s="364">
        <v>1207.8020464067031</v>
      </c>
      <c r="J74" s="367">
        <v>-4.723735095069288</v>
      </c>
      <c r="K74" s="368">
        <v>195.82010937208889</v>
      </c>
      <c r="L74" s="365">
        <f t="shared" ref="L74:L137" si="11">SUM(I74:K74)</f>
        <v>1398.8984206837226</v>
      </c>
      <c r="M74" s="390">
        <v>17</v>
      </c>
      <c r="N74" s="141">
        <f t="shared" si="7"/>
        <v>-1818.8599963305251</v>
      </c>
      <c r="O74" s="142">
        <f t="shared" si="8"/>
        <v>-0.56525685294244121</v>
      </c>
      <c r="P74" s="31"/>
      <c r="Q74" s="45">
        <f t="shared" si="9"/>
        <v>-0.53834714525768534</v>
      </c>
      <c r="R74" s="45">
        <f t="shared" si="10"/>
        <v>-0.68121936315988685</v>
      </c>
      <c r="S74" s="23"/>
      <c r="T74" s="33"/>
      <c r="U74" s="383">
        <v>208</v>
      </c>
      <c r="V74" s="372" t="s">
        <v>72</v>
      </c>
      <c r="W74" s="368">
        <v>12400</v>
      </c>
      <c r="X74" s="387">
        <v>1745.3941156829385</v>
      </c>
      <c r="Y74" s="363">
        <v>870.86187407125408</v>
      </c>
      <c r="Z74" s="384">
        <v>2616.2559897541928</v>
      </c>
      <c r="AA74" s="388">
        <v>-12.776129032258064</v>
      </c>
      <c r="AB74" s="386">
        <v>614.27855629231317</v>
      </c>
      <c r="AC74" s="392">
        <f t="shared" ref="AC74:AC137" si="12">SUM(Z74:AB74)</f>
        <v>3217.7584170142477</v>
      </c>
    </row>
    <row r="75" spans="1:29" ht="18.75">
      <c r="A75" s="371">
        <v>211</v>
      </c>
      <c r="B75" s="372" t="s">
        <v>73</v>
      </c>
      <c r="C75" s="368">
        <v>32622</v>
      </c>
      <c r="D75" s="362">
        <v>519.82928698424371</v>
      </c>
      <c r="E75" s="375">
        <v>490.23560787198824</v>
      </c>
      <c r="F75" s="378">
        <v>20.996014959229967</v>
      </c>
      <c r="G75" s="377">
        <v>8.5976641530255655</v>
      </c>
      <c r="H75" s="363">
        <v>196.50588559867575</v>
      </c>
      <c r="I75" s="364">
        <v>716.33514192875975</v>
      </c>
      <c r="J75" s="367">
        <v>-131.97786769664643</v>
      </c>
      <c r="K75" s="368">
        <v>132.08897158978792</v>
      </c>
      <c r="L75" s="365">
        <f t="shared" si="11"/>
        <v>716.44624582190124</v>
      </c>
      <c r="M75" s="390">
        <v>6</v>
      </c>
      <c r="N75" s="141">
        <f t="shared" ref="N75:N138" si="13">L75-AC75</f>
        <v>-830.17284348127953</v>
      </c>
      <c r="O75" s="142">
        <f t="shared" ref="O75:O138" si="14">N75/AC75</f>
        <v>-0.53676619487174992</v>
      </c>
      <c r="P75" s="31"/>
      <c r="Q75" s="45">
        <f t="shared" ref="Q75:Q138" si="15">I75/Z75-1</f>
        <v>-0.42057607016003318</v>
      </c>
      <c r="R75" s="45">
        <f t="shared" ref="R75:R138" si="16">K75/AB75-1</f>
        <v>-0.69769695564306455</v>
      </c>
      <c r="S75" s="23"/>
      <c r="T75" s="33"/>
      <c r="U75" s="383">
        <v>211</v>
      </c>
      <c r="V75" s="372" t="s">
        <v>73</v>
      </c>
      <c r="W75" s="368">
        <v>32214</v>
      </c>
      <c r="X75" s="387">
        <v>1106.6484859041034</v>
      </c>
      <c r="Y75" s="363">
        <v>129.6400155504484</v>
      </c>
      <c r="Z75" s="384">
        <v>1236.2885014545516</v>
      </c>
      <c r="AA75" s="389">
        <v>-126.61165952691377</v>
      </c>
      <c r="AB75" s="386">
        <v>436.94224737554316</v>
      </c>
      <c r="AC75" s="392">
        <f t="shared" si="12"/>
        <v>1546.6190893031808</v>
      </c>
    </row>
    <row r="76" spans="1:29" ht="18.75">
      <c r="A76" s="371">
        <v>213</v>
      </c>
      <c r="B76" s="372" t="s">
        <v>74</v>
      </c>
      <c r="C76" s="368">
        <v>5230</v>
      </c>
      <c r="D76" s="362">
        <v>51.067877629063098</v>
      </c>
      <c r="E76" s="375">
        <v>64.206883365200767</v>
      </c>
      <c r="F76" s="378">
        <v>-25.934990439770555</v>
      </c>
      <c r="G76" s="377">
        <v>12.795984703632888</v>
      </c>
      <c r="H76" s="363">
        <v>137.08546845124283</v>
      </c>
      <c r="I76" s="364">
        <v>188.15334608030594</v>
      </c>
      <c r="J76" s="367">
        <v>-65.947992351816438</v>
      </c>
      <c r="K76" s="368">
        <v>215.42342806954719</v>
      </c>
      <c r="L76" s="365">
        <f t="shared" si="11"/>
        <v>337.6287817980367</v>
      </c>
      <c r="M76" s="390">
        <v>10</v>
      </c>
      <c r="N76" s="141">
        <f t="shared" si="13"/>
        <v>-3399.6861897039516</v>
      </c>
      <c r="O76" s="142">
        <f t="shared" si="14"/>
        <v>-0.9096600676227331</v>
      </c>
      <c r="P76" s="31"/>
      <c r="Q76" s="45">
        <f t="shared" si="15"/>
        <v>-0.93961549559899071</v>
      </c>
      <c r="R76" s="45">
        <f t="shared" si="16"/>
        <v>-0.69048531424823034</v>
      </c>
      <c r="S76" s="23"/>
      <c r="T76" s="33"/>
      <c r="U76" s="383">
        <v>213</v>
      </c>
      <c r="V76" s="372" t="s">
        <v>74</v>
      </c>
      <c r="W76" s="368">
        <v>5312</v>
      </c>
      <c r="X76" s="387">
        <v>2458.9637694441253</v>
      </c>
      <c r="Y76" s="363">
        <v>656.95724285387428</v>
      </c>
      <c r="Z76" s="384">
        <v>3115.9210122979994</v>
      </c>
      <c r="AA76" s="388">
        <v>-74.609939759036138</v>
      </c>
      <c r="AB76" s="386">
        <v>696.00389896302511</v>
      </c>
      <c r="AC76" s="392">
        <f t="shared" si="12"/>
        <v>3737.3149715019886</v>
      </c>
    </row>
    <row r="77" spans="1:29" ht="18.75">
      <c r="A77" s="371">
        <v>214</v>
      </c>
      <c r="B77" s="372" t="s">
        <v>75</v>
      </c>
      <c r="C77" s="368">
        <v>12662</v>
      </c>
      <c r="D77" s="362">
        <v>274.75714737008371</v>
      </c>
      <c r="E77" s="375">
        <v>192.46754067287949</v>
      </c>
      <c r="F77" s="378">
        <v>17.243958300426474</v>
      </c>
      <c r="G77" s="377">
        <v>65.045648396777764</v>
      </c>
      <c r="H77" s="363">
        <v>408.97441162533568</v>
      </c>
      <c r="I77" s="364">
        <v>683.73148001895436</v>
      </c>
      <c r="J77" s="367">
        <v>-51.157479071236772</v>
      </c>
      <c r="K77" s="368">
        <v>208.6820619034921</v>
      </c>
      <c r="L77" s="365">
        <f t="shared" si="11"/>
        <v>841.25606285120966</v>
      </c>
      <c r="M77" s="390">
        <v>4</v>
      </c>
      <c r="N77" s="141">
        <f t="shared" si="13"/>
        <v>-2114.923741414048</v>
      </c>
      <c r="O77" s="142">
        <f t="shared" si="14"/>
        <v>-0.71542459574433792</v>
      </c>
      <c r="P77" s="31"/>
      <c r="Q77" s="45">
        <f t="shared" si="15"/>
        <v>-0.70726876868571487</v>
      </c>
      <c r="R77" s="45">
        <f t="shared" si="16"/>
        <v>-0.68915214861050034</v>
      </c>
      <c r="S77" s="23"/>
      <c r="T77" s="33"/>
      <c r="U77" s="383">
        <v>214</v>
      </c>
      <c r="V77" s="372" t="s">
        <v>75</v>
      </c>
      <c r="W77" s="368">
        <v>12758</v>
      </c>
      <c r="X77" s="387">
        <v>1572.0696084329634</v>
      </c>
      <c r="Y77" s="363">
        <v>763.62746409729789</v>
      </c>
      <c r="Z77" s="384">
        <v>2335.6970725302613</v>
      </c>
      <c r="AA77" s="389">
        <v>-50.849114281235302</v>
      </c>
      <c r="AB77" s="386">
        <v>671.33184601623168</v>
      </c>
      <c r="AC77" s="392">
        <f t="shared" si="12"/>
        <v>2956.1798042652576</v>
      </c>
    </row>
    <row r="78" spans="1:29" ht="18.75">
      <c r="A78" s="371">
        <v>216</v>
      </c>
      <c r="B78" s="372" t="s">
        <v>76</v>
      </c>
      <c r="C78" s="368">
        <v>1311</v>
      </c>
      <c r="D78" s="362">
        <v>550.02059496567506</v>
      </c>
      <c r="E78" s="375">
        <v>466.24256292906176</v>
      </c>
      <c r="F78" s="378">
        <v>87.22883295194508</v>
      </c>
      <c r="G78" s="377">
        <v>-3.4508009153318078</v>
      </c>
      <c r="H78" s="363">
        <v>283.88100686498854</v>
      </c>
      <c r="I78" s="364">
        <v>833.90160183066359</v>
      </c>
      <c r="J78" s="367">
        <v>-266.35316552250191</v>
      </c>
      <c r="K78" s="368">
        <v>229.96112229984442</v>
      </c>
      <c r="L78" s="365">
        <f t="shared" si="11"/>
        <v>797.50955860800605</v>
      </c>
      <c r="M78" s="390">
        <v>13</v>
      </c>
      <c r="N78" s="141">
        <f t="shared" si="13"/>
        <v>-4076.9941938380116</v>
      </c>
      <c r="O78" s="142">
        <f t="shared" si="14"/>
        <v>-0.83639164126034016</v>
      </c>
      <c r="P78" s="31"/>
      <c r="Q78" s="45">
        <f t="shared" si="15"/>
        <v>-0.8082567088599748</v>
      </c>
      <c r="R78" s="45">
        <f t="shared" si="16"/>
        <v>-0.69649569351910268</v>
      </c>
      <c r="S78" s="23"/>
      <c r="T78" s="33"/>
      <c r="U78" s="383">
        <v>216</v>
      </c>
      <c r="V78" s="372" t="s">
        <v>76</v>
      </c>
      <c r="W78" s="368">
        <v>1323</v>
      </c>
      <c r="X78" s="387">
        <v>3446.5644772316209</v>
      </c>
      <c r="Y78" s="363">
        <v>902.48782531640677</v>
      </c>
      <c r="Z78" s="384">
        <v>4349.0523025480279</v>
      </c>
      <c r="AA78" s="388">
        <v>-232.23507180650037</v>
      </c>
      <c r="AB78" s="386">
        <v>757.68652170448934</v>
      </c>
      <c r="AC78" s="392">
        <f t="shared" si="12"/>
        <v>4874.5037524460176</v>
      </c>
    </row>
    <row r="79" spans="1:29" ht="18.75">
      <c r="A79" s="371">
        <v>217</v>
      </c>
      <c r="B79" s="372" t="s">
        <v>77</v>
      </c>
      <c r="C79" s="368">
        <v>5390</v>
      </c>
      <c r="D79" s="362">
        <v>210.53079777365491</v>
      </c>
      <c r="E79" s="375">
        <v>457.94972170686458</v>
      </c>
      <c r="F79" s="378">
        <v>-104.10148423005566</v>
      </c>
      <c r="G79" s="377">
        <v>-143.31743970315398</v>
      </c>
      <c r="H79" s="363">
        <v>505.80816326530612</v>
      </c>
      <c r="I79" s="364">
        <v>716.33896103896109</v>
      </c>
      <c r="J79" s="367">
        <v>17.67717996289425</v>
      </c>
      <c r="K79" s="368">
        <v>197.43194826662412</v>
      </c>
      <c r="L79" s="365">
        <f t="shared" si="11"/>
        <v>931.44808926847941</v>
      </c>
      <c r="M79" s="390">
        <v>16</v>
      </c>
      <c r="N79" s="141">
        <f t="shared" si="13"/>
        <v>-2249.5368471872043</v>
      </c>
      <c r="O79" s="142">
        <f t="shared" si="14"/>
        <v>-0.70718248973969755</v>
      </c>
      <c r="P79" s="31"/>
      <c r="Q79" s="45">
        <f t="shared" si="15"/>
        <v>-0.71815545152717519</v>
      </c>
      <c r="R79" s="45">
        <f t="shared" si="16"/>
        <v>-0.68734269462208752</v>
      </c>
      <c r="S79" s="23"/>
      <c r="T79" s="33"/>
      <c r="U79" s="383">
        <v>217</v>
      </c>
      <c r="V79" s="372" t="s">
        <v>77</v>
      </c>
      <c r="W79" s="368">
        <v>5426</v>
      </c>
      <c r="X79" s="387">
        <v>1693.5594217506555</v>
      </c>
      <c r="Y79" s="363">
        <v>848.05071376711533</v>
      </c>
      <c r="Z79" s="384">
        <v>2541.6101355177707</v>
      </c>
      <c r="AA79" s="389">
        <v>7.9104312569111688</v>
      </c>
      <c r="AB79" s="386">
        <v>631.46436968100204</v>
      </c>
      <c r="AC79" s="392">
        <f t="shared" si="12"/>
        <v>3180.984936455684</v>
      </c>
    </row>
    <row r="80" spans="1:29" ht="18.75">
      <c r="A80" s="371">
        <v>218</v>
      </c>
      <c r="B80" s="372" t="s">
        <v>78</v>
      </c>
      <c r="C80" s="368">
        <v>1192</v>
      </c>
      <c r="D80" s="362">
        <v>440.26426174496646</v>
      </c>
      <c r="E80" s="375">
        <v>-117.12835570469798</v>
      </c>
      <c r="F80" s="378">
        <v>354.84144295302013</v>
      </c>
      <c r="G80" s="377">
        <v>202.55117449664431</v>
      </c>
      <c r="H80" s="363">
        <v>520.75</v>
      </c>
      <c r="I80" s="364">
        <v>961.01510067114089</v>
      </c>
      <c r="J80" s="367">
        <v>-256.37416107382552</v>
      </c>
      <c r="K80" s="368">
        <v>286.01336469098078</v>
      </c>
      <c r="L80" s="365">
        <f t="shared" si="11"/>
        <v>990.65430428829609</v>
      </c>
      <c r="M80" s="390">
        <v>14</v>
      </c>
      <c r="N80" s="141">
        <f t="shared" si="13"/>
        <v>-3689.1534125921298</v>
      </c>
      <c r="O80" s="142">
        <f t="shared" si="14"/>
        <v>-0.78831303245325024</v>
      </c>
      <c r="P80" s="31"/>
      <c r="Q80" s="45">
        <f t="shared" si="15"/>
        <v>-0.76102478694451126</v>
      </c>
      <c r="R80" s="45">
        <f t="shared" si="16"/>
        <v>-0.68077779625597945</v>
      </c>
      <c r="S80" s="23"/>
      <c r="T80" s="33"/>
      <c r="U80" s="383">
        <v>218</v>
      </c>
      <c r="V80" s="372" t="s">
        <v>78</v>
      </c>
      <c r="W80" s="368">
        <v>1207</v>
      </c>
      <c r="X80" s="387">
        <v>2970.8139709661586</v>
      </c>
      <c r="Y80" s="363">
        <v>1050.5867776043574</v>
      </c>
      <c r="Z80" s="384">
        <v>4021.400748570516</v>
      </c>
      <c r="AA80" s="388">
        <v>-237.56255178127589</v>
      </c>
      <c r="AB80" s="386">
        <v>895.9695200911857</v>
      </c>
      <c r="AC80" s="392">
        <f t="shared" si="12"/>
        <v>4679.8077168804257</v>
      </c>
    </row>
    <row r="81" spans="1:29" ht="18.75">
      <c r="A81" s="371">
        <v>224</v>
      </c>
      <c r="B81" s="372" t="s">
        <v>79</v>
      </c>
      <c r="C81" s="368">
        <v>8717</v>
      </c>
      <c r="D81" s="362">
        <v>82.898244808993923</v>
      </c>
      <c r="E81" s="375">
        <v>239.68647470460022</v>
      </c>
      <c r="F81" s="378">
        <v>-84.85694619708616</v>
      </c>
      <c r="G81" s="377">
        <v>-71.931283698520133</v>
      </c>
      <c r="H81" s="363">
        <v>425.18194332912697</v>
      </c>
      <c r="I81" s="364">
        <v>508.08030285648732</v>
      </c>
      <c r="J81" s="367">
        <v>48.687277733165082</v>
      </c>
      <c r="K81" s="368">
        <v>170.25248073533243</v>
      </c>
      <c r="L81" s="365">
        <f t="shared" si="11"/>
        <v>727.02006132498491</v>
      </c>
      <c r="M81" s="390">
        <v>1</v>
      </c>
      <c r="N81" s="141">
        <f t="shared" si="13"/>
        <v>-1825.6658006489356</v>
      </c>
      <c r="O81" s="142">
        <f t="shared" si="14"/>
        <v>-0.71519407375774757</v>
      </c>
      <c r="P81" s="31"/>
      <c r="Q81" s="45">
        <f t="shared" si="15"/>
        <v>-0.75078641888920483</v>
      </c>
      <c r="R81" s="45">
        <f t="shared" si="16"/>
        <v>-0.69394513449945872</v>
      </c>
      <c r="S81" s="23"/>
      <c r="T81" s="33"/>
      <c r="U81" s="383">
        <v>224</v>
      </c>
      <c r="V81" s="372" t="s">
        <v>79</v>
      </c>
      <c r="W81" s="368">
        <v>8696</v>
      </c>
      <c r="X81" s="387">
        <v>1456.6719985588736</v>
      </c>
      <c r="Y81" s="363">
        <v>582.06240986249304</v>
      </c>
      <c r="Z81" s="384">
        <v>2038.7344084213664</v>
      </c>
      <c r="AA81" s="389">
        <v>-42.32946182152714</v>
      </c>
      <c r="AB81" s="386">
        <v>556.28091537408125</v>
      </c>
      <c r="AC81" s="392">
        <f t="shared" si="12"/>
        <v>2552.6858619739205</v>
      </c>
    </row>
    <row r="82" spans="1:29" ht="18.75">
      <c r="A82" s="371">
        <v>226</v>
      </c>
      <c r="B82" s="372" t="s">
        <v>80</v>
      </c>
      <c r="C82" s="368">
        <v>3774</v>
      </c>
      <c r="D82" s="362">
        <v>577.52411234764179</v>
      </c>
      <c r="E82" s="375">
        <v>227.76497085320614</v>
      </c>
      <c r="F82" s="378">
        <v>207.90540540540542</v>
      </c>
      <c r="G82" s="377">
        <v>141.85373608903021</v>
      </c>
      <c r="H82" s="363">
        <v>392.76603073661897</v>
      </c>
      <c r="I82" s="364">
        <v>970.28987811340755</v>
      </c>
      <c r="J82" s="367">
        <v>22.467408585055644</v>
      </c>
      <c r="K82" s="368">
        <v>213.66194706452094</v>
      </c>
      <c r="L82" s="365">
        <f t="shared" si="11"/>
        <v>1206.419233762984</v>
      </c>
      <c r="M82" s="390">
        <v>13</v>
      </c>
      <c r="N82" s="141">
        <f t="shared" si="13"/>
        <v>-3176.9724078254303</v>
      </c>
      <c r="O82" s="142">
        <f t="shared" si="14"/>
        <v>-0.72477493858481412</v>
      </c>
      <c r="P82" s="31"/>
      <c r="Q82" s="45">
        <f t="shared" si="15"/>
        <v>-0.73667374035209643</v>
      </c>
      <c r="R82" s="45">
        <f t="shared" si="16"/>
        <v>-0.69354027380089556</v>
      </c>
      <c r="S82" s="23"/>
      <c r="T82" s="33"/>
      <c r="U82" s="383">
        <v>226</v>
      </c>
      <c r="V82" s="372" t="s">
        <v>80</v>
      </c>
      <c r="W82" s="368">
        <v>3858</v>
      </c>
      <c r="X82" s="387">
        <v>2733.2345470477439</v>
      </c>
      <c r="Y82" s="363">
        <v>951.50953966352006</v>
      </c>
      <c r="Z82" s="384">
        <v>3684.7440867112641</v>
      </c>
      <c r="AA82" s="388">
        <v>1.453343701399689</v>
      </c>
      <c r="AB82" s="386">
        <v>697.19421117575007</v>
      </c>
      <c r="AC82" s="392">
        <f t="shared" si="12"/>
        <v>4383.3916415884141</v>
      </c>
    </row>
    <row r="83" spans="1:29" ht="18.75">
      <c r="A83" s="371">
        <v>230</v>
      </c>
      <c r="B83" s="372" t="s">
        <v>81</v>
      </c>
      <c r="C83" s="368">
        <v>2290</v>
      </c>
      <c r="D83" s="362">
        <v>127.11135371179039</v>
      </c>
      <c r="E83" s="375">
        <v>225.42052401746724</v>
      </c>
      <c r="F83" s="378">
        <v>-47.972925764192141</v>
      </c>
      <c r="G83" s="377">
        <v>-50.336244541484717</v>
      </c>
      <c r="H83" s="363">
        <v>565.61528384279472</v>
      </c>
      <c r="I83" s="364">
        <v>692.72663755458518</v>
      </c>
      <c r="J83" s="367">
        <v>-208.80829694323145</v>
      </c>
      <c r="K83" s="368">
        <v>258.37491143669871</v>
      </c>
      <c r="L83" s="365">
        <f t="shared" si="11"/>
        <v>742.29325204805241</v>
      </c>
      <c r="M83" s="390">
        <v>4</v>
      </c>
      <c r="N83" s="141">
        <f t="shared" si="13"/>
        <v>-3064.7489398722428</v>
      </c>
      <c r="O83" s="142">
        <f t="shared" si="14"/>
        <v>-0.80502100722092729</v>
      </c>
      <c r="P83" s="31"/>
      <c r="Q83" s="45">
        <f t="shared" si="15"/>
        <v>-0.7809805700866651</v>
      </c>
      <c r="R83" s="45">
        <f t="shared" si="16"/>
        <v>-0.68380219323783342</v>
      </c>
      <c r="S83" s="23"/>
      <c r="T83" s="33"/>
      <c r="U83" s="383">
        <v>230</v>
      </c>
      <c r="V83" s="372" t="s">
        <v>81</v>
      </c>
      <c r="W83" s="368">
        <v>2322</v>
      </c>
      <c r="X83" s="387">
        <v>2055.7454617367166</v>
      </c>
      <c r="Y83" s="363">
        <v>1107.1092577221657</v>
      </c>
      <c r="Z83" s="384">
        <v>3162.8547194588828</v>
      </c>
      <c r="AA83" s="389">
        <v>-172.94315245478037</v>
      </c>
      <c r="AB83" s="386">
        <v>817.13062491619269</v>
      </c>
      <c r="AC83" s="392">
        <f t="shared" si="12"/>
        <v>3807.042191920295</v>
      </c>
    </row>
    <row r="84" spans="1:29" ht="18.75">
      <c r="A84" s="371">
        <v>231</v>
      </c>
      <c r="B84" s="372" t="s">
        <v>82</v>
      </c>
      <c r="C84" s="368">
        <v>1289</v>
      </c>
      <c r="D84" s="362">
        <v>-865.25678820791313</v>
      </c>
      <c r="E84" s="375">
        <v>219.5810705973623</v>
      </c>
      <c r="F84" s="378">
        <v>-670.03025601241268</v>
      </c>
      <c r="G84" s="377">
        <v>-414.80760279286267</v>
      </c>
      <c r="H84" s="363">
        <v>-29.543832428238947</v>
      </c>
      <c r="I84" s="364">
        <v>-894.80139643134214</v>
      </c>
      <c r="J84" s="367">
        <v>-94.581070597362299</v>
      </c>
      <c r="K84" s="368">
        <v>173.98835970939692</v>
      </c>
      <c r="L84" s="365">
        <f t="shared" si="11"/>
        <v>-815.39410731930752</v>
      </c>
      <c r="M84" s="390">
        <v>15</v>
      </c>
      <c r="N84" s="141">
        <f t="shared" si="13"/>
        <v>-3016.2082581369878</v>
      </c>
      <c r="O84" s="142">
        <f t="shared" si="14"/>
        <v>-1.3704965760131811</v>
      </c>
      <c r="P84" s="31"/>
      <c r="Q84" s="45">
        <f t="shared" si="15"/>
        <v>-1.50044743902644</v>
      </c>
      <c r="R84" s="45">
        <f t="shared" si="16"/>
        <v>-0.69483265785263293</v>
      </c>
      <c r="S84" s="23"/>
      <c r="T84" s="33"/>
      <c r="U84" s="383">
        <v>231</v>
      </c>
      <c r="V84" s="372" t="s">
        <v>82</v>
      </c>
      <c r="W84" s="368">
        <v>1278</v>
      </c>
      <c r="X84" s="387">
        <v>1894.6401530116777</v>
      </c>
      <c r="Y84" s="363">
        <v>-106.63740456706577</v>
      </c>
      <c r="Z84" s="384">
        <v>1788.0027484446118</v>
      </c>
      <c r="AA84" s="388">
        <v>-157.32942097026603</v>
      </c>
      <c r="AB84" s="386">
        <v>570.14082334333443</v>
      </c>
      <c r="AC84" s="392">
        <f t="shared" si="12"/>
        <v>2200.8141508176805</v>
      </c>
    </row>
    <row r="85" spans="1:29" ht="18.75">
      <c r="A85" s="371">
        <v>232</v>
      </c>
      <c r="B85" s="372" t="s">
        <v>83</v>
      </c>
      <c r="C85" s="368">
        <v>12890</v>
      </c>
      <c r="D85" s="362">
        <v>195.92994569433671</v>
      </c>
      <c r="E85" s="375">
        <v>216.28269976726145</v>
      </c>
      <c r="F85" s="378">
        <v>1.3851823118696664</v>
      </c>
      <c r="G85" s="377">
        <v>-21.737936384794413</v>
      </c>
      <c r="H85" s="363">
        <v>402.58432893716059</v>
      </c>
      <c r="I85" s="364">
        <v>598.51435221101633</v>
      </c>
      <c r="J85" s="367">
        <v>-43.094026377036464</v>
      </c>
      <c r="K85" s="368">
        <v>219.69568983301474</v>
      </c>
      <c r="L85" s="365">
        <f t="shared" si="11"/>
        <v>775.1160156669946</v>
      </c>
      <c r="M85" s="390">
        <v>14</v>
      </c>
      <c r="N85" s="141">
        <f t="shared" si="13"/>
        <v>-2690.4645757332719</v>
      </c>
      <c r="O85" s="142">
        <f t="shared" si="14"/>
        <v>-0.77633877059722067</v>
      </c>
      <c r="P85" s="31"/>
      <c r="Q85" s="45">
        <f t="shared" si="15"/>
        <v>-0.78729783535500375</v>
      </c>
      <c r="R85" s="45">
        <f t="shared" si="16"/>
        <v>-0.68833643770060016</v>
      </c>
      <c r="S85" s="23"/>
      <c r="T85" s="33"/>
      <c r="U85" s="383">
        <v>232</v>
      </c>
      <c r="V85" s="372" t="s">
        <v>83</v>
      </c>
      <c r="W85" s="368">
        <v>13007</v>
      </c>
      <c r="X85" s="387">
        <v>1978.176840697276</v>
      </c>
      <c r="Y85" s="363">
        <v>835.6842838942282</v>
      </c>
      <c r="Z85" s="384">
        <v>2813.8611245915044</v>
      </c>
      <c r="AA85" s="389">
        <v>-53.193511186284312</v>
      </c>
      <c r="AB85" s="386">
        <v>704.91297799504684</v>
      </c>
      <c r="AC85" s="392">
        <f t="shared" si="12"/>
        <v>3465.5805914002667</v>
      </c>
    </row>
    <row r="86" spans="1:29" ht="18.75">
      <c r="A86" s="371">
        <v>233</v>
      </c>
      <c r="B86" s="372" t="s">
        <v>84</v>
      </c>
      <c r="C86" s="368">
        <v>15312</v>
      </c>
      <c r="D86" s="362">
        <v>449.70970480668757</v>
      </c>
      <c r="E86" s="375">
        <v>235.4791013584117</v>
      </c>
      <c r="F86" s="378">
        <v>162.88989028213166</v>
      </c>
      <c r="G86" s="377">
        <v>51.340713166144198</v>
      </c>
      <c r="H86" s="363">
        <v>476.19455329153607</v>
      </c>
      <c r="I86" s="364">
        <v>925.90425809822364</v>
      </c>
      <c r="J86" s="367">
        <v>-22.781021421107628</v>
      </c>
      <c r="K86" s="368">
        <v>222.24894275325505</v>
      </c>
      <c r="L86" s="365">
        <f t="shared" si="11"/>
        <v>1125.372179430371</v>
      </c>
      <c r="M86" s="390">
        <v>14</v>
      </c>
      <c r="N86" s="141">
        <f t="shared" si="13"/>
        <v>-2531.8593581657974</v>
      </c>
      <c r="O86" s="142">
        <f t="shared" si="14"/>
        <v>-0.6922885062480737</v>
      </c>
      <c r="P86" s="31"/>
      <c r="Q86" s="45">
        <f t="shared" si="15"/>
        <v>-0.69147257115421001</v>
      </c>
      <c r="R86" s="45">
        <f t="shared" si="16"/>
        <v>-0.68434215644958829</v>
      </c>
      <c r="S86" s="23"/>
      <c r="T86" s="33"/>
      <c r="U86" s="383">
        <v>233</v>
      </c>
      <c r="V86" s="372" t="s">
        <v>84</v>
      </c>
      <c r="W86" s="368">
        <v>15514</v>
      </c>
      <c r="X86" s="387">
        <v>2145.9667138182031</v>
      </c>
      <c r="Y86" s="363">
        <v>855.07686134157586</v>
      </c>
      <c r="Z86" s="384">
        <v>3001.0435751597788</v>
      </c>
      <c r="AA86" s="388">
        <v>-47.893837823900995</v>
      </c>
      <c r="AB86" s="386">
        <v>704.08180026029061</v>
      </c>
      <c r="AC86" s="392">
        <f t="shared" si="12"/>
        <v>3657.2315375961684</v>
      </c>
    </row>
    <row r="87" spans="1:29" ht="18.75">
      <c r="A87" s="371">
        <v>235</v>
      </c>
      <c r="B87" s="372" t="s">
        <v>85</v>
      </c>
      <c r="C87" s="368">
        <v>10396</v>
      </c>
      <c r="D87" s="362">
        <v>1541.0000961908427</v>
      </c>
      <c r="E87" s="375">
        <v>689.58955367449016</v>
      </c>
      <c r="F87" s="378">
        <v>708.27173913043475</v>
      </c>
      <c r="G87" s="377">
        <v>143.13880338591767</v>
      </c>
      <c r="H87" s="363">
        <v>-155.18055021161985</v>
      </c>
      <c r="I87" s="364">
        <v>1385.8195459792228</v>
      </c>
      <c r="J87" s="367">
        <v>287.27981916121587</v>
      </c>
      <c r="K87" s="368">
        <v>63.698137836558523</v>
      </c>
      <c r="L87" s="365">
        <f t="shared" si="11"/>
        <v>1736.7975029769973</v>
      </c>
      <c r="M87" s="390">
        <v>1</v>
      </c>
      <c r="N87" s="141">
        <f t="shared" si="13"/>
        <v>1351.0226733694417</v>
      </c>
      <c r="O87" s="142">
        <f t="shared" si="14"/>
        <v>3.5021016657406658</v>
      </c>
      <c r="P87" s="31"/>
      <c r="Q87" s="45">
        <f t="shared" si="15"/>
        <v>-17.746929501319372</v>
      </c>
      <c r="R87" s="45">
        <f t="shared" si="16"/>
        <v>-0.67779282931511597</v>
      </c>
      <c r="S87" s="23"/>
      <c r="T87" s="33"/>
      <c r="U87" s="383">
        <v>235</v>
      </c>
      <c r="V87" s="372" t="s">
        <v>85</v>
      </c>
      <c r="W87" s="368">
        <v>10178</v>
      </c>
      <c r="X87" s="387">
        <v>1292.6894051603881</v>
      </c>
      <c r="Y87" s="363">
        <v>-1375.440069744606</v>
      </c>
      <c r="Z87" s="384">
        <v>-82.750664584217887</v>
      </c>
      <c r="AA87" s="389">
        <v>270.83238357241106</v>
      </c>
      <c r="AB87" s="386">
        <v>197.6931106193623</v>
      </c>
      <c r="AC87" s="392">
        <f t="shared" si="12"/>
        <v>385.77482960755549</v>
      </c>
    </row>
    <row r="88" spans="1:29" ht="18.75">
      <c r="A88" s="371">
        <v>236</v>
      </c>
      <c r="B88" s="372" t="s">
        <v>86</v>
      </c>
      <c r="C88" s="368">
        <v>4196</v>
      </c>
      <c r="D88" s="362">
        <v>367.07816968541471</v>
      </c>
      <c r="E88" s="375">
        <v>493.10081029551952</v>
      </c>
      <c r="F88" s="378">
        <v>-25.006911344137272</v>
      </c>
      <c r="G88" s="377">
        <v>-101.01572926596759</v>
      </c>
      <c r="H88" s="363">
        <v>544.16587225929459</v>
      </c>
      <c r="I88" s="364">
        <v>911.24404194470924</v>
      </c>
      <c r="J88" s="367">
        <v>182.02573879885605</v>
      </c>
      <c r="K88" s="368">
        <v>213.65340342772814</v>
      </c>
      <c r="L88" s="365">
        <f t="shared" si="11"/>
        <v>1306.9231841712933</v>
      </c>
      <c r="M88" s="390">
        <v>16</v>
      </c>
      <c r="N88" s="141">
        <f t="shared" si="13"/>
        <v>-2055.2906550708594</v>
      </c>
      <c r="O88" s="142">
        <f t="shared" si="14"/>
        <v>-0.6112908795634856</v>
      </c>
      <c r="P88" s="31"/>
      <c r="Q88" s="45">
        <f t="shared" si="15"/>
        <v>-0.63614557454474085</v>
      </c>
      <c r="R88" s="45">
        <f t="shared" si="16"/>
        <v>-0.67897705096275296</v>
      </c>
      <c r="S88" s="23"/>
      <c r="T88" s="33"/>
      <c r="U88" s="383">
        <v>236</v>
      </c>
      <c r="V88" s="372" t="s">
        <v>86</v>
      </c>
      <c r="W88" s="368">
        <v>4228</v>
      </c>
      <c r="X88" s="387">
        <v>1595.8815785962406</v>
      </c>
      <c r="Y88" s="363">
        <v>908.53771163102385</v>
      </c>
      <c r="Z88" s="384">
        <v>2504.4192902272644</v>
      </c>
      <c r="AA88" s="388">
        <v>192.25520340586567</v>
      </c>
      <c r="AB88" s="386">
        <v>665.53934560902303</v>
      </c>
      <c r="AC88" s="392">
        <f t="shared" si="12"/>
        <v>3362.213839242153</v>
      </c>
    </row>
    <row r="89" spans="1:29" ht="18.75">
      <c r="A89" s="371">
        <v>239</v>
      </c>
      <c r="B89" s="372" t="s">
        <v>87</v>
      </c>
      <c r="C89" s="368">
        <v>2095</v>
      </c>
      <c r="D89" s="362">
        <v>137.54463007159904</v>
      </c>
      <c r="E89" s="375">
        <v>181.45346062052505</v>
      </c>
      <c r="F89" s="378">
        <v>93.316945107398567</v>
      </c>
      <c r="G89" s="377">
        <v>-137.22577565632457</v>
      </c>
      <c r="H89" s="363">
        <v>189.81050119331744</v>
      </c>
      <c r="I89" s="364">
        <v>327.35560859188541</v>
      </c>
      <c r="J89" s="367">
        <v>-252.95608591885443</v>
      </c>
      <c r="K89" s="368">
        <v>221.73922313546271</v>
      </c>
      <c r="L89" s="365">
        <f t="shared" si="11"/>
        <v>296.1387458084937</v>
      </c>
      <c r="M89" s="390">
        <v>11</v>
      </c>
      <c r="N89" s="141">
        <f t="shared" si="13"/>
        <v>-3681.1147698830687</v>
      </c>
      <c r="O89" s="142">
        <f t="shared" si="14"/>
        <v>-0.92554189853874547</v>
      </c>
      <c r="P89" s="31"/>
      <c r="Q89" s="45">
        <f t="shared" si="15"/>
        <v>-0.90622998391804477</v>
      </c>
      <c r="R89" s="45">
        <f t="shared" si="16"/>
        <v>-0.68472450959987008</v>
      </c>
      <c r="S89" s="23"/>
      <c r="T89" s="33"/>
      <c r="U89" s="383">
        <v>239</v>
      </c>
      <c r="V89" s="372" t="s">
        <v>87</v>
      </c>
      <c r="W89" s="368">
        <v>2155</v>
      </c>
      <c r="X89" s="387">
        <v>2801.9054742565613</v>
      </c>
      <c r="Y89" s="363">
        <v>689.14232833500398</v>
      </c>
      <c r="Z89" s="384">
        <v>3491.047802591565</v>
      </c>
      <c r="AA89" s="389">
        <v>-217.11322505800464</v>
      </c>
      <c r="AB89" s="386">
        <v>703.31893815800197</v>
      </c>
      <c r="AC89" s="392">
        <f t="shared" si="12"/>
        <v>3977.2535156915624</v>
      </c>
    </row>
    <row r="90" spans="1:29" ht="18.75">
      <c r="A90" s="371">
        <v>240</v>
      </c>
      <c r="B90" s="372" t="s">
        <v>88</v>
      </c>
      <c r="C90" s="368">
        <v>19982</v>
      </c>
      <c r="D90" s="362">
        <v>-374.55554999499549</v>
      </c>
      <c r="E90" s="375">
        <v>118.12501251126014</v>
      </c>
      <c r="F90" s="378">
        <v>-305.69302372134922</v>
      </c>
      <c r="G90" s="377">
        <v>-186.98753878490641</v>
      </c>
      <c r="H90" s="363">
        <v>209.18411570413372</v>
      </c>
      <c r="I90" s="364">
        <v>-165.37143429086177</v>
      </c>
      <c r="J90" s="367">
        <v>28.750375337804023</v>
      </c>
      <c r="K90" s="368">
        <v>159.90319853825699</v>
      </c>
      <c r="L90" s="365">
        <f t="shared" si="11"/>
        <v>23.282139585199246</v>
      </c>
      <c r="M90" s="390">
        <v>19</v>
      </c>
      <c r="N90" s="141">
        <f t="shared" si="13"/>
        <v>-2698.8023279023096</v>
      </c>
      <c r="O90" s="142">
        <f t="shared" si="14"/>
        <v>-0.99144694447829218</v>
      </c>
      <c r="P90" s="31"/>
      <c r="Q90" s="45">
        <f t="shared" si="15"/>
        <v>-1.0768961263090182</v>
      </c>
      <c r="R90" s="45">
        <f t="shared" si="16"/>
        <v>-0.68882446417872412</v>
      </c>
      <c r="S90" s="23"/>
      <c r="T90" s="33"/>
      <c r="U90" s="383">
        <v>240</v>
      </c>
      <c r="V90" s="372" t="s">
        <v>88</v>
      </c>
      <c r="W90" s="368">
        <v>20437</v>
      </c>
      <c r="X90" s="387">
        <v>1875.4677803492311</v>
      </c>
      <c r="Y90" s="363">
        <v>275.11433904509164</v>
      </c>
      <c r="Z90" s="384">
        <v>2150.5821193943229</v>
      </c>
      <c r="AA90" s="388">
        <v>57.634192885452855</v>
      </c>
      <c r="AB90" s="386">
        <v>513.86815520773337</v>
      </c>
      <c r="AC90" s="392">
        <f t="shared" si="12"/>
        <v>2722.0844674875088</v>
      </c>
    </row>
    <row r="91" spans="1:29" ht="18.75">
      <c r="A91" s="371">
        <v>241</v>
      </c>
      <c r="B91" s="372" t="s">
        <v>89</v>
      </c>
      <c r="C91" s="368">
        <v>7904</v>
      </c>
      <c r="D91" s="362">
        <v>75.063006072874501</v>
      </c>
      <c r="E91" s="375">
        <v>334.01872469635629</v>
      </c>
      <c r="F91" s="378">
        <v>-152.02378542510121</v>
      </c>
      <c r="G91" s="377">
        <v>-106.93193319838056</v>
      </c>
      <c r="H91" s="363">
        <v>212.24886133603238</v>
      </c>
      <c r="I91" s="364">
        <v>287.31186740890689</v>
      </c>
      <c r="J91" s="367">
        <v>-50.800733805668017</v>
      </c>
      <c r="K91" s="368">
        <v>145.45398142879353</v>
      </c>
      <c r="L91" s="365">
        <f t="shared" si="11"/>
        <v>381.96511503203237</v>
      </c>
      <c r="M91" s="390">
        <v>19</v>
      </c>
      <c r="N91" s="141">
        <f t="shared" si="13"/>
        <v>-1640.5730833266521</v>
      </c>
      <c r="O91" s="142">
        <f t="shared" si="14"/>
        <v>-0.81114566076329142</v>
      </c>
      <c r="P91" s="31"/>
      <c r="Q91" s="45">
        <f t="shared" si="15"/>
        <v>-0.8190671021271918</v>
      </c>
      <c r="R91" s="45">
        <f t="shared" si="16"/>
        <v>-0.69929529046240591</v>
      </c>
      <c r="S91" s="23"/>
      <c r="T91" s="33"/>
      <c r="U91" s="383">
        <v>241</v>
      </c>
      <c r="V91" s="372" t="s">
        <v>89</v>
      </c>
      <c r="W91" s="368">
        <v>7984</v>
      </c>
      <c r="X91" s="387">
        <v>1455.1375837420842</v>
      </c>
      <c r="Y91" s="363">
        <v>132.80949933001008</v>
      </c>
      <c r="Z91" s="384">
        <v>1587.9470830720941</v>
      </c>
      <c r="AA91" s="389">
        <v>-49.11923847695391</v>
      </c>
      <c r="AB91" s="386">
        <v>483.71035376354445</v>
      </c>
      <c r="AC91" s="392">
        <f t="shared" si="12"/>
        <v>2022.5381983586844</v>
      </c>
    </row>
    <row r="92" spans="1:29" ht="18.75">
      <c r="A92" s="371">
        <v>244</v>
      </c>
      <c r="B92" s="372" t="s">
        <v>90</v>
      </c>
      <c r="C92" s="368">
        <v>19116</v>
      </c>
      <c r="D92" s="362">
        <v>780.12314291692826</v>
      </c>
      <c r="E92" s="375">
        <v>906.55853735091023</v>
      </c>
      <c r="F92" s="378">
        <v>-44.150345260514754</v>
      </c>
      <c r="G92" s="377">
        <v>-82.285049173467257</v>
      </c>
      <c r="H92" s="363">
        <v>222.07088302992258</v>
      </c>
      <c r="I92" s="364">
        <v>1002.1940259468508</v>
      </c>
      <c r="J92" s="367">
        <v>7.9486817325800381</v>
      </c>
      <c r="K92" s="368">
        <v>109.75024384750418</v>
      </c>
      <c r="L92" s="365">
        <f t="shared" si="11"/>
        <v>1119.8929515269351</v>
      </c>
      <c r="M92" s="390">
        <v>17</v>
      </c>
      <c r="N92" s="141">
        <f t="shared" si="13"/>
        <v>-675.27176313216933</v>
      </c>
      <c r="O92" s="142">
        <f t="shared" si="14"/>
        <v>-0.37616145060003647</v>
      </c>
      <c r="P92" s="31"/>
      <c r="Q92" s="45">
        <f t="shared" si="15"/>
        <v>-0.29605621493435419</v>
      </c>
      <c r="R92" s="45">
        <f t="shared" si="16"/>
        <v>-0.70265170193369475</v>
      </c>
      <c r="S92" s="23"/>
      <c r="T92" s="33"/>
      <c r="U92" s="383">
        <v>244</v>
      </c>
      <c r="V92" s="372" t="s">
        <v>90</v>
      </c>
      <c r="W92" s="368">
        <v>18796</v>
      </c>
      <c r="X92" s="387">
        <v>1257.000671430824</v>
      </c>
      <c r="Y92" s="363">
        <v>166.68407046002449</v>
      </c>
      <c r="Z92" s="384">
        <v>1423.6847418908485</v>
      </c>
      <c r="AA92" s="388">
        <v>2.3833794424345607</v>
      </c>
      <c r="AB92" s="386">
        <v>369.09659332582135</v>
      </c>
      <c r="AC92" s="392">
        <f t="shared" si="12"/>
        <v>1795.1647146591044</v>
      </c>
    </row>
    <row r="93" spans="1:29" ht="18.75">
      <c r="A93" s="371">
        <v>245</v>
      </c>
      <c r="B93" s="372" t="s">
        <v>91</v>
      </c>
      <c r="C93" s="368">
        <v>37232</v>
      </c>
      <c r="D93" s="362">
        <v>401.11909110442627</v>
      </c>
      <c r="E93" s="375">
        <v>419.97263107004727</v>
      </c>
      <c r="F93" s="378">
        <v>-30.205548990116029</v>
      </c>
      <c r="G93" s="377">
        <v>11.352009024495057</v>
      </c>
      <c r="H93" s="363">
        <v>49.699237215298666</v>
      </c>
      <c r="I93" s="364">
        <v>450.81835517834122</v>
      </c>
      <c r="J93" s="367">
        <v>-99.743634507950148</v>
      </c>
      <c r="K93" s="368">
        <v>129.85887189979977</v>
      </c>
      <c r="L93" s="365">
        <f t="shared" si="11"/>
        <v>480.93359257019085</v>
      </c>
      <c r="M93" s="390">
        <v>1</v>
      </c>
      <c r="N93" s="141">
        <f t="shared" si="13"/>
        <v>-624.45997543505212</v>
      </c>
      <c r="O93" s="142">
        <f t="shared" si="14"/>
        <v>-0.56492094174379193</v>
      </c>
      <c r="P93" s="31"/>
      <c r="Q93" s="45">
        <f t="shared" si="15"/>
        <v>-0.4357769027438434</v>
      </c>
      <c r="R93" s="45">
        <f t="shared" si="16"/>
        <v>-0.68389723602506347</v>
      </c>
      <c r="S93" s="23"/>
      <c r="T93" s="33"/>
      <c r="U93" s="383">
        <v>245</v>
      </c>
      <c r="V93" s="372" t="s">
        <v>91</v>
      </c>
      <c r="W93" s="368">
        <v>37105</v>
      </c>
      <c r="X93" s="387">
        <v>880.12303828380846</v>
      </c>
      <c r="Y93" s="363">
        <v>-81.115770820473543</v>
      </c>
      <c r="Z93" s="384">
        <v>799.00726746333498</v>
      </c>
      <c r="AA93" s="389">
        <v>-104.42589947446436</v>
      </c>
      <c r="AB93" s="386">
        <v>410.81220001637229</v>
      </c>
      <c r="AC93" s="392">
        <f t="shared" si="12"/>
        <v>1105.393568005243</v>
      </c>
    </row>
    <row r="94" spans="1:29" ht="18.75">
      <c r="A94" s="371">
        <v>249</v>
      </c>
      <c r="B94" s="372" t="s">
        <v>92</v>
      </c>
      <c r="C94" s="368">
        <v>9443</v>
      </c>
      <c r="D94" s="362">
        <v>234.27946627131209</v>
      </c>
      <c r="E94" s="375">
        <v>103.88891242189982</v>
      </c>
      <c r="F94" s="378">
        <v>37.800169437678704</v>
      </c>
      <c r="G94" s="377">
        <v>92.590384411733552</v>
      </c>
      <c r="H94" s="363">
        <v>304.04998411521763</v>
      </c>
      <c r="I94" s="364">
        <v>538.32934448798051</v>
      </c>
      <c r="J94" s="367">
        <v>-3.9088213491475168</v>
      </c>
      <c r="K94" s="368">
        <v>178.94795250040619</v>
      </c>
      <c r="L94" s="365">
        <f t="shared" si="11"/>
        <v>713.36847563923925</v>
      </c>
      <c r="M94" s="390">
        <v>13</v>
      </c>
      <c r="N94" s="141">
        <f t="shared" si="13"/>
        <v>-2549.7481343965001</v>
      </c>
      <c r="O94" s="142">
        <f t="shared" si="14"/>
        <v>-0.78138431417214171</v>
      </c>
      <c r="P94" s="31"/>
      <c r="Q94" s="45">
        <f t="shared" si="15"/>
        <v>-0.79963850930649705</v>
      </c>
      <c r="R94" s="45">
        <f t="shared" si="16"/>
        <v>-0.69536683839726865</v>
      </c>
      <c r="S94" s="23"/>
      <c r="T94" s="33"/>
      <c r="U94" s="383">
        <v>249</v>
      </c>
      <c r="V94" s="372" t="s">
        <v>92</v>
      </c>
      <c r="W94" s="368">
        <v>9486</v>
      </c>
      <c r="X94" s="387">
        <v>2065.0661169972163</v>
      </c>
      <c r="Y94" s="363">
        <v>621.72435668454375</v>
      </c>
      <c r="Z94" s="384">
        <v>2686.79047368176</v>
      </c>
      <c r="AA94" s="388">
        <v>-11.094982078853047</v>
      </c>
      <c r="AB94" s="386">
        <v>587.42111843283237</v>
      </c>
      <c r="AC94" s="392">
        <f t="shared" si="12"/>
        <v>3263.1166100357391</v>
      </c>
    </row>
    <row r="95" spans="1:29" ht="18.75">
      <c r="A95" s="371">
        <v>250</v>
      </c>
      <c r="B95" s="372" t="s">
        <v>93</v>
      </c>
      <c r="C95" s="368">
        <v>1808</v>
      </c>
      <c r="D95" s="362">
        <v>263.25829646017701</v>
      </c>
      <c r="E95" s="375">
        <v>113.97621681415929</v>
      </c>
      <c r="F95" s="378">
        <v>109.46957964601769</v>
      </c>
      <c r="G95" s="377">
        <v>39.8125</v>
      </c>
      <c r="H95" s="363">
        <v>384.7228982300885</v>
      </c>
      <c r="I95" s="364">
        <v>647.98119469026551</v>
      </c>
      <c r="J95" s="367">
        <v>-205.37776548672565</v>
      </c>
      <c r="K95" s="368">
        <v>245.32952774938946</v>
      </c>
      <c r="L95" s="365">
        <f t="shared" si="11"/>
        <v>687.93295695292932</v>
      </c>
      <c r="M95" s="390">
        <v>6</v>
      </c>
      <c r="N95" s="141">
        <f t="shared" si="13"/>
        <v>-3296.2234533504352</v>
      </c>
      <c r="O95" s="142">
        <f t="shared" si="14"/>
        <v>-0.82733284386780692</v>
      </c>
      <c r="P95" s="31"/>
      <c r="Q95" s="45">
        <f t="shared" si="15"/>
        <v>-0.80868469098568363</v>
      </c>
      <c r="R95" s="45">
        <f t="shared" si="16"/>
        <v>-0.69441521775345627</v>
      </c>
      <c r="S95" s="23"/>
      <c r="T95" s="33"/>
      <c r="U95" s="383">
        <v>250</v>
      </c>
      <c r="V95" s="372" t="s">
        <v>93</v>
      </c>
      <c r="W95" s="368">
        <v>1822</v>
      </c>
      <c r="X95" s="387">
        <v>2389.396900360669</v>
      </c>
      <c r="Y95" s="363">
        <v>997.58346220810131</v>
      </c>
      <c r="Z95" s="384">
        <v>3386.9803625687705</v>
      </c>
      <c r="AA95" s="389">
        <v>-205.64379802414928</v>
      </c>
      <c r="AB95" s="386">
        <v>802.81984575874344</v>
      </c>
      <c r="AC95" s="392">
        <f t="shared" si="12"/>
        <v>3984.1564103033643</v>
      </c>
    </row>
    <row r="96" spans="1:29" ht="18.75">
      <c r="A96" s="371">
        <v>256</v>
      </c>
      <c r="B96" s="372" t="s">
        <v>94</v>
      </c>
      <c r="C96" s="368">
        <v>1581</v>
      </c>
      <c r="D96" s="362">
        <v>499.81151170145478</v>
      </c>
      <c r="E96" s="375">
        <v>914.77735610373179</v>
      </c>
      <c r="F96" s="378">
        <v>-169.31752055660974</v>
      </c>
      <c r="G96" s="377">
        <v>-245.64832384566731</v>
      </c>
      <c r="H96" s="363">
        <v>447.18975332068311</v>
      </c>
      <c r="I96" s="364">
        <v>947.00126502213789</v>
      </c>
      <c r="J96" s="367">
        <v>116.68374446552815</v>
      </c>
      <c r="K96" s="368">
        <v>216.36870040123119</v>
      </c>
      <c r="L96" s="365">
        <f t="shared" si="11"/>
        <v>1280.0537098888972</v>
      </c>
      <c r="M96" s="390">
        <v>13</v>
      </c>
      <c r="N96" s="141">
        <f t="shared" si="13"/>
        <v>-3611.920920187541</v>
      </c>
      <c r="O96" s="142">
        <f t="shared" si="14"/>
        <v>-0.73833598767684205</v>
      </c>
      <c r="P96" s="31"/>
      <c r="Q96" s="45">
        <f t="shared" si="15"/>
        <v>-0.76613529216750353</v>
      </c>
      <c r="R96" s="45">
        <f t="shared" si="16"/>
        <v>-0.68275615297712056</v>
      </c>
      <c r="S96" s="23"/>
      <c r="T96" s="33"/>
      <c r="U96" s="383">
        <v>256</v>
      </c>
      <c r="V96" s="372" t="s">
        <v>94</v>
      </c>
      <c r="W96" s="368">
        <v>1597</v>
      </c>
      <c r="X96" s="387">
        <v>3007.1534563049886</v>
      </c>
      <c r="Y96" s="363">
        <v>1042.2017191685984</v>
      </c>
      <c r="Z96" s="384">
        <v>4049.3551754735868</v>
      </c>
      <c r="AA96" s="388">
        <v>160.5929868503444</v>
      </c>
      <c r="AB96" s="386">
        <v>682.02646775250719</v>
      </c>
      <c r="AC96" s="392">
        <f t="shared" si="12"/>
        <v>4891.9746300764382</v>
      </c>
    </row>
    <row r="97" spans="1:29" ht="18.75">
      <c r="A97" s="371">
        <v>257</v>
      </c>
      <c r="B97" s="372" t="s">
        <v>95</v>
      </c>
      <c r="C97" s="368">
        <v>40433</v>
      </c>
      <c r="D97" s="362">
        <v>874.5058986471447</v>
      </c>
      <c r="E97" s="375">
        <v>671.5869957707813</v>
      </c>
      <c r="F97" s="378">
        <v>116.68439146241931</v>
      </c>
      <c r="G97" s="377">
        <v>86.234511413944062</v>
      </c>
      <c r="H97" s="363">
        <v>-16.362772982464818</v>
      </c>
      <c r="I97" s="364">
        <v>858.14312566467981</v>
      </c>
      <c r="J97" s="367">
        <v>-42.448742363910668</v>
      </c>
      <c r="K97" s="368">
        <v>112.67518388997108</v>
      </c>
      <c r="L97" s="365">
        <f t="shared" si="11"/>
        <v>928.36956719074021</v>
      </c>
      <c r="M97" s="390">
        <v>1</v>
      </c>
      <c r="N97" s="141">
        <f t="shared" si="13"/>
        <v>38.428078739395573</v>
      </c>
      <c r="O97" s="142">
        <f t="shared" si="14"/>
        <v>4.3180455387316775E-2</v>
      </c>
      <c r="P97" s="31"/>
      <c r="Q97" s="45">
        <f t="shared" si="15"/>
        <v>0.44614029747072093</v>
      </c>
      <c r="R97" s="45">
        <f t="shared" si="16"/>
        <v>-0.68579024219743823</v>
      </c>
      <c r="S97" s="23"/>
      <c r="T97" s="33"/>
      <c r="U97" s="383">
        <v>257</v>
      </c>
      <c r="V97" s="372" t="s">
        <v>95</v>
      </c>
      <c r="W97" s="368">
        <v>40082</v>
      </c>
      <c r="X97" s="387">
        <v>871.91804851565769</v>
      </c>
      <c r="Y97" s="363">
        <v>-278.51564684995481</v>
      </c>
      <c r="Z97" s="384">
        <v>593.40240166570288</v>
      </c>
      <c r="AA97" s="389">
        <v>-62.059527967666284</v>
      </c>
      <c r="AB97" s="386">
        <v>358.59861475330814</v>
      </c>
      <c r="AC97" s="392">
        <f t="shared" si="12"/>
        <v>889.94148845134464</v>
      </c>
    </row>
    <row r="98" spans="1:29" ht="18.75">
      <c r="A98" s="371">
        <v>260</v>
      </c>
      <c r="B98" s="372" t="s">
        <v>96</v>
      </c>
      <c r="C98" s="368">
        <v>9877</v>
      </c>
      <c r="D98" s="362">
        <v>855.04333299584891</v>
      </c>
      <c r="E98" s="375">
        <v>132.08939961526778</v>
      </c>
      <c r="F98" s="378">
        <v>436.34514528703045</v>
      </c>
      <c r="G98" s="377">
        <v>286.60878809355069</v>
      </c>
      <c r="H98" s="363">
        <v>510.49346967702746</v>
      </c>
      <c r="I98" s="364">
        <v>1365.5367014275589</v>
      </c>
      <c r="J98" s="367">
        <v>-93.573655968411458</v>
      </c>
      <c r="K98" s="368">
        <v>214.05905165833695</v>
      </c>
      <c r="L98" s="365">
        <f t="shared" si="11"/>
        <v>1486.0220971174845</v>
      </c>
      <c r="M98" s="390">
        <v>12</v>
      </c>
      <c r="N98" s="141">
        <f t="shared" si="13"/>
        <v>-2938.3200205679291</v>
      </c>
      <c r="O98" s="142">
        <f t="shared" si="14"/>
        <v>-0.66412586152019948</v>
      </c>
      <c r="P98" s="31"/>
      <c r="Q98" s="45">
        <f t="shared" si="15"/>
        <v>-0.64327895536239021</v>
      </c>
      <c r="R98" s="45">
        <f t="shared" si="16"/>
        <v>-0.69435996991284465</v>
      </c>
      <c r="S98" s="23"/>
      <c r="T98" s="33"/>
      <c r="U98" s="383">
        <v>260</v>
      </c>
      <c r="V98" s="372" t="s">
        <v>96</v>
      </c>
      <c r="W98" s="368">
        <v>9933</v>
      </c>
      <c r="X98" s="387">
        <v>2836.6093868840885</v>
      </c>
      <c r="Y98" s="363">
        <v>991.41456055303922</v>
      </c>
      <c r="Z98" s="384">
        <v>3828.0239474371278</v>
      </c>
      <c r="AA98" s="388">
        <v>-104.04510218463707</v>
      </c>
      <c r="AB98" s="386">
        <v>700.36327243292249</v>
      </c>
      <c r="AC98" s="392">
        <f t="shared" si="12"/>
        <v>4424.3421176854135</v>
      </c>
    </row>
    <row r="99" spans="1:29" ht="18.75">
      <c r="A99" s="371">
        <v>261</v>
      </c>
      <c r="B99" s="372" t="s">
        <v>97</v>
      </c>
      <c r="C99" s="368">
        <v>6523</v>
      </c>
      <c r="D99" s="362">
        <v>1421.208033113598</v>
      </c>
      <c r="E99" s="375">
        <v>1303.2379273340487</v>
      </c>
      <c r="F99" s="378">
        <v>-73.058715315039095</v>
      </c>
      <c r="G99" s="377">
        <v>191.02882109458838</v>
      </c>
      <c r="H99" s="363">
        <v>-21.302774796872605</v>
      </c>
      <c r="I99" s="364">
        <v>1399.9052583167254</v>
      </c>
      <c r="J99" s="367">
        <v>45.919515560325003</v>
      </c>
      <c r="K99" s="368">
        <v>188.17194999718257</v>
      </c>
      <c r="L99" s="365">
        <f t="shared" si="11"/>
        <v>1633.9967238742329</v>
      </c>
      <c r="M99" s="390">
        <v>19</v>
      </c>
      <c r="N99" s="141">
        <f t="shared" si="13"/>
        <v>-2364.3243318968621</v>
      </c>
      <c r="O99" s="142">
        <f t="shared" si="14"/>
        <v>-0.59132928519690653</v>
      </c>
      <c r="P99" s="31"/>
      <c r="Q99" s="45">
        <f t="shared" si="15"/>
        <v>-0.5783243495994902</v>
      </c>
      <c r="R99" s="45">
        <f t="shared" si="16"/>
        <v>-0.70477435169779079</v>
      </c>
      <c r="S99" s="23"/>
      <c r="T99" s="33"/>
      <c r="U99" s="383">
        <v>261</v>
      </c>
      <c r="V99" s="372" t="s">
        <v>97</v>
      </c>
      <c r="W99" s="368">
        <v>6436</v>
      </c>
      <c r="X99" s="387">
        <v>3037.591331445502</v>
      </c>
      <c r="Y99" s="363">
        <v>282.2713568247072</v>
      </c>
      <c r="Z99" s="384">
        <v>3319.8626882702092</v>
      </c>
      <c r="AA99" s="389">
        <v>41.074891236793036</v>
      </c>
      <c r="AB99" s="386">
        <v>637.38347626409279</v>
      </c>
      <c r="AC99" s="392">
        <f t="shared" si="12"/>
        <v>3998.321055771095</v>
      </c>
    </row>
    <row r="100" spans="1:29" ht="18.75">
      <c r="A100" s="371">
        <v>263</v>
      </c>
      <c r="B100" s="372" t="s">
        <v>98</v>
      </c>
      <c r="C100" s="368">
        <v>7759</v>
      </c>
      <c r="D100" s="362">
        <v>521.48189199639125</v>
      </c>
      <c r="E100" s="375">
        <v>271.21407397860548</v>
      </c>
      <c r="F100" s="378">
        <v>157.79301456373244</v>
      </c>
      <c r="G100" s="377">
        <v>92.474803454053358</v>
      </c>
      <c r="H100" s="363">
        <v>551.10246165743013</v>
      </c>
      <c r="I100" s="364">
        <v>1072.5844825364093</v>
      </c>
      <c r="J100" s="367">
        <v>-49.42544142286377</v>
      </c>
      <c r="K100" s="368">
        <v>233.64182002351271</v>
      </c>
      <c r="L100" s="365">
        <f t="shared" si="11"/>
        <v>1256.8008611370583</v>
      </c>
      <c r="M100" s="390">
        <v>11</v>
      </c>
      <c r="N100" s="141">
        <f t="shared" si="13"/>
        <v>-3113.8875898266192</v>
      </c>
      <c r="O100" s="142">
        <f t="shared" si="14"/>
        <v>-0.71244784998117383</v>
      </c>
      <c r="P100" s="31"/>
      <c r="Q100" s="45">
        <f t="shared" si="15"/>
        <v>-0.70930771773461354</v>
      </c>
      <c r="R100" s="45">
        <f t="shared" si="16"/>
        <v>-0.67756721112558349</v>
      </c>
      <c r="S100" s="23"/>
      <c r="T100" s="33"/>
      <c r="U100" s="383">
        <v>263</v>
      </c>
      <c r="V100" s="372" t="s">
        <v>98</v>
      </c>
      <c r="W100" s="368">
        <v>7854</v>
      </c>
      <c r="X100" s="387">
        <v>2629.0803230668685</v>
      </c>
      <c r="Y100" s="363">
        <v>1060.678738225296</v>
      </c>
      <c r="Z100" s="384">
        <v>3689.7590612921645</v>
      </c>
      <c r="AA100" s="388">
        <v>-43.692386045327218</v>
      </c>
      <c r="AB100" s="386">
        <v>724.62177571684003</v>
      </c>
      <c r="AC100" s="392">
        <f t="shared" si="12"/>
        <v>4370.6884509636775</v>
      </c>
    </row>
    <row r="101" spans="1:29" ht="18.75">
      <c r="A101" s="371">
        <v>265</v>
      </c>
      <c r="B101" s="372" t="s">
        <v>99</v>
      </c>
      <c r="C101" s="368">
        <v>1088</v>
      </c>
      <c r="D101" s="362">
        <v>1340.9650735294117</v>
      </c>
      <c r="E101" s="375">
        <v>766.49264705882354</v>
      </c>
      <c r="F101" s="378">
        <v>388.78125</v>
      </c>
      <c r="G101" s="377">
        <v>185.69117647058823</v>
      </c>
      <c r="H101" s="363">
        <v>135.7922794117647</v>
      </c>
      <c r="I101" s="364">
        <v>1476.7573529411766</v>
      </c>
      <c r="J101" s="367">
        <v>-272.6516544117647</v>
      </c>
      <c r="K101" s="368">
        <v>226.50057285846762</v>
      </c>
      <c r="L101" s="365">
        <f t="shared" si="11"/>
        <v>1430.6062713878796</v>
      </c>
      <c r="M101" s="390">
        <v>13</v>
      </c>
      <c r="N101" s="141">
        <f t="shared" si="13"/>
        <v>-3472.7916822907023</v>
      </c>
      <c r="O101" s="142">
        <f t="shared" si="14"/>
        <v>-0.70824185903275028</v>
      </c>
      <c r="P101" s="31"/>
      <c r="Q101" s="45">
        <f t="shared" si="15"/>
        <v>-0.66637233980743282</v>
      </c>
      <c r="R101" s="45">
        <f t="shared" si="16"/>
        <v>-0.69416192400029808</v>
      </c>
      <c r="S101" s="23"/>
      <c r="T101" s="33"/>
      <c r="U101" s="383">
        <v>265</v>
      </c>
      <c r="V101" s="372" t="s">
        <v>99</v>
      </c>
      <c r="W101" s="368">
        <v>1107</v>
      </c>
      <c r="X101" s="387">
        <v>3653.5637977023871</v>
      </c>
      <c r="Y101" s="363">
        <v>772.79986797450624</v>
      </c>
      <c r="Z101" s="384">
        <v>4426.363665676894</v>
      </c>
      <c r="AA101" s="389">
        <v>-263.55555555555554</v>
      </c>
      <c r="AB101" s="386">
        <v>740.58984355724374</v>
      </c>
      <c r="AC101" s="392">
        <f t="shared" si="12"/>
        <v>4903.3979536785819</v>
      </c>
    </row>
    <row r="102" spans="1:29" ht="18.75">
      <c r="A102" s="371">
        <v>271</v>
      </c>
      <c r="B102" s="372" t="s">
        <v>100</v>
      </c>
      <c r="C102" s="368">
        <v>6951</v>
      </c>
      <c r="D102" s="362">
        <v>-28.675730110775429</v>
      </c>
      <c r="E102" s="375">
        <v>45.468853402388149</v>
      </c>
      <c r="F102" s="378">
        <v>-45.668249172780897</v>
      </c>
      <c r="G102" s="377">
        <v>-28.476334340382678</v>
      </c>
      <c r="H102" s="363">
        <v>456.37821896130055</v>
      </c>
      <c r="I102" s="364">
        <v>427.70263271471731</v>
      </c>
      <c r="J102" s="367">
        <v>-41.418500935117251</v>
      </c>
      <c r="K102" s="368">
        <v>205.52281643318571</v>
      </c>
      <c r="L102" s="365">
        <f t="shared" si="11"/>
        <v>591.80694821278576</v>
      </c>
      <c r="M102" s="390">
        <v>4</v>
      </c>
      <c r="N102" s="141">
        <f t="shared" si="13"/>
        <v>-2407.8739016292157</v>
      </c>
      <c r="O102" s="142">
        <f t="shared" si="14"/>
        <v>-0.80271002888725407</v>
      </c>
      <c r="P102" s="31"/>
      <c r="Q102" s="45">
        <f t="shared" si="15"/>
        <v>-0.82170892967924036</v>
      </c>
      <c r="R102" s="45">
        <f t="shared" si="16"/>
        <v>-0.68720159826952742</v>
      </c>
      <c r="S102" s="23"/>
      <c r="T102" s="33"/>
      <c r="U102" s="383">
        <v>271</v>
      </c>
      <c r="V102" s="372" t="s">
        <v>100</v>
      </c>
      <c r="W102" s="368">
        <v>7013</v>
      </c>
      <c r="X102" s="387">
        <v>1655.4836978675216</v>
      </c>
      <c r="Y102" s="363">
        <v>743.41733483841665</v>
      </c>
      <c r="Z102" s="384">
        <v>2398.9010327059382</v>
      </c>
      <c r="AA102" s="388">
        <v>-56.265792100384999</v>
      </c>
      <c r="AB102" s="386">
        <v>657.04560923644863</v>
      </c>
      <c r="AC102" s="392">
        <f t="shared" si="12"/>
        <v>2999.6808498420014</v>
      </c>
    </row>
    <row r="103" spans="1:29" ht="18.75">
      <c r="A103" s="371">
        <v>272</v>
      </c>
      <c r="B103" s="372" t="s">
        <v>101</v>
      </c>
      <c r="C103" s="368">
        <v>47909</v>
      </c>
      <c r="D103" s="362">
        <v>365.50979982884218</v>
      </c>
      <c r="E103" s="375">
        <v>544.93011751445454</v>
      </c>
      <c r="F103" s="378">
        <v>-126.07046692688222</v>
      </c>
      <c r="G103" s="377">
        <v>-53.349850758730092</v>
      </c>
      <c r="H103" s="363">
        <v>180.76956313010081</v>
      </c>
      <c r="I103" s="364">
        <v>546.27936295894301</v>
      </c>
      <c r="J103" s="367">
        <v>-20.226700619925275</v>
      </c>
      <c r="K103" s="368">
        <v>157.68694500822781</v>
      </c>
      <c r="L103" s="365">
        <f t="shared" si="11"/>
        <v>683.73960734724551</v>
      </c>
      <c r="M103" s="390">
        <v>16</v>
      </c>
      <c r="N103" s="141">
        <f t="shared" si="13"/>
        <v>-1602.3783642074391</v>
      </c>
      <c r="O103" s="142">
        <f t="shared" si="14"/>
        <v>-0.70091674364369505</v>
      </c>
      <c r="P103" s="31"/>
      <c r="Q103" s="45">
        <f t="shared" si="15"/>
        <v>-0.69586445292828603</v>
      </c>
      <c r="R103" s="45">
        <f t="shared" si="16"/>
        <v>-0.69057374167766228</v>
      </c>
      <c r="S103" s="23"/>
      <c r="T103" s="33"/>
      <c r="U103" s="383">
        <v>272</v>
      </c>
      <c r="V103" s="372" t="s">
        <v>101</v>
      </c>
      <c r="W103" s="368">
        <v>47772</v>
      </c>
      <c r="X103" s="387">
        <v>1526.845024683689</v>
      </c>
      <c r="Y103" s="363">
        <v>269.32569004743914</v>
      </c>
      <c r="Z103" s="384">
        <v>1796.1707147311281</v>
      </c>
      <c r="AA103" s="389">
        <v>-19.663484886544421</v>
      </c>
      <c r="AB103" s="386">
        <v>509.61074171010097</v>
      </c>
      <c r="AC103" s="392">
        <f t="shared" si="12"/>
        <v>2286.1179715546846</v>
      </c>
    </row>
    <row r="104" spans="1:29" ht="18.75">
      <c r="A104" s="371">
        <v>273</v>
      </c>
      <c r="B104" s="372" t="s">
        <v>102</v>
      </c>
      <c r="C104" s="368">
        <v>3989</v>
      </c>
      <c r="D104" s="362">
        <v>1094.5251942842817</v>
      </c>
      <c r="E104" s="375">
        <v>1058.0183003258962</v>
      </c>
      <c r="F104" s="378">
        <v>-204.09350714464779</v>
      </c>
      <c r="G104" s="377">
        <v>240.60040110303333</v>
      </c>
      <c r="H104" s="363">
        <v>83.451992980696915</v>
      </c>
      <c r="I104" s="364">
        <v>1177.9771872649787</v>
      </c>
      <c r="J104" s="367">
        <v>-68.627726247179751</v>
      </c>
      <c r="K104" s="368">
        <v>189.4191627465506</v>
      </c>
      <c r="L104" s="365">
        <f t="shared" si="11"/>
        <v>1298.7686237643497</v>
      </c>
      <c r="M104" s="390">
        <v>19</v>
      </c>
      <c r="N104" s="141">
        <f t="shared" si="13"/>
        <v>-3159.8379098532082</v>
      </c>
      <c r="O104" s="142">
        <f t="shared" si="14"/>
        <v>-0.70870526161666614</v>
      </c>
      <c r="P104" s="31"/>
      <c r="Q104" s="45">
        <f t="shared" si="15"/>
        <v>-0.69458942205705954</v>
      </c>
      <c r="R104" s="45">
        <f t="shared" si="16"/>
        <v>-0.70706260299902546</v>
      </c>
      <c r="S104" s="23"/>
      <c r="T104" s="33"/>
      <c r="U104" s="383">
        <v>273</v>
      </c>
      <c r="V104" s="372" t="s">
        <v>102</v>
      </c>
      <c r="W104" s="368">
        <v>3925</v>
      </c>
      <c r="X104" s="387">
        <v>3107.9253732657639</v>
      </c>
      <c r="Y104" s="363">
        <v>749.10274671329853</v>
      </c>
      <c r="Z104" s="384">
        <v>3857.0281199790629</v>
      </c>
      <c r="AA104" s="388">
        <v>-45.041528662420383</v>
      </c>
      <c r="AB104" s="386">
        <v>646.61994230091568</v>
      </c>
      <c r="AC104" s="392">
        <f t="shared" si="12"/>
        <v>4458.6065336175579</v>
      </c>
    </row>
    <row r="105" spans="1:29" ht="18.75">
      <c r="A105" s="371">
        <v>275</v>
      </c>
      <c r="B105" s="372" t="s">
        <v>103</v>
      </c>
      <c r="C105" s="368">
        <v>2586</v>
      </c>
      <c r="D105" s="362">
        <v>516.3955916473318</v>
      </c>
      <c r="E105" s="375">
        <v>164.85924207269915</v>
      </c>
      <c r="F105" s="378">
        <v>173.31554524361948</v>
      </c>
      <c r="G105" s="377">
        <v>178.22080433101314</v>
      </c>
      <c r="H105" s="363">
        <v>413.15274555297759</v>
      </c>
      <c r="I105" s="364">
        <v>929.54833720030933</v>
      </c>
      <c r="J105" s="367">
        <v>-38.550270688321731</v>
      </c>
      <c r="K105" s="368">
        <v>206.33348897311882</v>
      </c>
      <c r="L105" s="365">
        <f t="shared" si="11"/>
        <v>1097.3315554851065</v>
      </c>
      <c r="M105" s="390">
        <v>13</v>
      </c>
      <c r="N105" s="141">
        <f t="shared" si="13"/>
        <v>-2899.4209764313314</v>
      </c>
      <c r="O105" s="142">
        <f t="shared" si="14"/>
        <v>-0.72544420833607692</v>
      </c>
      <c r="P105" s="31"/>
      <c r="Q105" s="45">
        <f t="shared" si="15"/>
        <v>-0.71971513312449964</v>
      </c>
      <c r="R105" s="45">
        <f t="shared" si="16"/>
        <v>-0.70649764121433156</v>
      </c>
      <c r="S105" s="23"/>
      <c r="T105" s="33"/>
      <c r="U105" s="383">
        <v>275</v>
      </c>
      <c r="V105" s="372" t="s">
        <v>103</v>
      </c>
      <c r="W105" s="368">
        <v>2593</v>
      </c>
      <c r="X105" s="387">
        <v>2385.1260983345664</v>
      </c>
      <c r="Y105" s="363">
        <v>931.31530487970429</v>
      </c>
      <c r="Z105" s="384">
        <v>3316.4414032142704</v>
      </c>
      <c r="AA105" s="389">
        <v>-22.693405322020826</v>
      </c>
      <c r="AB105" s="386">
        <v>703.00453402418793</v>
      </c>
      <c r="AC105" s="392">
        <f t="shared" si="12"/>
        <v>3996.7525319164379</v>
      </c>
    </row>
    <row r="106" spans="1:29" ht="18.75">
      <c r="A106" s="371">
        <v>276</v>
      </c>
      <c r="B106" s="372" t="s">
        <v>104</v>
      </c>
      <c r="C106" s="368">
        <v>15035</v>
      </c>
      <c r="D106" s="362">
        <v>846.77924842035247</v>
      </c>
      <c r="E106" s="375">
        <v>694.22121715996013</v>
      </c>
      <c r="F106" s="378">
        <v>120.87994679082142</v>
      </c>
      <c r="G106" s="377">
        <v>31.678084469571001</v>
      </c>
      <c r="H106" s="363">
        <v>394.35497173262388</v>
      </c>
      <c r="I106" s="364">
        <v>1241.1342201529765</v>
      </c>
      <c r="J106" s="367">
        <v>-109.6258064516129</v>
      </c>
      <c r="K106" s="368">
        <v>134.87202607673251</v>
      </c>
      <c r="L106" s="365">
        <f t="shared" si="11"/>
        <v>1266.3804397780962</v>
      </c>
      <c r="M106" s="390">
        <v>12</v>
      </c>
      <c r="N106" s="141">
        <f t="shared" si="13"/>
        <v>-622.23388841064298</v>
      </c>
      <c r="O106" s="142">
        <f t="shared" si="14"/>
        <v>-0.32946583064811941</v>
      </c>
      <c r="P106" s="31"/>
      <c r="Q106" s="45">
        <f t="shared" si="15"/>
        <v>-0.19250593037053954</v>
      </c>
      <c r="R106" s="45">
        <f t="shared" si="16"/>
        <v>-0.70642952225663214</v>
      </c>
      <c r="S106" s="23"/>
      <c r="T106" s="33"/>
      <c r="U106" s="383">
        <v>276</v>
      </c>
      <c r="V106" s="372" t="s">
        <v>104</v>
      </c>
      <c r="W106" s="368">
        <v>14857</v>
      </c>
      <c r="X106" s="387">
        <v>1023.077107383236</v>
      </c>
      <c r="Y106" s="363">
        <v>513.94250283198562</v>
      </c>
      <c r="Z106" s="384">
        <v>1537.0196102152217</v>
      </c>
      <c r="AA106" s="388">
        <v>-107.82486370061251</v>
      </c>
      <c r="AB106" s="386">
        <v>459.4195816741298</v>
      </c>
      <c r="AC106" s="392">
        <f t="shared" si="12"/>
        <v>1888.6143281887391</v>
      </c>
    </row>
    <row r="107" spans="1:29" ht="18.75">
      <c r="A107" s="371">
        <v>280</v>
      </c>
      <c r="B107" s="372" t="s">
        <v>105</v>
      </c>
      <c r="C107" s="368">
        <v>2050</v>
      </c>
      <c r="D107" s="362">
        <v>804.48682926829269</v>
      </c>
      <c r="E107" s="375">
        <v>682.93317073170726</v>
      </c>
      <c r="F107" s="378">
        <v>-3.8302439024390242</v>
      </c>
      <c r="G107" s="377">
        <v>125.3839024390244</v>
      </c>
      <c r="H107" s="363">
        <v>432.47658536585368</v>
      </c>
      <c r="I107" s="364">
        <v>1236.9629268292683</v>
      </c>
      <c r="J107" s="367">
        <v>-133.48146341463413</v>
      </c>
      <c r="K107" s="368">
        <v>246.42342761516105</v>
      </c>
      <c r="L107" s="365">
        <f t="shared" si="11"/>
        <v>1349.9048910297952</v>
      </c>
      <c r="M107" s="390">
        <v>15</v>
      </c>
      <c r="N107" s="141">
        <f t="shared" si="13"/>
        <v>-2286.3035954465449</v>
      </c>
      <c r="O107" s="142">
        <f t="shared" si="14"/>
        <v>-0.62876031557312673</v>
      </c>
      <c r="P107" s="31"/>
      <c r="Q107" s="45">
        <f t="shared" si="15"/>
        <v>-0.57833579344445152</v>
      </c>
      <c r="R107" s="45">
        <f t="shared" si="16"/>
        <v>-0.7022898549825296</v>
      </c>
      <c r="S107" s="23"/>
      <c r="T107" s="33"/>
      <c r="U107" s="383">
        <v>280</v>
      </c>
      <c r="V107" s="372" t="s">
        <v>105</v>
      </c>
      <c r="W107" s="368">
        <v>2068</v>
      </c>
      <c r="X107" s="387">
        <v>2021.4503668680579</v>
      </c>
      <c r="Y107" s="363">
        <v>912.07566545433554</v>
      </c>
      <c r="Z107" s="384">
        <v>2933.5260323223933</v>
      </c>
      <c r="AA107" s="389">
        <v>-125.04690522243713</v>
      </c>
      <c r="AB107" s="386">
        <v>827.72935937638385</v>
      </c>
      <c r="AC107" s="392">
        <f t="shared" si="12"/>
        <v>3636.2084864763401</v>
      </c>
    </row>
    <row r="108" spans="1:29" ht="18.75">
      <c r="A108" s="371">
        <v>284</v>
      </c>
      <c r="B108" s="372" t="s">
        <v>106</v>
      </c>
      <c r="C108" s="368">
        <v>2271</v>
      </c>
      <c r="D108" s="362">
        <v>960.54205195948919</v>
      </c>
      <c r="E108" s="375">
        <v>139.74944958168209</v>
      </c>
      <c r="F108" s="378">
        <v>453.02421840598856</v>
      </c>
      <c r="G108" s="377">
        <v>367.76838397181859</v>
      </c>
      <c r="H108" s="363">
        <v>425.28841919859093</v>
      </c>
      <c r="I108" s="364">
        <v>1385.8309114927345</v>
      </c>
      <c r="J108" s="367">
        <v>285.49097313958606</v>
      </c>
      <c r="K108" s="368">
        <v>224.9745039657534</v>
      </c>
      <c r="L108" s="365">
        <f t="shared" si="11"/>
        <v>1896.2963885980739</v>
      </c>
      <c r="M108" s="390">
        <v>2</v>
      </c>
      <c r="N108" s="141">
        <f t="shared" si="13"/>
        <v>-2149.5077597070626</v>
      </c>
      <c r="O108" s="142">
        <f t="shared" si="14"/>
        <v>-0.53129308313343138</v>
      </c>
      <c r="P108" s="31"/>
      <c r="Q108" s="45">
        <f t="shared" si="15"/>
        <v>-0.54265325902405837</v>
      </c>
      <c r="R108" s="45">
        <f t="shared" si="16"/>
        <v>-0.6753266895035428</v>
      </c>
      <c r="S108" s="23"/>
      <c r="T108" s="33"/>
      <c r="U108" s="383">
        <v>284</v>
      </c>
      <c r="V108" s="372" t="s">
        <v>106</v>
      </c>
      <c r="W108" s="368">
        <v>2292</v>
      </c>
      <c r="X108" s="387">
        <v>2262.1491823258793</v>
      </c>
      <c r="Y108" s="363">
        <v>768.00450049141023</v>
      </c>
      <c r="Z108" s="384">
        <v>3030.1536828172893</v>
      </c>
      <c r="AA108" s="388">
        <v>322.72469458987786</v>
      </c>
      <c r="AB108" s="386">
        <v>692.92577089796953</v>
      </c>
      <c r="AC108" s="392">
        <f t="shared" si="12"/>
        <v>4045.8041483051366</v>
      </c>
    </row>
    <row r="109" spans="1:29" ht="18.75">
      <c r="A109" s="371">
        <v>285</v>
      </c>
      <c r="B109" s="372" t="s">
        <v>107</v>
      </c>
      <c r="C109" s="368">
        <v>51241</v>
      </c>
      <c r="D109" s="362">
        <v>111.22519076520754</v>
      </c>
      <c r="E109" s="375">
        <v>72.764953845553364</v>
      </c>
      <c r="F109" s="378">
        <v>-15.822954274897056</v>
      </c>
      <c r="G109" s="377">
        <v>54.283191194551236</v>
      </c>
      <c r="H109" s="363">
        <v>214.97443453484513</v>
      </c>
      <c r="I109" s="364">
        <v>326.19960578443045</v>
      </c>
      <c r="J109" s="367">
        <v>-37.064479615932555</v>
      </c>
      <c r="K109" s="368">
        <v>152.12690849137451</v>
      </c>
      <c r="L109" s="365">
        <f t="shared" si="11"/>
        <v>441.26203465987237</v>
      </c>
      <c r="M109" s="390">
        <v>8</v>
      </c>
      <c r="N109" s="141">
        <f t="shared" si="13"/>
        <v>-2111.5370273328131</v>
      </c>
      <c r="O109" s="142">
        <f t="shared" si="14"/>
        <v>-0.82714580194360132</v>
      </c>
      <c r="P109" s="31"/>
      <c r="Q109" s="45">
        <f t="shared" si="15"/>
        <v>-0.84444292089462358</v>
      </c>
      <c r="R109" s="45">
        <f t="shared" si="16"/>
        <v>-0.68870367356521889</v>
      </c>
      <c r="S109" s="23"/>
      <c r="T109" s="33"/>
      <c r="U109" s="383">
        <v>285</v>
      </c>
      <c r="V109" s="372" t="s">
        <v>107</v>
      </c>
      <c r="W109" s="368">
        <v>51668</v>
      </c>
      <c r="X109" s="387">
        <v>1884.031653231857</v>
      </c>
      <c r="Y109" s="363">
        <v>212.94527421133901</v>
      </c>
      <c r="Z109" s="384">
        <v>2096.976927443196</v>
      </c>
      <c r="AA109" s="389">
        <v>-32.866280870171096</v>
      </c>
      <c r="AB109" s="386">
        <v>488.68841541966032</v>
      </c>
      <c r="AC109" s="392">
        <f t="shared" si="12"/>
        <v>2552.7990619926854</v>
      </c>
    </row>
    <row r="110" spans="1:29" ht="18.75">
      <c r="A110" s="371">
        <v>286</v>
      </c>
      <c r="B110" s="372" t="s">
        <v>108</v>
      </c>
      <c r="C110" s="368">
        <v>80454</v>
      </c>
      <c r="D110" s="362">
        <v>-27.521067939443657</v>
      </c>
      <c r="E110" s="375">
        <v>30.996954781614338</v>
      </c>
      <c r="F110" s="378">
        <v>-53.459305938797328</v>
      </c>
      <c r="G110" s="377">
        <v>-5.0587167822606709</v>
      </c>
      <c r="H110" s="363">
        <v>166.49460561314541</v>
      </c>
      <c r="I110" s="364">
        <v>138.97353767370174</v>
      </c>
      <c r="J110" s="367">
        <v>-92.178524374176547</v>
      </c>
      <c r="K110" s="368">
        <v>162.51833088922567</v>
      </c>
      <c r="L110" s="365">
        <f t="shared" si="11"/>
        <v>209.31334418875088</v>
      </c>
      <c r="M110" s="390">
        <v>8</v>
      </c>
      <c r="N110" s="141">
        <f t="shared" si="13"/>
        <v>-1981.05372448254</v>
      </c>
      <c r="O110" s="142">
        <f t="shared" si="14"/>
        <v>-0.90443914758281896</v>
      </c>
      <c r="P110" s="31"/>
      <c r="Q110" s="45">
        <f t="shared" si="15"/>
        <v>-0.9206700388797634</v>
      </c>
      <c r="R110" s="45">
        <f t="shared" si="16"/>
        <v>-0.69204817124368367</v>
      </c>
      <c r="S110" s="23"/>
      <c r="T110" s="33"/>
      <c r="U110" s="383">
        <v>286</v>
      </c>
      <c r="V110" s="372" t="s">
        <v>108</v>
      </c>
      <c r="W110" s="368">
        <v>81187</v>
      </c>
      <c r="X110" s="387">
        <v>1564.8314248981328</v>
      </c>
      <c r="Y110" s="363">
        <v>187.01032204368423</v>
      </c>
      <c r="Z110" s="384">
        <v>1751.8417469418168</v>
      </c>
      <c r="AA110" s="388">
        <v>-89.214135267961623</v>
      </c>
      <c r="AB110" s="386">
        <v>527.7394569974357</v>
      </c>
      <c r="AC110" s="392">
        <f t="shared" si="12"/>
        <v>2190.3670686712908</v>
      </c>
    </row>
    <row r="111" spans="1:29" ht="18.75">
      <c r="A111" s="371">
        <v>287</v>
      </c>
      <c r="B111" s="372" t="s">
        <v>109</v>
      </c>
      <c r="C111" s="368">
        <v>6380</v>
      </c>
      <c r="D111" s="362">
        <v>631.31363636363642</v>
      </c>
      <c r="E111" s="375">
        <v>211.32539184952978</v>
      </c>
      <c r="F111" s="378">
        <v>251.86990595611286</v>
      </c>
      <c r="G111" s="377">
        <v>168.11833855799372</v>
      </c>
      <c r="H111" s="363">
        <v>343.63479623824452</v>
      </c>
      <c r="I111" s="364">
        <v>974.94843260188088</v>
      </c>
      <c r="J111" s="367">
        <v>176.27758620689656</v>
      </c>
      <c r="K111" s="368">
        <v>226.1120106567258</v>
      </c>
      <c r="L111" s="365">
        <f t="shared" si="11"/>
        <v>1377.3380294655033</v>
      </c>
      <c r="M111" s="390">
        <v>15</v>
      </c>
      <c r="N111" s="141">
        <f t="shared" si="13"/>
        <v>-2301.7060295961855</v>
      </c>
      <c r="O111" s="142">
        <f t="shared" si="14"/>
        <v>-0.62562611174143357</v>
      </c>
      <c r="P111" s="31"/>
      <c r="Q111" s="45">
        <f t="shared" si="15"/>
        <v>-0.66872113386173782</v>
      </c>
      <c r="R111" s="45">
        <f t="shared" si="16"/>
        <v>-0.68673217696459521</v>
      </c>
      <c r="S111" s="23"/>
      <c r="T111" s="33"/>
      <c r="U111" s="383">
        <v>287</v>
      </c>
      <c r="V111" s="372" t="s">
        <v>109</v>
      </c>
      <c r="W111" s="368">
        <v>6404</v>
      </c>
      <c r="X111" s="387">
        <v>2325.591312217502</v>
      </c>
      <c r="Y111" s="363">
        <v>617.39277839749548</v>
      </c>
      <c r="Z111" s="384">
        <v>2942.9840906149975</v>
      </c>
      <c r="AA111" s="389">
        <v>14.274984384759525</v>
      </c>
      <c r="AB111" s="386">
        <v>721.78498406193205</v>
      </c>
      <c r="AC111" s="392">
        <f t="shared" si="12"/>
        <v>3679.044059061689</v>
      </c>
    </row>
    <row r="112" spans="1:29" ht="18.75">
      <c r="A112" s="371">
        <v>288</v>
      </c>
      <c r="B112" s="372" t="s">
        <v>110</v>
      </c>
      <c r="C112" s="368">
        <v>6442</v>
      </c>
      <c r="D112" s="362">
        <v>485.91307047500777</v>
      </c>
      <c r="E112" s="375">
        <v>657.46972989754738</v>
      </c>
      <c r="F112" s="378">
        <v>-75.060850667494563</v>
      </c>
      <c r="G112" s="377">
        <v>-96.495808755045019</v>
      </c>
      <c r="H112" s="363">
        <v>295.87022663769017</v>
      </c>
      <c r="I112" s="364">
        <v>781.78329711269794</v>
      </c>
      <c r="J112" s="367">
        <v>58.199472213598263</v>
      </c>
      <c r="K112" s="368">
        <v>207.36787412539582</v>
      </c>
      <c r="L112" s="365">
        <f t="shared" si="11"/>
        <v>1047.3506434516921</v>
      </c>
      <c r="M112" s="390">
        <v>15</v>
      </c>
      <c r="N112" s="141">
        <f t="shared" si="13"/>
        <v>-1998.0527464489364</v>
      </c>
      <c r="O112" s="142">
        <f t="shared" si="14"/>
        <v>-0.65608804175992363</v>
      </c>
      <c r="P112" s="31"/>
      <c r="Q112" s="45">
        <f t="shared" si="15"/>
        <v>-0.66894244960680038</v>
      </c>
      <c r="R112" s="45">
        <f t="shared" si="16"/>
        <v>-0.68977126695185786</v>
      </c>
      <c r="S112" s="23"/>
      <c r="T112" s="33"/>
      <c r="U112" s="383">
        <v>288</v>
      </c>
      <c r="V112" s="372" t="s">
        <v>110</v>
      </c>
      <c r="W112" s="368">
        <v>6416</v>
      </c>
      <c r="X112" s="387">
        <v>1782.5148304762088</v>
      </c>
      <c r="Y112" s="363">
        <v>578.95765726547779</v>
      </c>
      <c r="Z112" s="384">
        <v>2361.4724877416866</v>
      </c>
      <c r="AA112" s="388">
        <v>15.495480049875312</v>
      </c>
      <c r="AB112" s="386">
        <v>668.43542210906674</v>
      </c>
      <c r="AC112" s="392">
        <f t="shared" si="12"/>
        <v>3045.4033899006286</v>
      </c>
    </row>
    <row r="113" spans="1:29" ht="18.75">
      <c r="A113" s="371">
        <v>290</v>
      </c>
      <c r="B113" s="372" t="s">
        <v>111</v>
      </c>
      <c r="C113" s="368">
        <v>7928</v>
      </c>
      <c r="D113" s="362">
        <v>461.14581231079717</v>
      </c>
      <c r="E113" s="375">
        <v>399.62083753784054</v>
      </c>
      <c r="F113" s="378">
        <v>-8.2092583249243187</v>
      </c>
      <c r="G113" s="377">
        <v>69.734233097880931</v>
      </c>
      <c r="H113" s="363">
        <v>302.1989152371342</v>
      </c>
      <c r="I113" s="364">
        <v>763.34472754793137</v>
      </c>
      <c r="J113" s="367">
        <v>-69.194248234106965</v>
      </c>
      <c r="K113" s="368">
        <v>213.96392633208012</v>
      </c>
      <c r="L113" s="365">
        <f t="shared" si="11"/>
        <v>908.11440564590453</v>
      </c>
      <c r="M113" s="390">
        <v>18</v>
      </c>
      <c r="N113" s="141">
        <f t="shared" si="13"/>
        <v>-3590.4409679904884</v>
      </c>
      <c r="O113" s="142">
        <f t="shared" si="14"/>
        <v>-0.79813199344663555</v>
      </c>
      <c r="P113" s="31"/>
      <c r="Q113" s="45">
        <f t="shared" si="15"/>
        <v>-0.80372088353928339</v>
      </c>
      <c r="R113" s="45">
        <f t="shared" si="16"/>
        <v>-0.68609526930135822</v>
      </c>
      <c r="S113" s="23"/>
      <c r="T113" s="33"/>
      <c r="U113" s="383">
        <v>290</v>
      </c>
      <c r="V113" s="372" t="s">
        <v>111</v>
      </c>
      <c r="W113" s="368">
        <v>8042</v>
      </c>
      <c r="X113" s="387">
        <v>3146.388655857761</v>
      </c>
      <c r="Y113" s="363">
        <v>742.6890071788348</v>
      </c>
      <c r="Z113" s="384">
        <v>3889.0776630365954</v>
      </c>
      <c r="AA113" s="389">
        <v>-72.142874906739621</v>
      </c>
      <c r="AB113" s="386">
        <v>681.62058550653728</v>
      </c>
      <c r="AC113" s="392">
        <f t="shared" si="12"/>
        <v>4498.5553736363927</v>
      </c>
    </row>
    <row r="114" spans="1:29" ht="18.75">
      <c r="A114" s="371">
        <v>291</v>
      </c>
      <c r="B114" s="372" t="s">
        <v>112</v>
      </c>
      <c r="C114" s="368">
        <v>2158</v>
      </c>
      <c r="D114" s="362">
        <v>823.92029657089893</v>
      </c>
      <c r="E114" s="375">
        <v>-40.751158480074146</v>
      </c>
      <c r="F114" s="378">
        <v>445.88322520852643</v>
      </c>
      <c r="G114" s="377">
        <v>418.7882298424467</v>
      </c>
      <c r="H114" s="363">
        <v>8.8721037998146439</v>
      </c>
      <c r="I114" s="364">
        <v>832.79240037071361</v>
      </c>
      <c r="J114" s="367">
        <v>-42.68952734012975</v>
      </c>
      <c r="K114" s="368">
        <v>208.09268296525406</v>
      </c>
      <c r="L114" s="365">
        <f t="shared" si="11"/>
        <v>998.19555599583794</v>
      </c>
      <c r="M114" s="390">
        <v>6</v>
      </c>
      <c r="N114" s="141">
        <f t="shared" si="13"/>
        <v>-3311.3047367658919</v>
      </c>
      <c r="O114" s="142">
        <f t="shared" si="14"/>
        <v>-0.7683732478978097</v>
      </c>
      <c r="P114" s="31"/>
      <c r="Q114" s="45">
        <f t="shared" si="15"/>
        <v>-0.77308883768664927</v>
      </c>
      <c r="R114" s="45">
        <f t="shared" si="16"/>
        <v>-0.69570800572359803</v>
      </c>
      <c r="S114" s="23"/>
      <c r="T114" s="33"/>
      <c r="U114" s="383">
        <v>291</v>
      </c>
      <c r="V114" s="372" t="s">
        <v>112</v>
      </c>
      <c r="W114" s="368">
        <v>2161</v>
      </c>
      <c r="X114" s="387">
        <v>3010.7476253876625</v>
      </c>
      <c r="Y114" s="363">
        <v>659.37768656449805</v>
      </c>
      <c r="Z114" s="384">
        <v>3670.1253119521607</v>
      </c>
      <c r="AA114" s="388">
        <v>-44.483572420175847</v>
      </c>
      <c r="AB114" s="386">
        <v>683.85855322974487</v>
      </c>
      <c r="AC114" s="392">
        <f t="shared" si="12"/>
        <v>4309.5002927617297</v>
      </c>
    </row>
    <row r="115" spans="1:29" ht="18.75">
      <c r="A115" s="371">
        <v>297</v>
      </c>
      <c r="B115" s="372" t="s">
        <v>113</v>
      </c>
      <c r="C115" s="368">
        <v>121543</v>
      </c>
      <c r="D115" s="362">
        <v>-33.327958006631398</v>
      </c>
      <c r="E115" s="375">
        <v>104.40630887833936</v>
      </c>
      <c r="F115" s="378">
        <v>-97.128283817249866</v>
      </c>
      <c r="G115" s="377">
        <v>-40.605983067720892</v>
      </c>
      <c r="H115" s="363">
        <v>211.88189365080672</v>
      </c>
      <c r="I115" s="364">
        <v>178.55393564417531</v>
      </c>
      <c r="J115" s="367">
        <v>-14.553195165496984</v>
      </c>
      <c r="K115" s="368">
        <v>157.95313065902127</v>
      </c>
      <c r="L115" s="365">
        <f t="shared" si="11"/>
        <v>321.95387113769959</v>
      </c>
      <c r="M115" s="390">
        <v>11</v>
      </c>
      <c r="N115" s="141">
        <f t="shared" si="13"/>
        <v>-1714.2211153876842</v>
      </c>
      <c r="O115" s="142">
        <f t="shared" si="14"/>
        <v>-0.84188300452158316</v>
      </c>
      <c r="P115" s="31"/>
      <c r="Q115" s="45">
        <f t="shared" si="15"/>
        <v>-0.88345925299728822</v>
      </c>
      <c r="R115" s="45">
        <f t="shared" si="16"/>
        <v>-0.69463259255173693</v>
      </c>
      <c r="S115" s="23"/>
      <c r="T115" s="33"/>
      <c r="U115" s="383">
        <v>297</v>
      </c>
      <c r="V115" s="372" t="s">
        <v>113</v>
      </c>
      <c r="W115" s="368">
        <v>120210</v>
      </c>
      <c r="X115" s="387">
        <v>1227.381503749906</v>
      </c>
      <c r="Y115" s="363">
        <v>304.73443197530844</v>
      </c>
      <c r="Z115" s="384">
        <v>1532.1159357252145</v>
      </c>
      <c r="AA115" s="389">
        <v>-13.196971965726645</v>
      </c>
      <c r="AB115" s="386">
        <v>517.25602276589564</v>
      </c>
      <c r="AC115" s="392">
        <f t="shared" si="12"/>
        <v>2036.1749865253837</v>
      </c>
    </row>
    <row r="116" spans="1:29" ht="18.75">
      <c r="A116" s="371">
        <v>300</v>
      </c>
      <c r="B116" s="372" t="s">
        <v>114</v>
      </c>
      <c r="C116" s="368">
        <v>3528</v>
      </c>
      <c r="D116" s="362">
        <v>776.37981859410434</v>
      </c>
      <c r="E116" s="375">
        <v>193.99914965986395</v>
      </c>
      <c r="F116" s="378">
        <v>375.72562358276645</v>
      </c>
      <c r="G116" s="376">
        <v>206.65504535147392</v>
      </c>
      <c r="H116" s="363">
        <v>515.64427437641723</v>
      </c>
      <c r="I116" s="364">
        <v>1292.0240929705215</v>
      </c>
      <c r="J116" s="367">
        <v>334.21258503401361</v>
      </c>
      <c r="K116" s="368">
        <v>220.50757950906166</v>
      </c>
      <c r="L116" s="365">
        <f t="shared" si="11"/>
        <v>1846.7442575135965</v>
      </c>
      <c r="M116" s="390">
        <v>14</v>
      </c>
      <c r="N116" s="141">
        <f t="shared" si="13"/>
        <v>-2668.020610134382</v>
      </c>
      <c r="O116" s="142">
        <f t="shared" si="14"/>
        <v>-0.59095449892705476</v>
      </c>
      <c r="P116" s="31"/>
      <c r="Q116" s="45">
        <f t="shared" si="15"/>
        <v>-0.63467394467309779</v>
      </c>
      <c r="R116" s="45">
        <f t="shared" si="16"/>
        <v>-0.68779819224004723</v>
      </c>
      <c r="S116" s="23"/>
      <c r="T116" s="33"/>
      <c r="U116" s="383">
        <v>300</v>
      </c>
      <c r="V116" s="372" t="s">
        <v>114</v>
      </c>
      <c r="W116" s="368">
        <v>3534</v>
      </c>
      <c r="X116" s="387">
        <v>2584.0923372494931</v>
      </c>
      <c r="Y116" s="363">
        <v>952.54041623530361</v>
      </c>
      <c r="Z116" s="384">
        <v>3536.6327534847965</v>
      </c>
      <c r="AA116" s="388">
        <v>271.83389926428976</v>
      </c>
      <c r="AB116" s="386">
        <v>706.29821489889184</v>
      </c>
      <c r="AC116" s="392">
        <f t="shared" si="12"/>
        <v>4514.7648676479785</v>
      </c>
    </row>
    <row r="117" spans="1:29" ht="18.75">
      <c r="A117" s="371">
        <v>301</v>
      </c>
      <c r="B117" s="372" t="s">
        <v>115</v>
      </c>
      <c r="C117" s="368">
        <v>20197</v>
      </c>
      <c r="D117" s="362">
        <v>139.33004901718076</v>
      </c>
      <c r="E117" s="375">
        <v>156.1749764816557</v>
      </c>
      <c r="F117" s="378">
        <v>22.95152745457246</v>
      </c>
      <c r="G117" s="377">
        <v>-39.796454919047385</v>
      </c>
      <c r="H117" s="363">
        <v>544.31271971084811</v>
      </c>
      <c r="I117" s="364">
        <v>683.64276872802895</v>
      </c>
      <c r="J117" s="367">
        <v>-126.85879090954101</v>
      </c>
      <c r="K117" s="368">
        <v>221.13629742602137</v>
      </c>
      <c r="L117" s="365">
        <f t="shared" si="11"/>
        <v>777.92027524450941</v>
      </c>
      <c r="M117" s="390">
        <v>14</v>
      </c>
      <c r="N117" s="141">
        <f t="shared" si="13"/>
        <v>-2765.4728329232307</v>
      </c>
      <c r="O117" s="142">
        <f t="shared" si="14"/>
        <v>-0.7804589410496523</v>
      </c>
      <c r="P117" s="31"/>
      <c r="Q117" s="45">
        <f t="shared" si="15"/>
        <v>-0.77045994720283417</v>
      </c>
      <c r="R117" s="45">
        <f t="shared" si="16"/>
        <v>-0.67982914326491695</v>
      </c>
      <c r="S117" s="23"/>
      <c r="T117" s="33"/>
      <c r="U117" s="383">
        <v>301</v>
      </c>
      <c r="V117" s="372" t="s">
        <v>115</v>
      </c>
      <c r="W117" s="368">
        <v>20456</v>
      </c>
      <c r="X117" s="387">
        <v>2062.3569816168747</v>
      </c>
      <c r="Y117" s="363">
        <v>915.95883036097257</v>
      </c>
      <c r="Z117" s="384">
        <v>2978.3158119778473</v>
      </c>
      <c r="AA117" s="389">
        <v>-125.60485921001174</v>
      </c>
      <c r="AB117" s="386">
        <v>690.68215539990501</v>
      </c>
      <c r="AC117" s="392">
        <f t="shared" si="12"/>
        <v>3543.3931081677401</v>
      </c>
    </row>
    <row r="118" spans="1:29" ht="18.75">
      <c r="A118" s="371">
        <v>304</v>
      </c>
      <c r="B118" s="372" t="s">
        <v>116</v>
      </c>
      <c r="C118" s="368">
        <v>971</v>
      </c>
      <c r="D118" s="362">
        <v>-254.65808444902163</v>
      </c>
      <c r="E118" s="375">
        <v>221.0195674562307</v>
      </c>
      <c r="F118" s="378">
        <v>-380.61688980432541</v>
      </c>
      <c r="G118" s="376">
        <v>-95.06076210092688</v>
      </c>
      <c r="H118" s="363">
        <v>-70.205973223480953</v>
      </c>
      <c r="I118" s="364">
        <v>-324.86405767250255</v>
      </c>
      <c r="J118" s="367">
        <v>-229.46652935118433</v>
      </c>
      <c r="K118" s="368">
        <v>185.81965591302097</v>
      </c>
      <c r="L118" s="365">
        <f t="shared" si="11"/>
        <v>-368.51093111066598</v>
      </c>
      <c r="M118" s="390">
        <v>2</v>
      </c>
      <c r="N118" s="141">
        <f t="shared" si="13"/>
        <v>-2835.3031074636301</v>
      </c>
      <c r="O118" s="142">
        <f t="shared" si="14"/>
        <v>-1.1493887221806791</v>
      </c>
      <c r="P118" s="31"/>
      <c r="Q118" s="45">
        <f t="shared" si="15"/>
        <v>-1.1589728686737184</v>
      </c>
      <c r="R118" s="45">
        <f t="shared" si="16"/>
        <v>-0.69977741073515431</v>
      </c>
      <c r="S118" s="23"/>
      <c r="T118" s="33"/>
      <c r="U118" s="383">
        <v>304</v>
      </c>
      <c r="V118" s="372" t="s">
        <v>116</v>
      </c>
      <c r="W118" s="368">
        <v>962</v>
      </c>
      <c r="X118" s="387">
        <v>1871.3601098704166</v>
      </c>
      <c r="Y118" s="363">
        <v>172.15876465694183</v>
      </c>
      <c r="Z118" s="384">
        <v>2043.5188745273583</v>
      </c>
      <c r="AA118" s="388">
        <v>-195.66632016632016</v>
      </c>
      <c r="AB118" s="386">
        <v>618.9396219919264</v>
      </c>
      <c r="AC118" s="392">
        <f t="shared" si="12"/>
        <v>2466.7921763529644</v>
      </c>
    </row>
    <row r="119" spans="1:29" ht="18.75">
      <c r="A119" s="371">
        <v>305</v>
      </c>
      <c r="B119" s="372" t="s">
        <v>117</v>
      </c>
      <c r="C119" s="368">
        <v>15165</v>
      </c>
      <c r="D119" s="362">
        <v>714.06455654467527</v>
      </c>
      <c r="E119" s="375">
        <v>429.10121991427627</v>
      </c>
      <c r="F119" s="378">
        <v>127.69851632047478</v>
      </c>
      <c r="G119" s="377">
        <v>157.26482030992418</v>
      </c>
      <c r="H119" s="363">
        <v>282.05657764589517</v>
      </c>
      <c r="I119" s="364">
        <v>996.12113419057039</v>
      </c>
      <c r="J119" s="367">
        <v>-47.307352456313879</v>
      </c>
      <c r="K119" s="368">
        <v>182.06949598575849</v>
      </c>
      <c r="L119" s="365">
        <f t="shared" si="11"/>
        <v>1130.883277720015</v>
      </c>
      <c r="M119" s="390">
        <v>17</v>
      </c>
      <c r="N119" s="141">
        <f t="shared" si="13"/>
        <v>-2441.3918903865138</v>
      </c>
      <c r="O119" s="142">
        <f t="shared" si="14"/>
        <v>-0.68342772476862823</v>
      </c>
      <c r="P119" s="31"/>
      <c r="Q119" s="45">
        <f t="shared" si="15"/>
        <v>-0.67054859841970105</v>
      </c>
      <c r="R119" s="45">
        <f t="shared" si="16"/>
        <v>-0.69537447700312849</v>
      </c>
      <c r="S119" s="23"/>
      <c r="T119" s="33"/>
      <c r="U119" s="383">
        <v>305</v>
      </c>
      <c r="V119" s="372" t="s">
        <v>117</v>
      </c>
      <c r="W119" s="368">
        <v>15213</v>
      </c>
      <c r="X119" s="387">
        <v>2306.4723727488799</v>
      </c>
      <c r="Y119" s="363">
        <v>717.10296920570647</v>
      </c>
      <c r="Z119" s="384">
        <v>3023.5753419545863</v>
      </c>
      <c r="AA119" s="389">
        <v>-48.983172286859926</v>
      </c>
      <c r="AB119" s="386">
        <v>597.6829984388022</v>
      </c>
      <c r="AC119" s="392">
        <f t="shared" si="12"/>
        <v>3572.2751681065288</v>
      </c>
    </row>
    <row r="120" spans="1:29" ht="18.75">
      <c r="A120" s="371">
        <v>309</v>
      </c>
      <c r="B120" s="372" t="s">
        <v>118</v>
      </c>
      <c r="C120" s="368">
        <v>6506</v>
      </c>
      <c r="D120" s="362">
        <v>-34.978327697509989</v>
      </c>
      <c r="E120" s="375">
        <v>127.05979096218874</v>
      </c>
      <c r="F120" s="378">
        <v>-81.913157085766983</v>
      </c>
      <c r="G120" s="377">
        <v>-80.124961573931756</v>
      </c>
      <c r="H120" s="363">
        <v>582.09483553642792</v>
      </c>
      <c r="I120" s="364">
        <v>547.11650783891787</v>
      </c>
      <c r="J120" s="367">
        <v>-60.879495849984629</v>
      </c>
      <c r="K120" s="368">
        <v>192.24507651890352</v>
      </c>
      <c r="L120" s="365">
        <f t="shared" si="11"/>
        <v>678.48208850783681</v>
      </c>
      <c r="M120" s="390">
        <v>12</v>
      </c>
      <c r="N120" s="141">
        <f t="shared" si="13"/>
        <v>-3027.7954175675686</v>
      </c>
      <c r="O120" s="142">
        <f t="shared" si="14"/>
        <v>-0.81693705142271311</v>
      </c>
      <c r="P120" s="31"/>
      <c r="Q120" s="45">
        <f t="shared" si="15"/>
        <v>-0.82699609620372327</v>
      </c>
      <c r="R120" s="45">
        <f t="shared" si="16"/>
        <v>-0.69396547694711597</v>
      </c>
      <c r="S120" s="23"/>
      <c r="T120" s="33"/>
      <c r="U120" s="383">
        <v>309</v>
      </c>
      <c r="V120" s="372" t="s">
        <v>118</v>
      </c>
      <c r="W120" s="368">
        <v>6552</v>
      </c>
      <c r="X120" s="387">
        <v>2167.1116405746925</v>
      </c>
      <c r="Y120" s="363">
        <v>995.34016446193255</v>
      </c>
      <c r="Z120" s="384">
        <v>3162.4518050366255</v>
      </c>
      <c r="AA120" s="388">
        <v>-84.355311355311358</v>
      </c>
      <c r="AB120" s="386">
        <v>628.18101239409111</v>
      </c>
      <c r="AC120" s="392">
        <f t="shared" si="12"/>
        <v>3706.2775060754057</v>
      </c>
    </row>
    <row r="121" spans="1:29" ht="18.75">
      <c r="A121" s="371">
        <v>312</v>
      </c>
      <c r="B121" s="372" t="s">
        <v>119</v>
      </c>
      <c r="C121" s="368">
        <v>1232</v>
      </c>
      <c r="D121" s="362">
        <v>548.93506493506493</v>
      </c>
      <c r="E121" s="375">
        <v>529.59659090909088</v>
      </c>
      <c r="F121" s="378">
        <v>49.745129870129873</v>
      </c>
      <c r="G121" s="377">
        <v>-30.406655844155843</v>
      </c>
      <c r="H121" s="363">
        <v>51.18181818181818</v>
      </c>
      <c r="I121" s="364">
        <v>600.11688311688317</v>
      </c>
      <c r="J121" s="367">
        <v>-257.03003246753246</v>
      </c>
      <c r="K121" s="368">
        <v>237.46261636058128</v>
      </c>
      <c r="L121" s="365">
        <f t="shared" si="11"/>
        <v>580.54946700993196</v>
      </c>
      <c r="M121" s="390">
        <v>13</v>
      </c>
      <c r="N121" s="141">
        <f t="shared" si="13"/>
        <v>-3340.7402281042478</v>
      </c>
      <c r="O121" s="142">
        <f t="shared" si="14"/>
        <v>-0.85194935540384054</v>
      </c>
      <c r="P121" s="31"/>
      <c r="Q121" s="45">
        <f t="shared" si="15"/>
        <v>-0.82405914864461605</v>
      </c>
      <c r="R121" s="45">
        <f t="shared" si="16"/>
        <v>-0.67504371674384622</v>
      </c>
      <c r="S121" s="23"/>
      <c r="T121" s="33"/>
      <c r="U121" s="383">
        <v>312</v>
      </c>
      <c r="V121" s="372" t="s">
        <v>119</v>
      </c>
      <c r="W121" s="368">
        <v>1288</v>
      </c>
      <c r="X121" s="387">
        <v>2606.91508500381</v>
      </c>
      <c r="Y121" s="363">
        <v>803.98624060534871</v>
      </c>
      <c r="Z121" s="384">
        <v>3410.9013256091589</v>
      </c>
      <c r="AA121" s="389">
        <v>-220.3641304347826</v>
      </c>
      <c r="AB121" s="386">
        <v>730.75249993980344</v>
      </c>
      <c r="AC121" s="392">
        <f t="shared" si="12"/>
        <v>3921.2896951141797</v>
      </c>
    </row>
    <row r="122" spans="1:29" ht="18.75">
      <c r="A122" s="371">
        <v>316</v>
      </c>
      <c r="B122" s="372" t="s">
        <v>120</v>
      </c>
      <c r="C122" s="368">
        <v>4245</v>
      </c>
      <c r="D122" s="362">
        <v>-36.278445229681978</v>
      </c>
      <c r="E122" s="375">
        <v>25.846171967020023</v>
      </c>
      <c r="F122" s="378">
        <v>-26.098704358068314</v>
      </c>
      <c r="G122" s="377">
        <v>-36.025912838633687</v>
      </c>
      <c r="H122" s="363">
        <v>432.60306242638399</v>
      </c>
      <c r="I122" s="364">
        <v>396.32461719670198</v>
      </c>
      <c r="J122" s="367">
        <v>-257.82073027090695</v>
      </c>
      <c r="K122" s="368">
        <v>194.75501448889324</v>
      </c>
      <c r="L122" s="365">
        <f t="shared" si="11"/>
        <v>333.25890141468824</v>
      </c>
      <c r="M122" s="390">
        <v>7</v>
      </c>
      <c r="N122" s="141">
        <f t="shared" si="13"/>
        <v>-1822.8885781180397</v>
      </c>
      <c r="O122" s="142">
        <f t="shared" si="14"/>
        <v>-0.84543779839822886</v>
      </c>
      <c r="P122" s="31"/>
      <c r="Q122" s="45">
        <f t="shared" si="15"/>
        <v>-0.77700300742980222</v>
      </c>
      <c r="R122" s="45">
        <f t="shared" si="16"/>
        <v>-0.69257233166306376</v>
      </c>
      <c r="S122" s="23"/>
      <c r="T122" s="33"/>
      <c r="U122" s="383">
        <v>316</v>
      </c>
      <c r="V122" s="372" t="s">
        <v>120</v>
      </c>
      <c r="W122" s="368">
        <v>4326</v>
      </c>
      <c r="X122" s="387">
        <v>1153.3297237297361</v>
      </c>
      <c r="Y122" s="363">
        <v>623.93468073052577</v>
      </c>
      <c r="Z122" s="384">
        <v>1777.2644044602619</v>
      </c>
      <c r="AA122" s="388">
        <v>-254.6155802126676</v>
      </c>
      <c r="AB122" s="386">
        <v>633.49865528513385</v>
      </c>
      <c r="AC122" s="392">
        <f t="shared" si="12"/>
        <v>2156.1474795327281</v>
      </c>
    </row>
    <row r="123" spans="1:29" ht="18.75">
      <c r="A123" s="371">
        <v>317</v>
      </c>
      <c r="B123" s="372" t="s">
        <v>121</v>
      </c>
      <c r="C123" s="368">
        <v>2533</v>
      </c>
      <c r="D123" s="362">
        <v>1229.1271219897355</v>
      </c>
      <c r="E123" s="375">
        <v>721.83339913146472</v>
      </c>
      <c r="F123" s="378">
        <v>334.79194630872485</v>
      </c>
      <c r="G123" s="377">
        <v>172.50177654954598</v>
      </c>
      <c r="H123" s="363">
        <v>569.65021713383339</v>
      </c>
      <c r="I123" s="364">
        <v>1798.7773391235689</v>
      </c>
      <c r="J123" s="367">
        <v>32.08251085669167</v>
      </c>
      <c r="K123" s="368">
        <v>234.78039418642808</v>
      </c>
      <c r="L123" s="365">
        <f t="shared" si="11"/>
        <v>2065.6402441666887</v>
      </c>
      <c r="M123" s="390">
        <v>17</v>
      </c>
      <c r="N123" s="141">
        <f t="shared" si="13"/>
        <v>-2845.7451720065555</v>
      </c>
      <c r="O123" s="142">
        <f t="shared" si="14"/>
        <v>-0.57941801159312123</v>
      </c>
      <c r="P123" s="31"/>
      <c r="Q123" s="45">
        <f t="shared" si="15"/>
        <v>-0.56625219703277385</v>
      </c>
      <c r="R123" s="45">
        <f t="shared" si="16"/>
        <v>-0.68466619862813971</v>
      </c>
      <c r="S123" s="23"/>
      <c r="T123" s="33"/>
      <c r="U123" s="383">
        <v>317</v>
      </c>
      <c r="V123" s="372" t="s">
        <v>121</v>
      </c>
      <c r="W123" s="368">
        <v>2538</v>
      </c>
      <c r="X123" s="387">
        <v>2908.3852680002597</v>
      </c>
      <c r="Y123" s="363">
        <v>1238.6728307804358</v>
      </c>
      <c r="Z123" s="384">
        <v>4147.0580987806961</v>
      </c>
      <c r="AA123" s="389">
        <v>19.781717888100868</v>
      </c>
      <c r="AB123" s="386">
        <v>744.54559950444764</v>
      </c>
      <c r="AC123" s="392">
        <f t="shared" si="12"/>
        <v>4911.3854161732443</v>
      </c>
    </row>
    <row r="124" spans="1:29" ht="18.75">
      <c r="A124" s="371">
        <v>320</v>
      </c>
      <c r="B124" s="372" t="s">
        <v>122</v>
      </c>
      <c r="C124" s="368">
        <v>7105</v>
      </c>
      <c r="D124" s="362">
        <v>566.70274454609432</v>
      </c>
      <c r="E124" s="375">
        <v>200.54637579169599</v>
      </c>
      <c r="F124" s="378">
        <v>171.19901477832514</v>
      </c>
      <c r="G124" s="377">
        <v>194.95735397607319</v>
      </c>
      <c r="H124" s="363">
        <v>367.65193525686135</v>
      </c>
      <c r="I124" s="364">
        <v>934.35467980295562</v>
      </c>
      <c r="J124" s="367">
        <v>-48.235186488388457</v>
      </c>
      <c r="K124" s="368">
        <v>187.64811030375134</v>
      </c>
      <c r="L124" s="365">
        <f t="shared" si="11"/>
        <v>1073.7676036183186</v>
      </c>
      <c r="M124" s="390">
        <v>19</v>
      </c>
      <c r="N124" s="141">
        <f t="shared" si="13"/>
        <v>-3133.4812490653721</v>
      </c>
      <c r="O124" s="142">
        <f t="shared" si="14"/>
        <v>-0.74478153272692893</v>
      </c>
      <c r="P124" s="31"/>
      <c r="Q124" s="45">
        <f t="shared" si="15"/>
        <v>-0.74351309001597654</v>
      </c>
      <c r="R124" s="45">
        <f t="shared" si="16"/>
        <v>-0.69079838487046641</v>
      </c>
      <c r="S124" s="23"/>
      <c r="T124" s="33"/>
      <c r="U124" s="383">
        <v>320</v>
      </c>
      <c r="V124" s="372" t="s">
        <v>122</v>
      </c>
      <c r="W124" s="368">
        <v>7191</v>
      </c>
      <c r="X124" s="387">
        <v>3012.7618445914709</v>
      </c>
      <c r="Y124" s="363">
        <v>630.13236728529318</v>
      </c>
      <c r="Z124" s="384">
        <v>3642.8942118767641</v>
      </c>
      <c r="AA124" s="388">
        <v>-42.524822695035461</v>
      </c>
      <c r="AB124" s="386">
        <v>606.8794635019616</v>
      </c>
      <c r="AC124" s="392">
        <f t="shared" si="12"/>
        <v>4207.2488526836905</v>
      </c>
    </row>
    <row r="125" spans="1:29" ht="18.75">
      <c r="A125" s="371">
        <v>322</v>
      </c>
      <c r="B125" s="372" t="s">
        <v>123</v>
      </c>
      <c r="C125" s="368">
        <v>6614</v>
      </c>
      <c r="D125" s="362">
        <v>1087.6953432113698</v>
      </c>
      <c r="E125" s="375">
        <v>712.65255518596916</v>
      </c>
      <c r="F125" s="378">
        <v>188.63032960387056</v>
      </c>
      <c r="G125" s="377">
        <v>186.41245842153009</v>
      </c>
      <c r="H125" s="363">
        <v>302.14544904747504</v>
      </c>
      <c r="I125" s="364">
        <v>1389.8407922588449</v>
      </c>
      <c r="J125" s="367">
        <v>-78.016480193528878</v>
      </c>
      <c r="K125" s="368">
        <v>192.98510419181133</v>
      </c>
      <c r="L125" s="365">
        <f t="shared" si="11"/>
        <v>1504.8094162571274</v>
      </c>
      <c r="M125" s="390">
        <v>2</v>
      </c>
      <c r="N125" s="141">
        <f t="shared" si="13"/>
        <v>-2296.1964062601742</v>
      </c>
      <c r="O125" s="142">
        <f t="shared" si="14"/>
        <v>-0.60410231225046285</v>
      </c>
      <c r="P125" s="31"/>
      <c r="Q125" s="45">
        <f t="shared" si="15"/>
        <v>-0.57304924746205987</v>
      </c>
      <c r="R125" s="45">
        <f t="shared" si="16"/>
        <v>-0.6890320607939624</v>
      </c>
      <c r="S125" s="23"/>
      <c r="T125" s="33"/>
      <c r="U125" s="383">
        <v>322</v>
      </c>
      <c r="V125" s="372" t="s">
        <v>123</v>
      </c>
      <c r="W125" s="368">
        <v>6609</v>
      </c>
      <c r="X125" s="387">
        <v>2468.2285477650189</v>
      </c>
      <c r="Y125" s="363">
        <v>787.04336356704744</v>
      </c>
      <c r="Z125" s="384">
        <v>3255.2719113320668</v>
      </c>
      <c r="AA125" s="389">
        <v>-74.860947193221364</v>
      </c>
      <c r="AB125" s="386">
        <v>620.59485837845637</v>
      </c>
      <c r="AC125" s="392">
        <f t="shared" si="12"/>
        <v>3801.0058225173016</v>
      </c>
    </row>
    <row r="126" spans="1:29" ht="18.75">
      <c r="A126" s="371">
        <v>398</v>
      </c>
      <c r="B126" s="372" t="s">
        <v>124</v>
      </c>
      <c r="C126" s="368">
        <v>120027</v>
      </c>
      <c r="D126" s="362">
        <v>427.42432119439792</v>
      </c>
      <c r="E126" s="375">
        <v>163.97690519633082</v>
      </c>
      <c r="F126" s="378">
        <v>107.09637831487915</v>
      </c>
      <c r="G126" s="377">
        <v>156.35103768318794</v>
      </c>
      <c r="H126" s="363">
        <v>205.05650395327717</v>
      </c>
      <c r="I126" s="364">
        <v>632.48082514767509</v>
      </c>
      <c r="J126" s="367">
        <v>-33.97107317520225</v>
      </c>
      <c r="K126" s="368">
        <v>151.36855530921949</v>
      </c>
      <c r="L126" s="365">
        <f t="shared" si="11"/>
        <v>749.87830728169229</v>
      </c>
      <c r="M126" s="390">
        <v>7</v>
      </c>
      <c r="N126" s="141">
        <f t="shared" si="13"/>
        <v>-1298.170208345749</v>
      </c>
      <c r="O126" s="142">
        <f t="shared" si="14"/>
        <v>-0.63385715642973472</v>
      </c>
      <c r="P126" s="31"/>
      <c r="Q126" s="45">
        <f t="shared" si="15"/>
        <v>-0.60157164234544014</v>
      </c>
      <c r="R126" s="45">
        <f t="shared" si="16"/>
        <v>-0.69283166431352639</v>
      </c>
      <c r="S126" s="23"/>
      <c r="T126" s="33"/>
      <c r="U126" s="383">
        <v>398</v>
      </c>
      <c r="V126" s="372" t="s">
        <v>124</v>
      </c>
      <c r="W126" s="368">
        <v>119984</v>
      </c>
      <c r="X126" s="387">
        <v>1314.3240190544627</v>
      </c>
      <c r="Y126" s="363">
        <v>273.11526079730015</v>
      </c>
      <c r="Z126" s="384">
        <v>1587.4392798517629</v>
      </c>
      <c r="AA126" s="388">
        <v>-32.17774036538205</v>
      </c>
      <c r="AB126" s="386">
        <v>492.78697614106045</v>
      </c>
      <c r="AC126" s="392">
        <f t="shared" si="12"/>
        <v>2048.0485156274412</v>
      </c>
    </row>
    <row r="127" spans="1:29" ht="18.75">
      <c r="A127" s="371">
        <v>399</v>
      </c>
      <c r="B127" s="372" t="s">
        <v>125</v>
      </c>
      <c r="C127" s="368">
        <v>7916</v>
      </c>
      <c r="D127" s="362">
        <v>190.18961596766044</v>
      </c>
      <c r="E127" s="375">
        <v>532.20123799898943</v>
      </c>
      <c r="F127" s="378">
        <v>-148.32971197574531</v>
      </c>
      <c r="G127" s="376">
        <v>-193.68191005558361</v>
      </c>
      <c r="H127" s="363">
        <v>406.98168266801417</v>
      </c>
      <c r="I127" s="364">
        <v>597.17129863567459</v>
      </c>
      <c r="J127" s="367">
        <v>-48.030697321879735</v>
      </c>
      <c r="K127" s="368">
        <v>164.79457243785541</v>
      </c>
      <c r="L127" s="365">
        <f t="shared" si="11"/>
        <v>713.93517375165027</v>
      </c>
      <c r="M127" s="390">
        <v>15</v>
      </c>
      <c r="N127" s="141">
        <f t="shared" si="13"/>
        <v>-1722.5972345581331</v>
      </c>
      <c r="O127" s="142">
        <f t="shared" si="14"/>
        <v>-0.70698720389813918</v>
      </c>
      <c r="P127" s="31"/>
      <c r="Q127" s="45">
        <f t="shared" si="15"/>
        <v>-0.68951982964761582</v>
      </c>
      <c r="R127" s="45">
        <f t="shared" si="16"/>
        <v>-0.70111158336363033</v>
      </c>
      <c r="S127" s="23"/>
      <c r="T127" s="33"/>
      <c r="U127" s="383">
        <v>399</v>
      </c>
      <c r="V127" s="372" t="s">
        <v>125</v>
      </c>
      <c r="W127" s="368">
        <v>7996</v>
      </c>
      <c r="X127" s="387">
        <v>1457.8932107934997</v>
      </c>
      <c r="Y127" s="363">
        <v>465.48662360270674</v>
      </c>
      <c r="Z127" s="384">
        <v>1923.3798343962064</v>
      </c>
      <c r="AA127" s="389">
        <v>-38.205602801400701</v>
      </c>
      <c r="AB127" s="386">
        <v>551.35817671497773</v>
      </c>
      <c r="AC127" s="392">
        <f t="shared" si="12"/>
        <v>2436.5324083097835</v>
      </c>
    </row>
    <row r="128" spans="1:29" ht="18.75">
      <c r="A128" s="371">
        <v>400</v>
      </c>
      <c r="B128" s="372" t="s">
        <v>126</v>
      </c>
      <c r="C128" s="368">
        <v>8456</v>
      </c>
      <c r="D128" s="362">
        <v>839.43625827814571</v>
      </c>
      <c r="E128" s="375">
        <v>399.42537842951748</v>
      </c>
      <c r="F128" s="378">
        <v>248.06977294228949</v>
      </c>
      <c r="G128" s="377">
        <v>191.94110690633869</v>
      </c>
      <c r="H128" s="363">
        <v>358.13895458845792</v>
      </c>
      <c r="I128" s="364">
        <v>1197.5752128666036</v>
      </c>
      <c r="J128" s="367">
        <v>115.69642857142857</v>
      </c>
      <c r="K128" s="368">
        <v>203.34052953472766</v>
      </c>
      <c r="L128" s="365">
        <f t="shared" si="11"/>
        <v>1516.6121709727599</v>
      </c>
      <c r="M128" s="390">
        <v>2</v>
      </c>
      <c r="N128" s="141">
        <f t="shared" si="13"/>
        <v>-1528.3297203281822</v>
      </c>
      <c r="O128" s="142">
        <f t="shared" si="14"/>
        <v>-0.50192410065178883</v>
      </c>
      <c r="P128" s="31"/>
      <c r="Q128" s="45">
        <f t="shared" si="15"/>
        <v>-0.47762372512815288</v>
      </c>
      <c r="R128" s="45">
        <f t="shared" si="16"/>
        <v>-0.68225125282773846</v>
      </c>
      <c r="S128" s="23"/>
      <c r="T128" s="33"/>
      <c r="U128" s="383">
        <v>400</v>
      </c>
      <c r="V128" s="372" t="s">
        <v>126</v>
      </c>
      <c r="W128" s="368">
        <v>8468</v>
      </c>
      <c r="X128" s="387">
        <v>1652.9279726524169</v>
      </c>
      <c r="Y128" s="363">
        <v>639.62486803775573</v>
      </c>
      <c r="Z128" s="384">
        <v>2292.5528406901726</v>
      </c>
      <c r="AA128" s="388">
        <v>112.44780349551252</v>
      </c>
      <c r="AB128" s="386">
        <v>639.94124711525751</v>
      </c>
      <c r="AC128" s="392">
        <f t="shared" si="12"/>
        <v>3044.9418913009422</v>
      </c>
    </row>
    <row r="129" spans="1:29" ht="18.75">
      <c r="A129" s="371">
        <v>402</v>
      </c>
      <c r="B129" s="372" t="s">
        <v>127</v>
      </c>
      <c r="C129" s="368">
        <v>9247</v>
      </c>
      <c r="D129" s="362">
        <v>68.083378392992316</v>
      </c>
      <c r="E129" s="375">
        <v>256.11495620201146</v>
      </c>
      <c r="F129" s="378">
        <v>-84.723694171082514</v>
      </c>
      <c r="G129" s="377">
        <v>-103.30788363793663</v>
      </c>
      <c r="H129" s="363">
        <v>542.29274359251644</v>
      </c>
      <c r="I129" s="364">
        <v>610.3761219855088</v>
      </c>
      <c r="J129" s="367">
        <v>-10.402725208175625</v>
      </c>
      <c r="K129" s="368">
        <v>207.3000155838713</v>
      </c>
      <c r="L129" s="365">
        <f t="shared" si="11"/>
        <v>807.27341236120446</v>
      </c>
      <c r="M129" s="390">
        <v>11</v>
      </c>
      <c r="N129" s="141">
        <f t="shared" si="13"/>
        <v>-2779.1038537656023</v>
      </c>
      <c r="O129" s="142">
        <f t="shared" si="14"/>
        <v>-0.77490560739778536</v>
      </c>
      <c r="P129" s="31"/>
      <c r="Q129" s="45">
        <f t="shared" si="15"/>
        <v>-0.79423840130536294</v>
      </c>
      <c r="R129" s="45">
        <f t="shared" si="16"/>
        <v>-0.6851284851677345</v>
      </c>
      <c r="S129" s="23"/>
      <c r="T129" s="33"/>
      <c r="U129" s="383">
        <v>402</v>
      </c>
      <c r="V129" s="372" t="s">
        <v>127</v>
      </c>
      <c r="W129" s="368">
        <v>9358</v>
      </c>
      <c r="X129" s="387">
        <v>2036.1849715098083</v>
      </c>
      <c r="Y129" s="363">
        <v>930.23891835967368</v>
      </c>
      <c r="Z129" s="384">
        <v>2966.4238898694821</v>
      </c>
      <c r="AA129" s="389">
        <v>-38.410450951057918</v>
      </c>
      <c r="AB129" s="386">
        <v>658.36382720838253</v>
      </c>
      <c r="AC129" s="392">
        <f t="shared" si="12"/>
        <v>3586.3772661268067</v>
      </c>
    </row>
    <row r="130" spans="1:29" ht="18.75">
      <c r="A130" s="371">
        <v>403</v>
      </c>
      <c r="B130" s="372" t="s">
        <v>128</v>
      </c>
      <c r="C130" s="368">
        <v>2866</v>
      </c>
      <c r="D130" s="362">
        <v>509.19818562456385</v>
      </c>
      <c r="E130" s="375">
        <v>265.03977669225401</v>
      </c>
      <c r="F130" s="378">
        <v>192.38485694347523</v>
      </c>
      <c r="G130" s="377">
        <v>51.773551988834612</v>
      </c>
      <c r="H130" s="363">
        <v>532.70237264480113</v>
      </c>
      <c r="I130" s="364">
        <v>1041.9005582693649</v>
      </c>
      <c r="J130" s="367">
        <v>19.460921144452197</v>
      </c>
      <c r="K130" s="368">
        <v>232.42003849105316</v>
      </c>
      <c r="L130" s="365">
        <f t="shared" si="11"/>
        <v>1293.7815179048703</v>
      </c>
      <c r="M130" s="390">
        <v>14</v>
      </c>
      <c r="N130" s="141">
        <f t="shared" si="13"/>
        <v>-2976.153728996981</v>
      </c>
      <c r="O130" s="142">
        <f t="shared" si="14"/>
        <v>-0.69700207541938652</v>
      </c>
      <c r="P130" s="31"/>
      <c r="Q130" s="45">
        <f t="shared" si="15"/>
        <v>-0.7079441838685816</v>
      </c>
      <c r="R130" s="45">
        <f t="shared" si="16"/>
        <v>-0.68999213468808196</v>
      </c>
      <c r="S130" s="23"/>
      <c r="T130" s="33"/>
      <c r="U130" s="383">
        <v>403</v>
      </c>
      <c r="V130" s="372" t="s">
        <v>128</v>
      </c>
      <c r="W130" s="368">
        <v>2925</v>
      </c>
      <c r="X130" s="387">
        <v>2538.8767719867419</v>
      </c>
      <c r="Y130" s="363">
        <v>1028.5938987583781</v>
      </c>
      <c r="Z130" s="384">
        <v>3567.4706707451205</v>
      </c>
      <c r="AA130" s="388">
        <v>-47.258461538461539</v>
      </c>
      <c r="AB130" s="386">
        <v>749.72303769519215</v>
      </c>
      <c r="AC130" s="392">
        <f t="shared" si="12"/>
        <v>4269.9352469018513</v>
      </c>
    </row>
    <row r="131" spans="1:29" ht="18.75">
      <c r="A131" s="371">
        <v>405</v>
      </c>
      <c r="B131" s="372" t="s">
        <v>129</v>
      </c>
      <c r="C131" s="368">
        <v>72634</v>
      </c>
      <c r="D131" s="362">
        <v>160.54259713082027</v>
      </c>
      <c r="E131" s="375">
        <v>112.44565905774155</v>
      </c>
      <c r="F131" s="378">
        <v>-7.4672192086350746</v>
      </c>
      <c r="G131" s="377">
        <v>55.564157281713797</v>
      </c>
      <c r="H131" s="363">
        <v>126.70480766583142</v>
      </c>
      <c r="I131" s="364">
        <v>287.24739102899468</v>
      </c>
      <c r="J131" s="367">
        <v>-79.436393424567001</v>
      </c>
      <c r="K131" s="368">
        <v>158.92825800045057</v>
      </c>
      <c r="L131" s="365">
        <f t="shared" si="11"/>
        <v>366.73925560487828</v>
      </c>
      <c r="M131" s="390">
        <v>9</v>
      </c>
      <c r="N131" s="141">
        <f t="shared" si="13"/>
        <v>-1448.6427151171094</v>
      </c>
      <c r="O131" s="142">
        <f t="shared" si="14"/>
        <v>-0.79798231913748485</v>
      </c>
      <c r="P131" s="31"/>
      <c r="Q131" s="45">
        <f t="shared" si="15"/>
        <v>-0.79171558706011513</v>
      </c>
      <c r="R131" s="45">
        <f t="shared" si="16"/>
        <v>-0.69130966290769913</v>
      </c>
      <c r="S131" s="23"/>
      <c r="T131" s="33"/>
      <c r="U131" s="383">
        <v>405</v>
      </c>
      <c r="V131" s="372" t="s">
        <v>129</v>
      </c>
      <c r="W131" s="368">
        <v>72662</v>
      </c>
      <c r="X131" s="387">
        <v>1171.5391280535102</v>
      </c>
      <c r="Y131" s="363">
        <v>207.57218889318921</v>
      </c>
      <c r="Z131" s="384">
        <v>1379.1113169466994</v>
      </c>
      <c r="AA131" s="389">
        <v>-78.576229666125343</v>
      </c>
      <c r="AB131" s="386">
        <v>514.84688344141375</v>
      </c>
      <c r="AC131" s="392">
        <f t="shared" si="12"/>
        <v>1815.3819707219877</v>
      </c>
    </row>
    <row r="132" spans="1:29" ht="18.75">
      <c r="A132" s="371">
        <v>407</v>
      </c>
      <c r="B132" s="372" t="s">
        <v>130</v>
      </c>
      <c r="C132" s="368">
        <v>2580</v>
      </c>
      <c r="D132" s="362">
        <v>573.90930232558139</v>
      </c>
      <c r="E132" s="375">
        <v>440.6108527131783</v>
      </c>
      <c r="F132" s="378">
        <v>89.836046511627913</v>
      </c>
      <c r="G132" s="377">
        <v>43.462403100775191</v>
      </c>
      <c r="H132" s="363">
        <v>467.86007751937984</v>
      </c>
      <c r="I132" s="364">
        <v>1041.768992248062</v>
      </c>
      <c r="J132" s="367">
        <v>-238.25271317829458</v>
      </c>
      <c r="K132" s="368">
        <v>250.61670977761008</v>
      </c>
      <c r="L132" s="365">
        <f t="shared" si="11"/>
        <v>1054.1329888473774</v>
      </c>
      <c r="M132" s="390">
        <v>1</v>
      </c>
      <c r="N132" s="141">
        <f t="shared" si="13"/>
        <v>-2190.072119038904</v>
      </c>
      <c r="O132" s="142">
        <f t="shared" si="14"/>
        <v>-0.67507202726334903</v>
      </c>
      <c r="P132" s="31"/>
      <c r="Q132" s="45">
        <f t="shared" si="15"/>
        <v>-0.62060437055621798</v>
      </c>
      <c r="R132" s="45">
        <f t="shared" si="16"/>
        <v>-0.65472601489564264</v>
      </c>
      <c r="S132" s="23"/>
      <c r="T132" s="33"/>
      <c r="U132" s="383">
        <v>407</v>
      </c>
      <c r="V132" s="372" t="s">
        <v>130</v>
      </c>
      <c r="W132" s="368">
        <v>2621</v>
      </c>
      <c r="X132" s="387">
        <v>1958.0761690946038</v>
      </c>
      <c r="Y132" s="363">
        <v>787.78833592186436</v>
      </c>
      <c r="Z132" s="384">
        <v>2745.8645050164682</v>
      </c>
      <c r="AA132" s="388">
        <v>-227.50820297596337</v>
      </c>
      <c r="AB132" s="386">
        <v>725.84880584577627</v>
      </c>
      <c r="AC132" s="392">
        <f t="shared" si="12"/>
        <v>3244.2051078862814</v>
      </c>
    </row>
    <row r="133" spans="1:29" ht="18.75">
      <c r="A133" s="371">
        <v>408</v>
      </c>
      <c r="B133" s="372" t="s">
        <v>131</v>
      </c>
      <c r="C133" s="368">
        <v>14203</v>
      </c>
      <c r="D133" s="362">
        <v>487.00640709709216</v>
      </c>
      <c r="E133" s="375">
        <v>402.40174610997678</v>
      </c>
      <c r="F133" s="378">
        <v>79.39414208265859</v>
      </c>
      <c r="G133" s="377">
        <v>5.210518904456805</v>
      </c>
      <c r="H133" s="363">
        <v>462.58072238259524</v>
      </c>
      <c r="I133" s="364">
        <v>949.58712947968741</v>
      </c>
      <c r="J133" s="367">
        <v>-0.24368091248327817</v>
      </c>
      <c r="K133" s="368">
        <v>180.4941653249677</v>
      </c>
      <c r="L133" s="365">
        <f t="shared" si="11"/>
        <v>1129.8376138921719</v>
      </c>
      <c r="M133" s="390">
        <v>14</v>
      </c>
      <c r="N133" s="141">
        <f t="shared" si="13"/>
        <v>-1945.1640668735301</v>
      </c>
      <c r="O133" s="142">
        <f t="shared" si="14"/>
        <v>-0.63257333452551723</v>
      </c>
      <c r="P133" s="31"/>
      <c r="Q133" s="45">
        <f t="shared" si="15"/>
        <v>-0.61484165517188294</v>
      </c>
      <c r="R133" s="45">
        <f t="shared" si="16"/>
        <v>-0.69558937432595092</v>
      </c>
      <c r="S133" s="23"/>
      <c r="T133" s="33"/>
      <c r="U133" s="383">
        <v>408</v>
      </c>
      <c r="V133" s="372" t="s">
        <v>131</v>
      </c>
      <c r="W133" s="368">
        <v>14221</v>
      </c>
      <c r="X133" s="387">
        <v>1740.3268579706423</v>
      </c>
      <c r="Y133" s="363">
        <v>725.11921695071305</v>
      </c>
      <c r="Z133" s="384">
        <v>2465.4460749213558</v>
      </c>
      <c r="AA133" s="389">
        <v>16.625694395612122</v>
      </c>
      <c r="AB133" s="386">
        <v>592.92991144873406</v>
      </c>
      <c r="AC133" s="392">
        <f t="shared" si="12"/>
        <v>3075.0016807657021</v>
      </c>
    </row>
    <row r="134" spans="1:29" ht="18.75">
      <c r="A134" s="371">
        <v>410</v>
      </c>
      <c r="B134" s="372" t="s">
        <v>132</v>
      </c>
      <c r="C134" s="368">
        <v>18788</v>
      </c>
      <c r="D134" s="362">
        <v>579.20140515222488</v>
      </c>
      <c r="E134" s="375">
        <v>758.20640834575261</v>
      </c>
      <c r="F134" s="378">
        <v>-89.802107728337234</v>
      </c>
      <c r="G134" s="377">
        <v>-89.202895465190551</v>
      </c>
      <c r="H134" s="363">
        <v>430.63503299978709</v>
      </c>
      <c r="I134" s="364">
        <v>1009.836438152012</v>
      </c>
      <c r="J134" s="367">
        <v>-78.316691505216099</v>
      </c>
      <c r="K134" s="368">
        <v>143.06512369676892</v>
      </c>
      <c r="L134" s="365">
        <f t="shared" si="11"/>
        <v>1074.5848703435647</v>
      </c>
      <c r="M134" s="390">
        <v>13</v>
      </c>
      <c r="N134" s="141">
        <f t="shared" si="13"/>
        <v>-1401.3912649883307</v>
      </c>
      <c r="O134" s="142">
        <f t="shared" si="14"/>
        <v>-0.56599546538055767</v>
      </c>
      <c r="P134" s="31"/>
      <c r="Q134" s="45">
        <f t="shared" si="15"/>
        <v>-0.51000179132267121</v>
      </c>
      <c r="R134" s="45">
        <f t="shared" si="16"/>
        <v>-0.70026922448374684</v>
      </c>
      <c r="S134" s="23"/>
      <c r="T134" s="33"/>
      <c r="U134" s="383">
        <v>410</v>
      </c>
      <c r="V134" s="372" t="s">
        <v>132</v>
      </c>
      <c r="W134" s="368">
        <v>18823</v>
      </c>
      <c r="X134" s="387">
        <v>1451.0827875767468</v>
      </c>
      <c r="Y134" s="363">
        <v>609.81543667983328</v>
      </c>
      <c r="Z134" s="384">
        <v>2060.8982242565799</v>
      </c>
      <c r="AA134" s="388">
        <v>-62.234181586357117</v>
      </c>
      <c r="AB134" s="386">
        <v>477.31209266167298</v>
      </c>
      <c r="AC134" s="392">
        <f t="shared" si="12"/>
        <v>2475.9761353318954</v>
      </c>
    </row>
    <row r="135" spans="1:29" ht="18.75">
      <c r="A135" s="371">
        <v>416</v>
      </c>
      <c r="B135" s="372" t="s">
        <v>133</v>
      </c>
      <c r="C135" s="368">
        <v>2917</v>
      </c>
      <c r="D135" s="362">
        <v>138.05930750771341</v>
      </c>
      <c r="E135" s="375">
        <v>344.87384298937263</v>
      </c>
      <c r="F135" s="378">
        <v>-115.89269797737401</v>
      </c>
      <c r="G135" s="377">
        <v>-90.921837504285222</v>
      </c>
      <c r="H135" s="363">
        <v>451.16592389441206</v>
      </c>
      <c r="I135" s="364">
        <v>589.22523140212547</v>
      </c>
      <c r="J135" s="367">
        <v>-211.22454576619816</v>
      </c>
      <c r="K135" s="368">
        <v>178.03907076566523</v>
      </c>
      <c r="L135" s="365">
        <f t="shared" si="11"/>
        <v>556.03975640159251</v>
      </c>
      <c r="M135" s="390">
        <v>9</v>
      </c>
      <c r="N135" s="141">
        <f t="shared" si="13"/>
        <v>-1888.5455447186141</v>
      </c>
      <c r="O135" s="142">
        <f t="shared" si="14"/>
        <v>-0.77254229740038405</v>
      </c>
      <c r="P135" s="31"/>
      <c r="Q135" s="45">
        <f t="shared" si="15"/>
        <v>-0.7153854449474697</v>
      </c>
      <c r="R135" s="45">
        <f t="shared" si="16"/>
        <v>-0.69491606887069446</v>
      </c>
      <c r="S135" s="23"/>
      <c r="T135" s="33"/>
      <c r="U135" s="383">
        <v>416</v>
      </c>
      <c r="V135" s="372" t="s">
        <v>133</v>
      </c>
      <c r="W135" s="368">
        <v>2964</v>
      </c>
      <c r="X135" s="387">
        <v>1406.1507362541079</v>
      </c>
      <c r="Y135" s="363">
        <v>664.10611091723285</v>
      </c>
      <c r="Z135" s="384">
        <v>2070.2568471713407</v>
      </c>
      <c r="AA135" s="389">
        <v>-209.24561403508773</v>
      </c>
      <c r="AB135" s="386">
        <v>583.5740679839538</v>
      </c>
      <c r="AC135" s="392">
        <f t="shared" si="12"/>
        <v>2444.5853011202066</v>
      </c>
    </row>
    <row r="136" spans="1:29" ht="18.75">
      <c r="A136" s="371">
        <v>418</v>
      </c>
      <c r="B136" s="372" t="s">
        <v>134</v>
      </c>
      <c r="C136" s="368">
        <v>24164</v>
      </c>
      <c r="D136" s="362">
        <v>787.5907134580367</v>
      </c>
      <c r="E136" s="375">
        <v>781.30454394967717</v>
      </c>
      <c r="F136" s="378">
        <v>-1.2707747061744745</v>
      </c>
      <c r="G136" s="377">
        <v>7.5569442145340178</v>
      </c>
      <c r="H136" s="363">
        <v>111.06964906472439</v>
      </c>
      <c r="I136" s="364">
        <v>898.66036252276115</v>
      </c>
      <c r="J136" s="367">
        <v>-103.12642774375104</v>
      </c>
      <c r="K136" s="368">
        <v>117.91049154760502</v>
      </c>
      <c r="L136" s="365">
        <f t="shared" si="11"/>
        <v>913.44442632661514</v>
      </c>
      <c r="M136" s="390">
        <v>6</v>
      </c>
      <c r="N136" s="141">
        <f t="shared" si="13"/>
        <v>-403.05706427813345</v>
      </c>
      <c r="O136" s="142">
        <f t="shared" si="14"/>
        <v>-0.30615769686138755</v>
      </c>
      <c r="P136" s="31"/>
      <c r="Q136" s="45">
        <f t="shared" si="15"/>
        <v>-0.11881267289692965</v>
      </c>
      <c r="R136" s="45">
        <f t="shared" si="16"/>
        <v>-0.69906113814930781</v>
      </c>
      <c r="S136" s="23"/>
      <c r="T136" s="33"/>
      <c r="U136" s="383">
        <v>418</v>
      </c>
      <c r="V136" s="372" t="s">
        <v>134</v>
      </c>
      <c r="W136" s="368">
        <v>23828</v>
      </c>
      <c r="X136" s="387">
        <v>1016.1472723496245</v>
      </c>
      <c r="Y136" s="363">
        <v>3.6816957735712759</v>
      </c>
      <c r="Z136" s="384">
        <v>1019.8289681231958</v>
      </c>
      <c r="AA136" s="388">
        <v>-95.136268255833471</v>
      </c>
      <c r="AB136" s="386">
        <v>391.80879073738618</v>
      </c>
      <c r="AC136" s="392">
        <f t="shared" si="12"/>
        <v>1316.5014906047486</v>
      </c>
    </row>
    <row r="137" spans="1:29" ht="18.75">
      <c r="A137" s="371">
        <v>420</v>
      </c>
      <c r="B137" s="372" t="s">
        <v>135</v>
      </c>
      <c r="C137" s="368">
        <v>9280</v>
      </c>
      <c r="D137" s="362">
        <v>-123.61400862068966</v>
      </c>
      <c r="E137" s="375">
        <v>83.412607758620695</v>
      </c>
      <c r="F137" s="378">
        <v>-118.65646551724137</v>
      </c>
      <c r="G137" s="377">
        <v>-88.370150862068968</v>
      </c>
      <c r="H137" s="363">
        <v>248.5478448275862</v>
      </c>
      <c r="I137" s="364">
        <v>124.93383620689656</v>
      </c>
      <c r="J137" s="367">
        <v>-123.59838362068966</v>
      </c>
      <c r="K137" s="368">
        <v>183.38507602450284</v>
      </c>
      <c r="L137" s="365">
        <f t="shared" si="11"/>
        <v>184.72052861070972</v>
      </c>
      <c r="M137" s="390">
        <v>11</v>
      </c>
      <c r="N137" s="141">
        <f t="shared" si="13"/>
        <v>-2857.5714691443859</v>
      </c>
      <c r="O137" s="142">
        <f t="shared" si="14"/>
        <v>-0.93928244601536781</v>
      </c>
      <c r="P137" s="31"/>
      <c r="Q137" s="45">
        <f t="shared" si="15"/>
        <v>-0.95123520247885152</v>
      </c>
      <c r="R137" s="45">
        <f t="shared" si="16"/>
        <v>-0.69765865566993002</v>
      </c>
      <c r="S137" s="23"/>
      <c r="T137" s="33"/>
      <c r="U137" s="383">
        <v>420</v>
      </c>
      <c r="V137" s="372" t="s">
        <v>135</v>
      </c>
      <c r="W137" s="368">
        <v>9402</v>
      </c>
      <c r="X137" s="387">
        <v>2081.3406108310369</v>
      </c>
      <c r="Y137" s="363">
        <v>480.62709041317964</v>
      </c>
      <c r="Z137" s="384">
        <v>2561.9677012442166</v>
      </c>
      <c r="AA137" s="389">
        <v>-126.22548393958732</v>
      </c>
      <c r="AB137" s="386">
        <v>606.54978045046641</v>
      </c>
      <c r="AC137" s="392">
        <f t="shared" si="12"/>
        <v>3042.2919977550955</v>
      </c>
    </row>
    <row r="138" spans="1:29" ht="18.75">
      <c r="A138" s="371">
        <v>421</v>
      </c>
      <c r="B138" s="372" t="s">
        <v>136</v>
      </c>
      <c r="C138" s="368">
        <v>719</v>
      </c>
      <c r="D138" s="362">
        <v>933.99304589707924</v>
      </c>
      <c r="E138" s="375">
        <v>922.81641168289286</v>
      </c>
      <c r="F138" s="378">
        <v>82.232267037552162</v>
      </c>
      <c r="G138" s="377">
        <v>-71.055632823365784</v>
      </c>
      <c r="H138" s="363">
        <v>121.97496522948539</v>
      </c>
      <c r="I138" s="364">
        <v>1055.9694019471488</v>
      </c>
      <c r="J138" s="367">
        <v>-259.05146036161335</v>
      </c>
      <c r="K138" s="368">
        <v>239.25132845537652</v>
      </c>
      <c r="L138" s="365">
        <f t="shared" ref="L138:L201" si="17">SUM(I138:K138)</f>
        <v>1036.1692700409119</v>
      </c>
      <c r="M138" s="390">
        <v>16</v>
      </c>
      <c r="N138" s="141">
        <f t="shared" si="13"/>
        <v>-2888.7045881899876</v>
      </c>
      <c r="O138" s="142">
        <f t="shared" si="14"/>
        <v>-0.73599934482787277</v>
      </c>
      <c r="P138" s="31"/>
      <c r="Q138" s="45">
        <f t="shared" si="15"/>
        <v>-0.69053954863116807</v>
      </c>
      <c r="R138" s="45">
        <f t="shared" si="16"/>
        <v>-0.69089371122396381</v>
      </c>
      <c r="S138" s="23"/>
      <c r="T138" s="33"/>
      <c r="U138" s="383">
        <v>421</v>
      </c>
      <c r="V138" s="372" t="s">
        <v>136</v>
      </c>
      <c r="W138" s="368">
        <v>722</v>
      </c>
      <c r="X138" s="387">
        <v>2748.6088075938351</v>
      </c>
      <c r="Y138" s="363">
        <v>663.68312591913752</v>
      </c>
      <c r="Z138" s="384">
        <v>3412.2919335129732</v>
      </c>
      <c r="AA138" s="388">
        <v>-261.4279778393352</v>
      </c>
      <c r="AB138" s="386">
        <v>774.00990255726151</v>
      </c>
      <c r="AC138" s="392">
        <f t="shared" ref="AC138:AC201" si="18">SUM(Z138:AB138)</f>
        <v>3924.8738582308997</v>
      </c>
    </row>
    <row r="139" spans="1:29" ht="18.75">
      <c r="A139" s="371">
        <v>422</v>
      </c>
      <c r="B139" s="372" t="s">
        <v>137</v>
      </c>
      <c r="C139" s="368">
        <v>10543</v>
      </c>
      <c r="D139" s="362">
        <v>427.97230389832117</v>
      </c>
      <c r="E139" s="375">
        <v>122.65730816655601</v>
      </c>
      <c r="F139" s="378">
        <v>164.51095513610926</v>
      </c>
      <c r="G139" s="377">
        <v>140.80404059565589</v>
      </c>
      <c r="H139" s="363">
        <v>252.57839324670397</v>
      </c>
      <c r="I139" s="364">
        <v>680.55060229536184</v>
      </c>
      <c r="J139" s="367">
        <v>-25.671251067058712</v>
      </c>
      <c r="K139" s="368">
        <v>197.29333085651518</v>
      </c>
      <c r="L139" s="365">
        <f t="shared" si="17"/>
        <v>852.17268208481823</v>
      </c>
      <c r="M139" s="390">
        <v>12</v>
      </c>
      <c r="N139" s="141">
        <f t="shared" ref="N139:N202" si="19">L139-AC139</f>
        <v>-3094.8607311239011</v>
      </c>
      <c r="O139" s="142">
        <f t="shared" ref="O139:O202" si="20">N139/AC139</f>
        <v>-0.78409793055386146</v>
      </c>
      <c r="P139" s="31"/>
      <c r="Q139" s="45">
        <f t="shared" ref="Q139:Q202" si="21">I139/Z139-1</f>
        <v>-0.7970499612888492</v>
      </c>
      <c r="R139" s="45">
        <f t="shared" ref="R139:R202" si="22">K139/AB139-1</f>
        <v>-0.68867217253455193</v>
      </c>
      <c r="S139" s="23"/>
      <c r="T139" s="33"/>
      <c r="U139" s="383">
        <v>422</v>
      </c>
      <c r="V139" s="372" t="s">
        <v>137</v>
      </c>
      <c r="W139" s="368">
        <v>10719</v>
      </c>
      <c r="X139" s="387">
        <v>2741.723257561282</v>
      </c>
      <c r="Y139" s="363">
        <v>611.56805796271965</v>
      </c>
      <c r="Z139" s="384">
        <v>3353.2913155240017</v>
      </c>
      <c r="AA139" s="389">
        <v>-39.973598283421964</v>
      </c>
      <c r="AB139" s="386">
        <v>633.71569596813936</v>
      </c>
      <c r="AC139" s="392">
        <f t="shared" si="18"/>
        <v>3947.0334132087191</v>
      </c>
    </row>
    <row r="140" spans="1:29" ht="18.75">
      <c r="A140" s="371">
        <v>423</v>
      </c>
      <c r="B140" s="372" t="s">
        <v>138</v>
      </c>
      <c r="C140" s="368">
        <v>20291</v>
      </c>
      <c r="D140" s="362">
        <v>626.1253264994333</v>
      </c>
      <c r="E140" s="375">
        <v>542.14947513676009</v>
      </c>
      <c r="F140" s="378">
        <v>72.303681435119017</v>
      </c>
      <c r="G140" s="377">
        <v>11.672169927554089</v>
      </c>
      <c r="H140" s="363">
        <v>146.90601744615839</v>
      </c>
      <c r="I140" s="364">
        <v>773.03134394559163</v>
      </c>
      <c r="J140" s="367">
        <v>-88.69897984328027</v>
      </c>
      <c r="K140" s="368">
        <v>125.99153793559104</v>
      </c>
      <c r="L140" s="365">
        <f t="shared" si="17"/>
        <v>810.32390203790237</v>
      </c>
      <c r="M140" s="390">
        <v>2</v>
      </c>
      <c r="N140" s="141">
        <f t="shared" si="19"/>
        <v>-525.75437329929809</v>
      </c>
      <c r="O140" s="142">
        <f t="shared" si="20"/>
        <v>-0.39350566729827846</v>
      </c>
      <c r="P140" s="31"/>
      <c r="Q140" s="45">
        <f t="shared" si="21"/>
        <v>-0.23362569089101637</v>
      </c>
      <c r="R140" s="45">
        <f t="shared" si="22"/>
        <v>-0.69218058811182892</v>
      </c>
      <c r="S140" s="23"/>
      <c r="T140" s="33"/>
      <c r="U140" s="383">
        <v>423</v>
      </c>
      <c r="V140" s="372" t="s">
        <v>138</v>
      </c>
      <c r="W140" s="368">
        <v>20146</v>
      </c>
      <c r="X140" s="387">
        <v>1004.0378475033397</v>
      </c>
      <c r="Y140" s="363">
        <v>4.6485538510424682</v>
      </c>
      <c r="Z140" s="384">
        <v>1008.6864013543822</v>
      </c>
      <c r="AA140" s="388">
        <v>-81.91154571627122</v>
      </c>
      <c r="AB140" s="386">
        <v>409.30341969908966</v>
      </c>
      <c r="AC140" s="392">
        <f t="shared" si="18"/>
        <v>1336.0782753372005</v>
      </c>
    </row>
    <row r="141" spans="1:29" ht="18.75">
      <c r="A141" s="371">
        <v>425</v>
      </c>
      <c r="B141" s="372" t="s">
        <v>139</v>
      </c>
      <c r="C141" s="368">
        <v>10218</v>
      </c>
      <c r="D141" s="362">
        <v>1266.6005089058524</v>
      </c>
      <c r="E141" s="375">
        <v>1591.265707574868</v>
      </c>
      <c r="F141" s="378">
        <v>-128.79868858876492</v>
      </c>
      <c r="G141" s="376">
        <v>-195.86651008025055</v>
      </c>
      <c r="H141" s="363">
        <v>551.65130162458411</v>
      </c>
      <c r="I141" s="364">
        <v>1818.2518105304364</v>
      </c>
      <c r="J141" s="367">
        <v>86.755823057349772</v>
      </c>
      <c r="K141" s="368">
        <v>114.94742880490692</v>
      </c>
      <c r="L141" s="365">
        <f t="shared" si="17"/>
        <v>2019.955062392693</v>
      </c>
      <c r="M141" s="390">
        <v>17</v>
      </c>
      <c r="N141" s="141">
        <f t="shared" si="19"/>
        <v>-832.17313675650576</v>
      </c>
      <c r="O141" s="142">
        <f t="shared" si="20"/>
        <v>-0.2917726969652859</v>
      </c>
      <c r="P141" s="31"/>
      <c r="Q141" s="45">
        <f t="shared" si="21"/>
        <v>-0.24462208674145236</v>
      </c>
      <c r="R141" s="45">
        <f t="shared" si="22"/>
        <v>-0.70326271224697323</v>
      </c>
      <c r="S141" s="23"/>
      <c r="T141" s="33"/>
      <c r="U141" s="383">
        <v>425</v>
      </c>
      <c r="V141" s="372" t="s">
        <v>139</v>
      </c>
      <c r="W141" s="368">
        <v>10238</v>
      </c>
      <c r="X141" s="387">
        <v>1662.4798926006181</v>
      </c>
      <c r="Y141" s="363">
        <v>744.59579576160229</v>
      </c>
      <c r="Z141" s="384">
        <v>2407.0756883622207</v>
      </c>
      <c r="AA141" s="389">
        <v>57.681480757960536</v>
      </c>
      <c r="AB141" s="386">
        <v>387.3710300290175</v>
      </c>
      <c r="AC141" s="392">
        <f t="shared" si="18"/>
        <v>2852.1281991491987</v>
      </c>
    </row>
    <row r="142" spans="1:29" ht="18.75">
      <c r="A142" s="371">
        <v>426</v>
      </c>
      <c r="B142" s="372" t="s">
        <v>140</v>
      </c>
      <c r="C142" s="368">
        <v>11979</v>
      </c>
      <c r="D142" s="362">
        <v>391.32991067701812</v>
      </c>
      <c r="E142" s="375">
        <v>444.58994907755238</v>
      </c>
      <c r="F142" s="378">
        <v>-25.95442023541197</v>
      </c>
      <c r="G142" s="377">
        <v>-27.305618165122297</v>
      </c>
      <c r="H142" s="363">
        <v>534.64454461975129</v>
      </c>
      <c r="I142" s="364">
        <v>925.97445529676929</v>
      </c>
      <c r="J142" s="367">
        <v>-187.41956757659236</v>
      </c>
      <c r="K142" s="368">
        <v>175.503471790406</v>
      </c>
      <c r="L142" s="365">
        <f t="shared" si="17"/>
        <v>914.05835951058293</v>
      </c>
      <c r="M142" s="390">
        <v>12</v>
      </c>
      <c r="N142" s="141">
        <f t="shared" si="19"/>
        <v>-1717.8812055956594</v>
      </c>
      <c r="O142" s="142">
        <f t="shared" si="20"/>
        <v>-0.65270541480929267</v>
      </c>
      <c r="P142" s="31"/>
      <c r="Q142" s="45">
        <f t="shared" si="21"/>
        <v>-0.59367178667669163</v>
      </c>
      <c r="R142" s="45">
        <f t="shared" si="22"/>
        <v>-0.69785484592571922</v>
      </c>
      <c r="S142" s="23"/>
      <c r="T142" s="33"/>
      <c r="U142" s="383">
        <v>426</v>
      </c>
      <c r="V142" s="372" t="s">
        <v>140</v>
      </c>
      <c r="W142" s="368">
        <v>11994</v>
      </c>
      <c r="X142" s="387">
        <v>1475.1576318551874</v>
      </c>
      <c r="Y142" s="363">
        <v>803.72536207560131</v>
      </c>
      <c r="Z142" s="384">
        <v>2278.8829939307889</v>
      </c>
      <c r="AA142" s="388">
        <v>-227.80156745039187</v>
      </c>
      <c r="AB142" s="386">
        <v>580.85813862584541</v>
      </c>
      <c r="AC142" s="392">
        <f t="shared" si="18"/>
        <v>2631.9395651062423</v>
      </c>
    </row>
    <row r="143" spans="1:29" ht="18.75">
      <c r="A143" s="371">
        <v>430</v>
      </c>
      <c r="B143" s="372" t="s">
        <v>141</v>
      </c>
      <c r="C143" s="368">
        <v>15628</v>
      </c>
      <c r="D143" s="362">
        <v>161.51081392372666</v>
      </c>
      <c r="E143" s="375">
        <v>112.17379063219862</v>
      </c>
      <c r="F143" s="378">
        <v>33.68095725620681</v>
      </c>
      <c r="G143" s="377">
        <v>15.656066035321219</v>
      </c>
      <c r="H143" s="363">
        <v>402.29453544919375</v>
      </c>
      <c r="I143" s="364">
        <v>563.80534937292043</v>
      </c>
      <c r="J143" s="367">
        <v>-116.36530586127463</v>
      </c>
      <c r="K143" s="368">
        <v>209.20221173706074</v>
      </c>
      <c r="L143" s="365">
        <f t="shared" si="17"/>
        <v>656.64225524870653</v>
      </c>
      <c r="M143" s="390">
        <v>2</v>
      </c>
      <c r="N143" s="141">
        <f t="shared" si="19"/>
        <v>-2432.1432308231651</v>
      </c>
      <c r="O143" s="142">
        <f t="shared" si="20"/>
        <v>-0.78741085834232405</v>
      </c>
      <c r="P143" s="31"/>
      <c r="Q143" s="45">
        <f t="shared" si="21"/>
        <v>-0.77910908479055441</v>
      </c>
      <c r="R143" s="45">
        <f t="shared" si="22"/>
        <v>-0.67621931999297402</v>
      </c>
      <c r="S143" s="23"/>
      <c r="T143" s="33"/>
      <c r="U143" s="383">
        <v>430</v>
      </c>
      <c r="V143" s="372" t="s">
        <v>141</v>
      </c>
      <c r="W143" s="368">
        <v>15770</v>
      </c>
      <c r="X143" s="387">
        <v>1861.0907531919772</v>
      </c>
      <c r="Y143" s="363">
        <v>691.3245366732865</v>
      </c>
      <c r="Z143" s="384">
        <v>2552.4152898652637</v>
      </c>
      <c r="AA143" s="389">
        <v>-109.75301204819277</v>
      </c>
      <c r="AB143" s="386">
        <v>646.12320825480106</v>
      </c>
      <c r="AC143" s="392">
        <f t="shared" si="18"/>
        <v>3088.7854860718717</v>
      </c>
    </row>
    <row r="144" spans="1:29" ht="18.75">
      <c r="A144" s="371">
        <v>433</v>
      </c>
      <c r="B144" s="372" t="s">
        <v>142</v>
      </c>
      <c r="C144" s="368">
        <v>7799</v>
      </c>
      <c r="D144" s="362">
        <v>432.81869470444929</v>
      </c>
      <c r="E144" s="375">
        <v>292.83202974740351</v>
      </c>
      <c r="F144" s="378">
        <v>73.779715348121556</v>
      </c>
      <c r="G144" s="377">
        <v>66.206949608924219</v>
      </c>
      <c r="H144" s="363">
        <v>299.32811898961404</v>
      </c>
      <c r="I144" s="364">
        <v>732.14681369406333</v>
      </c>
      <c r="J144" s="367">
        <v>-107.65495576355943</v>
      </c>
      <c r="K144" s="368">
        <v>186.06207842584081</v>
      </c>
      <c r="L144" s="365">
        <f t="shared" si="17"/>
        <v>810.55393635634471</v>
      </c>
      <c r="M144" s="390">
        <v>5</v>
      </c>
      <c r="N144" s="141">
        <f t="shared" si="19"/>
        <v>-1568.2872757875839</v>
      </c>
      <c r="O144" s="142">
        <f t="shared" si="20"/>
        <v>-0.65926522030201684</v>
      </c>
      <c r="P144" s="31"/>
      <c r="Q144" s="45">
        <f t="shared" si="21"/>
        <v>-0.60194259245178028</v>
      </c>
      <c r="R144" s="45">
        <f t="shared" si="22"/>
        <v>-0.69998808726815565</v>
      </c>
      <c r="S144" s="23"/>
      <c r="T144" s="33"/>
      <c r="U144" s="383">
        <v>433</v>
      </c>
      <c r="V144" s="372" t="s">
        <v>142</v>
      </c>
      <c r="W144" s="368">
        <v>7853</v>
      </c>
      <c r="X144" s="387">
        <v>1313.5775058077115</v>
      </c>
      <c r="Y144" s="363">
        <v>525.7220520214513</v>
      </c>
      <c r="Z144" s="384">
        <v>1839.2995578291625</v>
      </c>
      <c r="AA144" s="388">
        <v>-80.640646886540182</v>
      </c>
      <c r="AB144" s="386">
        <v>620.18230120130647</v>
      </c>
      <c r="AC144" s="392">
        <f t="shared" si="18"/>
        <v>2378.8412121439287</v>
      </c>
    </row>
    <row r="145" spans="1:29" ht="18.75">
      <c r="A145" s="371">
        <v>434</v>
      </c>
      <c r="B145" s="372" t="s">
        <v>143</v>
      </c>
      <c r="C145" s="368">
        <v>14643</v>
      </c>
      <c r="D145" s="362">
        <v>514.56538960595503</v>
      </c>
      <c r="E145" s="375">
        <v>263.7491634227959</v>
      </c>
      <c r="F145" s="378">
        <v>153.1442327391928</v>
      </c>
      <c r="G145" s="377">
        <v>97.6719934439664</v>
      </c>
      <c r="H145" s="363">
        <v>129.94256641398621</v>
      </c>
      <c r="I145" s="364">
        <v>644.50795601994128</v>
      </c>
      <c r="J145" s="367">
        <v>-69.570921259304782</v>
      </c>
      <c r="K145" s="368">
        <v>180.08328515725412</v>
      </c>
      <c r="L145" s="365">
        <f t="shared" si="17"/>
        <v>755.02031991789067</v>
      </c>
      <c r="M145" s="390">
        <v>1</v>
      </c>
      <c r="N145" s="141">
        <f t="shared" si="19"/>
        <v>-1637.2177597063317</v>
      </c>
      <c r="O145" s="142">
        <f t="shared" si="20"/>
        <v>-0.68438746697130959</v>
      </c>
      <c r="P145" s="31"/>
      <c r="Q145" s="45">
        <f t="shared" si="21"/>
        <v>-0.65493240343930825</v>
      </c>
      <c r="R145" s="45">
        <f t="shared" si="22"/>
        <v>-0.69124379475198072</v>
      </c>
      <c r="S145" s="23"/>
      <c r="T145" s="33"/>
      <c r="U145" s="383">
        <v>434</v>
      </c>
      <c r="V145" s="372" t="s">
        <v>143</v>
      </c>
      <c r="W145" s="368">
        <v>14745</v>
      </c>
      <c r="X145" s="387">
        <v>1615.502565557932</v>
      </c>
      <c r="Y145" s="363">
        <v>252.27048077788277</v>
      </c>
      <c r="Z145" s="384">
        <v>1867.773046335815</v>
      </c>
      <c r="AA145" s="389">
        <v>-58.788945405222108</v>
      </c>
      <c r="AB145" s="386">
        <v>583.25397869362951</v>
      </c>
      <c r="AC145" s="392">
        <f t="shared" si="18"/>
        <v>2392.2380796242223</v>
      </c>
    </row>
    <row r="146" spans="1:29" ht="18.75">
      <c r="A146" s="371">
        <v>435</v>
      </c>
      <c r="B146" s="372" t="s">
        <v>144</v>
      </c>
      <c r="C146" s="368">
        <v>703</v>
      </c>
      <c r="D146" s="362">
        <v>1011.8748221906117</v>
      </c>
      <c r="E146" s="375">
        <v>123.82361308677098</v>
      </c>
      <c r="F146" s="378">
        <v>401.13086770981511</v>
      </c>
      <c r="G146" s="377">
        <v>486.92034139402563</v>
      </c>
      <c r="H146" s="363">
        <v>2.9402560455192033</v>
      </c>
      <c r="I146" s="364">
        <v>1014.8150782361308</v>
      </c>
      <c r="J146" s="367">
        <v>-271.30298719772406</v>
      </c>
      <c r="K146" s="368">
        <v>216.11030225786345</v>
      </c>
      <c r="L146" s="365">
        <f t="shared" si="17"/>
        <v>959.62239329627027</v>
      </c>
      <c r="M146" s="390">
        <v>13</v>
      </c>
      <c r="N146" s="141">
        <f t="shared" si="19"/>
        <v>-2633.5804329732332</v>
      </c>
      <c r="O146" s="142">
        <f t="shared" si="20"/>
        <v>-0.73293397570530161</v>
      </c>
      <c r="P146" s="31"/>
      <c r="Q146" s="45">
        <f t="shared" si="21"/>
        <v>-0.67677286857041674</v>
      </c>
      <c r="R146" s="45">
        <f t="shared" si="22"/>
        <v>-0.69751796836395041</v>
      </c>
      <c r="S146" s="23"/>
      <c r="T146" s="33"/>
      <c r="U146" s="383">
        <v>435</v>
      </c>
      <c r="V146" s="372" t="s">
        <v>144</v>
      </c>
      <c r="W146" s="368">
        <v>699</v>
      </c>
      <c r="X146" s="387">
        <v>2676.1770273787847</v>
      </c>
      <c r="Y146" s="363">
        <v>463.45755016352086</v>
      </c>
      <c r="Z146" s="384">
        <v>3139.6345775423056</v>
      </c>
      <c r="AA146" s="388">
        <v>-260.88841201716735</v>
      </c>
      <c r="AB146" s="386">
        <v>714.45666074436531</v>
      </c>
      <c r="AC146" s="392">
        <f t="shared" si="18"/>
        <v>3593.2028262695035</v>
      </c>
    </row>
    <row r="147" spans="1:29" ht="18.75">
      <c r="A147" s="371">
        <v>436</v>
      </c>
      <c r="B147" s="372" t="s">
        <v>145</v>
      </c>
      <c r="C147" s="368">
        <v>2018</v>
      </c>
      <c r="D147" s="362">
        <v>1427.872646184341</v>
      </c>
      <c r="E147" s="375">
        <v>1217.7358771060456</v>
      </c>
      <c r="F147" s="378">
        <v>172.70812685827553</v>
      </c>
      <c r="G147" s="377">
        <v>37.428642220019825</v>
      </c>
      <c r="H147" s="363">
        <v>739.17046580773047</v>
      </c>
      <c r="I147" s="364">
        <v>2167.0431119920713</v>
      </c>
      <c r="J147" s="367">
        <v>-192.51139742319128</v>
      </c>
      <c r="K147" s="368">
        <v>160.32289298201221</v>
      </c>
      <c r="L147" s="365">
        <f t="shared" si="17"/>
        <v>2134.8546075508921</v>
      </c>
      <c r="M147" s="390">
        <v>17</v>
      </c>
      <c r="N147" s="141">
        <f t="shared" si="19"/>
        <v>-1331.253799232436</v>
      </c>
      <c r="O147" s="142">
        <f t="shared" si="20"/>
        <v>-0.38407736948651494</v>
      </c>
      <c r="P147" s="31"/>
      <c r="Q147" s="45">
        <f t="shared" si="21"/>
        <v>-0.30193366202956728</v>
      </c>
      <c r="R147" s="45">
        <f t="shared" si="22"/>
        <v>-0.69571181489638723</v>
      </c>
      <c r="S147" s="23"/>
      <c r="T147" s="33"/>
      <c r="U147" s="383">
        <v>436</v>
      </c>
      <c r="V147" s="372" t="s">
        <v>145</v>
      </c>
      <c r="W147" s="368">
        <v>2036</v>
      </c>
      <c r="X147" s="387">
        <v>2016.7081699908679</v>
      </c>
      <c r="Y147" s="363">
        <v>1087.6430844938579</v>
      </c>
      <c r="Z147" s="384">
        <v>3104.3512544847258</v>
      </c>
      <c r="AA147" s="389">
        <v>-165.12131630648329</v>
      </c>
      <c r="AB147" s="386">
        <v>526.87846860508523</v>
      </c>
      <c r="AC147" s="392">
        <f t="shared" si="18"/>
        <v>3466.1084067833281</v>
      </c>
    </row>
    <row r="148" spans="1:29" ht="18.75">
      <c r="A148" s="371">
        <v>440</v>
      </c>
      <c r="B148" s="372" t="s">
        <v>146</v>
      </c>
      <c r="C148" s="368">
        <v>5622</v>
      </c>
      <c r="D148" s="362">
        <v>1298.8452508004268</v>
      </c>
      <c r="E148" s="375">
        <v>1780.6606189967983</v>
      </c>
      <c r="F148" s="378">
        <v>-235.94628246175739</v>
      </c>
      <c r="G148" s="377">
        <v>-245.869085734614</v>
      </c>
      <c r="H148" s="363">
        <v>574.14852365706156</v>
      </c>
      <c r="I148" s="364">
        <v>1872.9937744574884</v>
      </c>
      <c r="J148" s="367">
        <v>-247.04162219850588</v>
      </c>
      <c r="K148" s="368">
        <v>134.29898935590461</v>
      </c>
      <c r="L148" s="365">
        <f t="shared" si="17"/>
        <v>1760.2511416148873</v>
      </c>
      <c r="M148" s="390">
        <v>15</v>
      </c>
      <c r="N148" s="141">
        <f t="shared" si="19"/>
        <v>-1221.9953625739686</v>
      </c>
      <c r="O148" s="142">
        <f t="shared" si="20"/>
        <v>-0.40975665856513099</v>
      </c>
      <c r="P148" s="31"/>
      <c r="Q148" s="45">
        <f t="shared" si="21"/>
        <v>-0.32050587108149631</v>
      </c>
      <c r="R148" s="45">
        <f t="shared" si="22"/>
        <v>-0.70183714000734376</v>
      </c>
      <c r="S148" s="23"/>
      <c r="T148" s="33"/>
      <c r="U148" s="383">
        <v>440</v>
      </c>
      <c r="V148" s="372" t="s">
        <v>146</v>
      </c>
      <c r="W148" s="368">
        <v>5534</v>
      </c>
      <c r="X148" s="387">
        <v>1922.0860413664586</v>
      </c>
      <c r="Y148" s="363">
        <v>834.36717102344437</v>
      </c>
      <c r="Z148" s="384">
        <v>2756.453212389903</v>
      </c>
      <c r="AA148" s="388">
        <v>-224.62829779544634</v>
      </c>
      <c r="AB148" s="386">
        <v>450.42158959439939</v>
      </c>
      <c r="AC148" s="392">
        <f t="shared" si="18"/>
        <v>2982.2465041888559</v>
      </c>
    </row>
    <row r="149" spans="1:29" ht="18.75">
      <c r="A149" s="371">
        <v>441</v>
      </c>
      <c r="B149" s="372" t="s">
        <v>147</v>
      </c>
      <c r="C149" s="368">
        <v>4473</v>
      </c>
      <c r="D149" s="362">
        <v>-131.87793427230048</v>
      </c>
      <c r="E149" s="375">
        <v>63.194500335345403</v>
      </c>
      <c r="F149" s="378">
        <v>-151.70400178850883</v>
      </c>
      <c r="G149" s="377">
        <v>-43.368432819137041</v>
      </c>
      <c r="H149" s="363">
        <v>184.07243460764587</v>
      </c>
      <c r="I149" s="364">
        <v>52.194500335345403</v>
      </c>
      <c r="J149" s="367">
        <v>-89.200089425441533</v>
      </c>
      <c r="K149" s="368">
        <v>199.96236959153097</v>
      </c>
      <c r="L149" s="365">
        <f t="shared" si="17"/>
        <v>162.95678050143485</v>
      </c>
      <c r="M149" s="390">
        <v>9</v>
      </c>
      <c r="N149" s="141">
        <f t="shared" si="19"/>
        <v>-2890.6162761426444</v>
      </c>
      <c r="O149" s="142">
        <f t="shared" si="20"/>
        <v>-0.94663406524796667</v>
      </c>
      <c r="P149" s="31"/>
      <c r="Q149" s="45">
        <f t="shared" si="21"/>
        <v>-0.97901473946192585</v>
      </c>
      <c r="R149" s="45">
        <f t="shared" si="22"/>
        <v>-0.69673424557781649</v>
      </c>
      <c r="S149" s="23"/>
      <c r="T149" s="33"/>
      <c r="U149" s="383">
        <v>441</v>
      </c>
      <c r="V149" s="372" t="s">
        <v>147</v>
      </c>
      <c r="W149" s="368">
        <v>4543</v>
      </c>
      <c r="X149" s="387">
        <v>2025.089524058478</v>
      </c>
      <c r="Y149" s="363">
        <v>462.10858533108552</v>
      </c>
      <c r="Z149" s="384">
        <v>2487.1981093895633</v>
      </c>
      <c r="AA149" s="389">
        <v>-92.98855381906229</v>
      </c>
      <c r="AB149" s="386">
        <v>659.3635010735785</v>
      </c>
      <c r="AC149" s="392">
        <f t="shared" si="18"/>
        <v>3053.5730566440793</v>
      </c>
    </row>
    <row r="150" spans="1:29" ht="18.75">
      <c r="A150" s="371">
        <v>444</v>
      </c>
      <c r="B150" s="372" t="s">
        <v>148</v>
      </c>
      <c r="C150" s="368">
        <v>45988</v>
      </c>
      <c r="D150" s="362">
        <v>428.26617813342614</v>
      </c>
      <c r="E150" s="375">
        <v>304.31736539966948</v>
      </c>
      <c r="F150" s="378">
        <v>37.867813342611115</v>
      </c>
      <c r="G150" s="377">
        <v>86.080999391145511</v>
      </c>
      <c r="H150" s="363">
        <v>148.83380447073151</v>
      </c>
      <c r="I150" s="364">
        <v>577.09998260415762</v>
      </c>
      <c r="J150" s="367">
        <v>-21.618748369139777</v>
      </c>
      <c r="K150" s="368">
        <v>157.08828207710789</v>
      </c>
      <c r="L150" s="365">
        <f t="shared" si="17"/>
        <v>712.56951631212576</v>
      </c>
      <c r="M150" s="390">
        <v>1</v>
      </c>
      <c r="N150" s="141">
        <f t="shared" si="19"/>
        <v>-1242.1762602860799</v>
      </c>
      <c r="O150" s="142">
        <f t="shared" si="20"/>
        <v>-0.63546691091861962</v>
      </c>
      <c r="P150" s="31"/>
      <c r="Q150" s="45">
        <f t="shared" si="21"/>
        <v>-0.60332507107332611</v>
      </c>
      <c r="R150" s="45">
        <f t="shared" si="22"/>
        <v>-0.69345177626061827</v>
      </c>
      <c r="S150" s="23"/>
      <c r="T150" s="33"/>
      <c r="U150" s="383">
        <v>444</v>
      </c>
      <c r="V150" s="372" t="s">
        <v>148</v>
      </c>
      <c r="W150" s="368">
        <v>45886</v>
      </c>
      <c r="X150" s="387">
        <v>1346.4181768519495</v>
      </c>
      <c r="Y150" s="363">
        <v>108.42542560530498</v>
      </c>
      <c r="Z150" s="384">
        <v>1454.8436024572545</v>
      </c>
      <c r="AA150" s="388">
        <v>-12.540142962995249</v>
      </c>
      <c r="AB150" s="386">
        <v>512.44231710394672</v>
      </c>
      <c r="AC150" s="392">
        <f t="shared" si="18"/>
        <v>1954.7457765982058</v>
      </c>
    </row>
    <row r="151" spans="1:29" ht="18.75">
      <c r="A151" s="371">
        <v>445</v>
      </c>
      <c r="B151" s="372" t="s">
        <v>149</v>
      </c>
      <c r="C151" s="368">
        <v>15086</v>
      </c>
      <c r="D151" s="362">
        <v>516.24486278668962</v>
      </c>
      <c r="E151" s="375">
        <v>756.32613018692825</v>
      </c>
      <c r="F151" s="378">
        <v>-225.33408458173142</v>
      </c>
      <c r="G151" s="377">
        <v>-14.747182818507225</v>
      </c>
      <c r="H151" s="363">
        <v>57.745923372663398</v>
      </c>
      <c r="I151" s="364">
        <v>573.99078615935309</v>
      </c>
      <c r="J151" s="367">
        <v>-21.443391223651066</v>
      </c>
      <c r="K151" s="368">
        <v>158.1880220378435</v>
      </c>
      <c r="L151" s="365">
        <f t="shared" si="17"/>
        <v>710.73541697354563</v>
      </c>
      <c r="M151" s="390">
        <v>2</v>
      </c>
      <c r="N151" s="141">
        <f t="shared" si="19"/>
        <v>-1622.981506566023</v>
      </c>
      <c r="O151" s="142">
        <f t="shared" si="20"/>
        <v>-0.69544917388885064</v>
      </c>
      <c r="P151" s="31"/>
      <c r="Q151" s="45">
        <f t="shared" si="21"/>
        <v>-0.69447140796887563</v>
      </c>
      <c r="R151" s="45">
        <f t="shared" si="22"/>
        <v>-0.66652981139749379</v>
      </c>
      <c r="S151" s="23"/>
      <c r="T151" s="33"/>
      <c r="U151" s="383">
        <v>445</v>
      </c>
      <c r="V151" s="372" t="s">
        <v>149</v>
      </c>
      <c r="W151" s="368">
        <v>15105</v>
      </c>
      <c r="X151" s="387">
        <v>1813.4425580797699</v>
      </c>
      <c r="Y151" s="363">
        <v>65.23852490339091</v>
      </c>
      <c r="Z151" s="384">
        <v>1878.6810829831609</v>
      </c>
      <c r="AA151" s="389">
        <v>-19.33346573982125</v>
      </c>
      <c r="AB151" s="386">
        <v>474.36930629622896</v>
      </c>
      <c r="AC151" s="392">
        <f t="shared" si="18"/>
        <v>2333.7169235395686</v>
      </c>
    </row>
    <row r="152" spans="1:29" ht="18.75">
      <c r="A152" s="371">
        <v>475</v>
      </c>
      <c r="B152" s="372" t="s">
        <v>150</v>
      </c>
      <c r="C152" s="368">
        <v>5487</v>
      </c>
      <c r="D152" s="362">
        <v>516.43375250592305</v>
      </c>
      <c r="E152" s="375">
        <v>910.74539821396024</v>
      </c>
      <c r="F152" s="378">
        <v>-222.49589939857844</v>
      </c>
      <c r="G152" s="377">
        <v>-171.81574630945872</v>
      </c>
      <c r="H152" s="363">
        <v>339.98760707125933</v>
      </c>
      <c r="I152" s="364">
        <v>856.42135957718244</v>
      </c>
      <c r="J152" s="367">
        <v>-37.173501002369235</v>
      </c>
      <c r="K152" s="368">
        <v>201.49183411686249</v>
      </c>
      <c r="L152" s="365">
        <f t="shared" si="17"/>
        <v>1020.7396926916757</v>
      </c>
      <c r="M152" s="390">
        <v>15</v>
      </c>
      <c r="N152" s="141">
        <f t="shared" si="19"/>
        <v>-2532.1304854236782</v>
      </c>
      <c r="O152" s="142">
        <f t="shared" si="20"/>
        <v>-0.71269997452225098</v>
      </c>
      <c r="P152" s="31"/>
      <c r="Q152" s="45">
        <f t="shared" si="21"/>
        <v>-0.70230009498289592</v>
      </c>
      <c r="R152" s="45">
        <f t="shared" si="22"/>
        <v>-0.70350635756854318</v>
      </c>
      <c r="S152" s="23"/>
      <c r="T152" s="33"/>
      <c r="U152" s="383">
        <v>475</v>
      </c>
      <c r="V152" s="372" t="s">
        <v>150</v>
      </c>
      <c r="W152" s="368">
        <v>5451</v>
      </c>
      <c r="X152" s="387">
        <v>2250.2571403221859</v>
      </c>
      <c r="Y152" s="363">
        <v>626.53705794259781</v>
      </c>
      <c r="Z152" s="384">
        <v>2876.794198264784</v>
      </c>
      <c r="AA152" s="388">
        <v>-3.5063291139240507</v>
      </c>
      <c r="AB152" s="386">
        <v>679.58230896449402</v>
      </c>
      <c r="AC152" s="392">
        <f t="shared" si="18"/>
        <v>3552.8701781153541</v>
      </c>
    </row>
    <row r="153" spans="1:29" ht="18.75">
      <c r="A153" s="371">
        <v>480</v>
      </c>
      <c r="B153" s="372" t="s">
        <v>151</v>
      </c>
      <c r="C153" s="368">
        <v>1990</v>
      </c>
      <c r="D153" s="362">
        <v>416.52562814070353</v>
      </c>
      <c r="E153" s="375">
        <v>247.35577889447237</v>
      </c>
      <c r="F153" s="378">
        <v>131.51105527638191</v>
      </c>
      <c r="G153" s="377">
        <v>37.658793969849249</v>
      </c>
      <c r="H153" s="363">
        <v>485.59246231155777</v>
      </c>
      <c r="I153" s="364">
        <v>902.11859296482407</v>
      </c>
      <c r="J153" s="367">
        <v>-236.74824120603014</v>
      </c>
      <c r="K153" s="368">
        <v>218.45536764107902</v>
      </c>
      <c r="L153" s="365">
        <f t="shared" si="17"/>
        <v>883.82571939987292</v>
      </c>
      <c r="M153" s="390">
        <v>2</v>
      </c>
      <c r="N153" s="141">
        <f t="shared" si="19"/>
        <v>-1734.8602172640303</v>
      </c>
      <c r="O153" s="142">
        <f t="shared" si="20"/>
        <v>-0.66249266205407198</v>
      </c>
      <c r="P153" s="31"/>
      <c r="Q153" s="45">
        <f t="shared" si="21"/>
        <v>-0.58503710284254762</v>
      </c>
      <c r="R153" s="45">
        <f t="shared" si="22"/>
        <v>-0.67986994041125359</v>
      </c>
      <c r="S153" s="23"/>
      <c r="T153" s="33"/>
      <c r="U153" s="383">
        <v>480</v>
      </c>
      <c r="V153" s="372" t="s">
        <v>151</v>
      </c>
      <c r="W153" s="368">
        <v>1999</v>
      </c>
      <c r="X153" s="387">
        <v>1456.0610414114471</v>
      </c>
      <c r="Y153" s="363">
        <v>717.91306360962585</v>
      </c>
      <c r="Z153" s="384">
        <v>2173.9741050210732</v>
      </c>
      <c r="AA153" s="389">
        <v>-237.68384192096048</v>
      </c>
      <c r="AB153" s="386">
        <v>682.39567356379041</v>
      </c>
      <c r="AC153" s="392">
        <f t="shared" si="18"/>
        <v>2618.6859366639032</v>
      </c>
    </row>
    <row r="154" spans="1:29" ht="18.75">
      <c r="A154" s="371">
        <v>481</v>
      </c>
      <c r="B154" s="372" t="s">
        <v>152</v>
      </c>
      <c r="C154" s="368">
        <v>9612</v>
      </c>
      <c r="D154" s="362">
        <v>610.20297544735752</v>
      </c>
      <c r="E154" s="375">
        <v>588.14148980441121</v>
      </c>
      <c r="F154" s="378">
        <v>18.784644194756556</v>
      </c>
      <c r="G154" s="377">
        <v>3.2768414481897628</v>
      </c>
      <c r="H154" s="363">
        <v>118.90449438202248</v>
      </c>
      <c r="I154" s="364">
        <v>729.10746982937997</v>
      </c>
      <c r="J154" s="367">
        <v>-212.87702871410735</v>
      </c>
      <c r="K154" s="368">
        <v>131.34578759075774</v>
      </c>
      <c r="L154" s="365">
        <f t="shared" si="17"/>
        <v>647.57622870603029</v>
      </c>
      <c r="M154" s="390">
        <v>2</v>
      </c>
      <c r="N154" s="141">
        <f t="shared" si="19"/>
        <v>-468.12571410969929</v>
      </c>
      <c r="O154" s="142">
        <f t="shared" si="20"/>
        <v>-0.41957954552653798</v>
      </c>
      <c r="P154" s="31"/>
      <c r="Q154" s="45">
        <f t="shared" si="21"/>
        <v>-0.15808976407181197</v>
      </c>
      <c r="R154" s="45">
        <f t="shared" si="22"/>
        <v>-0.70429416560989344</v>
      </c>
      <c r="S154" s="23"/>
      <c r="T154" s="33"/>
      <c r="U154" s="383">
        <v>481</v>
      </c>
      <c r="V154" s="372" t="s">
        <v>152</v>
      </c>
      <c r="W154" s="368">
        <v>9543</v>
      </c>
      <c r="X154" s="387">
        <v>882.85934248222111</v>
      </c>
      <c r="Y154" s="363">
        <v>-16.843657299875503</v>
      </c>
      <c r="Z154" s="384">
        <v>866.01568518234558</v>
      </c>
      <c r="AA154" s="388">
        <v>-194.49093576443465</v>
      </c>
      <c r="AB154" s="386">
        <v>444.17719339781877</v>
      </c>
      <c r="AC154" s="392">
        <f t="shared" si="18"/>
        <v>1115.7019428157296</v>
      </c>
    </row>
    <row r="155" spans="1:29" ht="18.75">
      <c r="A155" s="371">
        <v>483</v>
      </c>
      <c r="B155" s="372" t="s">
        <v>153</v>
      </c>
      <c r="C155" s="368">
        <v>1076</v>
      </c>
      <c r="D155" s="362">
        <v>879.36338289962828</v>
      </c>
      <c r="E155" s="375">
        <v>1139.9535315985131</v>
      </c>
      <c r="F155" s="378">
        <v>-75.124535315985128</v>
      </c>
      <c r="G155" s="377">
        <v>-185.46561338289962</v>
      </c>
      <c r="H155" s="363">
        <v>889.26022304832713</v>
      </c>
      <c r="I155" s="364">
        <v>1768.6236059479554</v>
      </c>
      <c r="J155" s="367">
        <v>-194.00464684014869</v>
      </c>
      <c r="K155" s="368">
        <v>224.69611102753524</v>
      </c>
      <c r="L155" s="365">
        <f t="shared" si="17"/>
        <v>1799.3150701353418</v>
      </c>
      <c r="M155" s="390">
        <v>17</v>
      </c>
      <c r="N155" s="141">
        <f t="shared" si="19"/>
        <v>-2576.9625019558598</v>
      </c>
      <c r="O155" s="142">
        <f t="shared" si="20"/>
        <v>-0.58884804711426475</v>
      </c>
      <c r="P155" s="31"/>
      <c r="Q155" s="45">
        <f t="shared" si="21"/>
        <v>-0.54030554498142247</v>
      </c>
      <c r="R155" s="45">
        <f t="shared" si="22"/>
        <v>-0.68423306488662672</v>
      </c>
      <c r="S155" s="23"/>
      <c r="T155" s="33"/>
      <c r="U155" s="383">
        <v>483</v>
      </c>
      <c r="V155" s="372" t="s">
        <v>153</v>
      </c>
      <c r="W155" s="368">
        <v>1078</v>
      </c>
      <c r="X155" s="387">
        <v>2315.9434732120717</v>
      </c>
      <c r="Y155" s="363">
        <v>1531.4459974233323</v>
      </c>
      <c r="Z155" s="384">
        <v>3847.3894706354035</v>
      </c>
      <c r="AA155" s="389">
        <v>-182.70037105751391</v>
      </c>
      <c r="AB155" s="386">
        <v>711.58847251331144</v>
      </c>
      <c r="AC155" s="392">
        <f t="shared" si="18"/>
        <v>4376.2775720912014</v>
      </c>
    </row>
    <row r="156" spans="1:29" ht="18.75">
      <c r="A156" s="371">
        <v>484</v>
      </c>
      <c r="B156" s="372" t="s">
        <v>154</v>
      </c>
      <c r="C156" s="368">
        <v>3055</v>
      </c>
      <c r="D156" s="362">
        <v>197.47757774140752</v>
      </c>
      <c r="E156" s="375">
        <v>268.21047463175125</v>
      </c>
      <c r="F156" s="378">
        <v>-115.69296235679215</v>
      </c>
      <c r="G156" s="377">
        <v>44.960065466448448</v>
      </c>
      <c r="H156" s="363">
        <v>-7.7423895253682486</v>
      </c>
      <c r="I156" s="364">
        <v>189.73518821603929</v>
      </c>
      <c r="J156" s="367">
        <v>49.04353518821604</v>
      </c>
      <c r="K156" s="368">
        <v>198.94319832530482</v>
      </c>
      <c r="L156" s="365">
        <f t="shared" si="17"/>
        <v>437.72192172956017</v>
      </c>
      <c r="M156" s="390">
        <v>4</v>
      </c>
      <c r="N156" s="141">
        <f t="shared" si="19"/>
        <v>-3262.4422096389922</v>
      </c>
      <c r="O156" s="142">
        <f t="shared" si="20"/>
        <v>-0.88170202558888566</v>
      </c>
      <c r="P156" s="31"/>
      <c r="Q156" s="45">
        <f t="shared" si="21"/>
        <v>-0.93690965410566474</v>
      </c>
      <c r="R156" s="45">
        <f t="shared" si="22"/>
        <v>-0.68856447234134932</v>
      </c>
      <c r="S156" s="23"/>
      <c r="T156" s="33"/>
      <c r="U156" s="383">
        <v>484</v>
      </c>
      <c r="V156" s="372" t="s">
        <v>154</v>
      </c>
      <c r="W156" s="368">
        <v>3066</v>
      </c>
      <c r="X156" s="387">
        <v>2511.8693361006481</v>
      </c>
      <c r="Y156" s="363">
        <v>495.48758240176176</v>
      </c>
      <c r="Z156" s="384">
        <v>3007.3569185024103</v>
      </c>
      <c r="AA156" s="388">
        <v>54.013046314416179</v>
      </c>
      <c r="AB156" s="386">
        <v>638.79416655172611</v>
      </c>
      <c r="AC156" s="392">
        <f t="shared" si="18"/>
        <v>3700.1641313685523</v>
      </c>
    </row>
    <row r="157" spans="1:29" ht="18.75">
      <c r="A157" s="371">
        <v>489</v>
      </c>
      <c r="B157" s="372" t="s">
        <v>155</v>
      </c>
      <c r="C157" s="368">
        <v>1835</v>
      </c>
      <c r="D157" s="362">
        <v>694.49318801089919</v>
      </c>
      <c r="E157" s="375">
        <v>52.580926430517714</v>
      </c>
      <c r="F157" s="378">
        <v>404.03106267029972</v>
      </c>
      <c r="G157" s="377">
        <v>237.88119891008174</v>
      </c>
      <c r="H157" s="363">
        <v>389.05395095367845</v>
      </c>
      <c r="I157" s="364">
        <v>1083.5476839237058</v>
      </c>
      <c r="J157" s="367">
        <v>-231.95749318801089</v>
      </c>
      <c r="K157" s="368">
        <v>232.43995073970544</v>
      </c>
      <c r="L157" s="365">
        <f t="shared" si="17"/>
        <v>1084.0301414754003</v>
      </c>
      <c r="M157" s="390">
        <v>8</v>
      </c>
      <c r="N157" s="141">
        <f t="shared" si="19"/>
        <v>-3259.5754955231532</v>
      </c>
      <c r="O157" s="142">
        <f t="shared" si="20"/>
        <v>-0.75043080977662857</v>
      </c>
      <c r="P157" s="31"/>
      <c r="Q157" s="45">
        <f t="shared" si="21"/>
        <v>-0.71621204277841188</v>
      </c>
      <c r="R157" s="45">
        <f t="shared" si="22"/>
        <v>-0.69022917799328265</v>
      </c>
      <c r="S157" s="23"/>
      <c r="T157" s="33"/>
      <c r="U157" s="383">
        <v>489</v>
      </c>
      <c r="V157" s="372" t="s">
        <v>155</v>
      </c>
      <c r="W157" s="368">
        <v>1868</v>
      </c>
      <c r="X157" s="387">
        <v>2919.7537549598824</v>
      </c>
      <c r="Y157" s="363">
        <v>898.40574177185181</v>
      </c>
      <c r="Z157" s="384">
        <v>3818.1594967317342</v>
      </c>
      <c r="AA157" s="389">
        <v>-224.91488222698072</v>
      </c>
      <c r="AB157" s="386">
        <v>750.36102249380031</v>
      </c>
      <c r="AC157" s="392">
        <f t="shared" si="18"/>
        <v>4343.6056369985536</v>
      </c>
    </row>
    <row r="158" spans="1:29" ht="18.75">
      <c r="A158" s="371">
        <v>491</v>
      </c>
      <c r="B158" s="372" t="s">
        <v>156</v>
      </c>
      <c r="C158" s="368">
        <v>52122</v>
      </c>
      <c r="D158" s="362">
        <v>-170.97179693795326</v>
      </c>
      <c r="E158" s="375">
        <v>95.7365220060627</v>
      </c>
      <c r="F158" s="378">
        <v>-188.66444111891332</v>
      </c>
      <c r="G158" s="377">
        <v>-78.043877825102641</v>
      </c>
      <c r="H158" s="363">
        <v>189.69226046583017</v>
      </c>
      <c r="I158" s="364">
        <v>18.720463527876905</v>
      </c>
      <c r="J158" s="367">
        <v>24.421165726564599</v>
      </c>
      <c r="K158" s="368">
        <v>170.87898397550683</v>
      </c>
      <c r="L158" s="365">
        <f t="shared" si="17"/>
        <v>214.02061322994834</v>
      </c>
      <c r="M158" s="390">
        <v>10</v>
      </c>
      <c r="N158" s="141">
        <f t="shared" si="19"/>
        <v>-2340.0272808856357</v>
      </c>
      <c r="O158" s="142">
        <f t="shared" si="20"/>
        <v>-0.91620336732014995</v>
      </c>
      <c r="P158" s="31"/>
      <c r="Q158" s="45">
        <f t="shared" si="21"/>
        <v>-0.99053788720723646</v>
      </c>
      <c r="R158" s="45">
        <f t="shared" si="22"/>
        <v>-0.69236451435783475</v>
      </c>
      <c r="S158" s="23"/>
      <c r="T158" s="33"/>
      <c r="U158" s="383">
        <v>491</v>
      </c>
      <c r="V158" s="372" t="s">
        <v>156</v>
      </c>
      <c r="W158" s="368">
        <v>52583</v>
      </c>
      <c r="X158" s="387">
        <v>1590.6695490170107</v>
      </c>
      <c r="Y158" s="363">
        <v>387.79593093307921</v>
      </c>
      <c r="Z158" s="384">
        <v>1978.46547995009</v>
      </c>
      <c r="AA158" s="388">
        <v>20.123138656980395</v>
      </c>
      <c r="AB158" s="386">
        <v>555.45927550851354</v>
      </c>
      <c r="AC158" s="392">
        <f t="shared" si="18"/>
        <v>2554.0478941155839</v>
      </c>
    </row>
    <row r="159" spans="1:29" ht="18.75">
      <c r="A159" s="371">
        <v>494</v>
      </c>
      <c r="B159" s="372" t="s">
        <v>157</v>
      </c>
      <c r="C159" s="368">
        <v>8909</v>
      </c>
      <c r="D159" s="362">
        <v>532.69861937366704</v>
      </c>
      <c r="E159" s="375">
        <v>925.90245818834887</v>
      </c>
      <c r="F159" s="378">
        <v>-174.34212594006061</v>
      </c>
      <c r="G159" s="377">
        <v>-218.86171287462116</v>
      </c>
      <c r="H159" s="363">
        <v>604.17353238298347</v>
      </c>
      <c r="I159" s="364">
        <v>1136.872264002694</v>
      </c>
      <c r="J159" s="367">
        <v>9.0077449769895619</v>
      </c>
      <c r="K159" s="368">
        <v>152.40799914714552</v>
      </c>
      <c r="L159" s="365">
        <f t="shared" si="17"/>
        <v>1298.2880081268293</v>
      </c>
      <c r="M159" s="390">
        <v>17</v>
      </c>
      <c r="N159" s="141">
        <f t="shared" si="19"/>
        <v>-1985.5324690635546</v>
      </c>
      <c r="O159" s="142">
        <f t="shared" si="20"/>
        <v>-0.60464099144736549</v>
      </c>
      <c r="P159" s="31"/>
      <c r="Q159" s="45">
        <f t="shared" si="21"/>
        <v>-0.59167965085763363</v>
      </c>
      <c r="R159" s="45">
        <f t="shared" si="22"/>
        <v>-0.69554388421458491</v>
      </c>
      <c r="S159" s="23"/>
      <c r="T159" s="33"/>
      <c r="U159" s="383">
        <v>494</v>
      </c>
      <c r="V159" s="372" t="s">
        <v>157</v>
      </c>
      <c r="W159" s="368">
        <v>8903</v>
      </c>
      <c r="X159" s="387">
        <v>1886.4190428858124</v>
      </c>
      <c r="Y159" s="363">
        <v>897.8464643086578</v>
      </c>
      <c r="Z159" s="384">
        <v>2784.26550719447</v>
      </c>
      <c r="AA159" s="389">
        <v>-1.0360552622711445</v>
      </c>
      <c r="AB159" s="386">
        <v>500.59102525818474</v>
      </c>
      <c r="AC159" s="392">
        <f t="shared" si="18"/>
        <v>3283.8204771903838</v>
      </c>
    </row>
    <row r="160" spans="1:29" ht="18.75">
      <c r="A160" s="371">
        <v>495</v>
      </c>
      <c r="B160" s="372" t="s">
        <v>158</v>
      </c>
      <c r="C160" s="368">
        <v>1488</v>
      </c>
      <c r="D160" s="362">
        <v>636.6861559139785</v>
      </c>
      <c r="E160" s="375">
        <v>372.35752688172045</v>
      </c>
      <c r="F160" s="378">
        <v>144.22647849462365</v>
      </c>
      <c r="G160" s="377">
        <v>120.10215053763442</v>
      </c>
      <c r="H160" s="363">
        <v>-0.4731182795698925</v>
      </c>
      <c r="I160" s="364">
        <v>636.21303763440858</v>
      </c>
      <c r="J160" s="367">
        <v>-248.86895161290323</v>
      </c>
      <c r="K160" s="368">
        <v>223.77087461185354</v>
      </c>
      <c r="L160" s="365">
        <f t="shared" si="17"/>
        <v>611.11496063335892</v>
      </c>
      <c r="M160" s="390">
        <v>13</v>
      </c>
      <c r="N160" s="141">
        <f t="shared" si="19"/>
        <v>-3230.8896379624871</v>
      </c>
      <c r="O160" s="142">
        <f t="shared" si="20"/>
        <v>-0.84093851400992448</v>
      </c>
      <c r="P160" s="31"/>
      <c r="Q160" s="45">
        <f t="shared" si="21"/>
        <v>-0.81159149850336099</v>
      </c>
      <c r="R160" s="45">
        <f t="shared" si="22"/>
        <v>-0.68664030901758233</v>
      </c>
      <c r="S160" s="23"/>
      <c r="T160" s="33"/>
      <c r="U160" s="383">
        <v>495</v>
      </c>
      <c r="V160" s="372" t="s">
        <v>158</v>
      </c>
      <c r="W160" s="368">
        <v>1558</v>
      </c>
      <c r="X160" s="387">
        <v>2804.1016122605179</v>
      </c>
      <c r="Y160" s="363">
        <v>572.67296309354401</v>
      </c>
      <c r="Z160" s="384">
        <v>3376.7745753540621</v>
      </c>
      <c r="AA160" s="388">
        <v>-248.87227214377407</v>
      </c>
      <c r="AB160" s="386">
        <v>714.1022953855578</v>
      </c>
      <c r="AC160" s="392">
        <f t="shared" si="18"/>
        <v>3842.0045985958459</v>
      </c>
    </row>
    <row r="161" spans="1:29" ht="18.75">
      <c r="A161" s="371">
        <v>498</v>
      </c>
      <c r="B161" s="372" t="s">
        <v>159</v>
      </c>
      <c r="C161" s="368">
        <v>2321</v>
      </c>
      <c r="D161" s="362">
        <v>1348.7716501507971</v>
      </c>
      <c r="E161" s="375">
        <v>1188.6247307195174</v>
      </c>
      <c r="F161" s="378">
        <v>-52.859112451529512</v>
      </c>
      <c r="G161" s="377">
        <v>213.00603188280914</v>
      </c>
      <c r="H161" s="363">
        <v>20.08703145196036</v>
      </c>
      <c r="I161" s="364">
        <v>1368.8586816027575</v>
      </c>
      <c r="J161" s="367">
        <v>80.377423524342959</v>
      </c>
      <c r="K161" s="368">
        <v>191.44767170813859</v>
      </c>
      <c r="L161" s="365">
        <f t="shared" si="17"/>
        <v>1640.6837768352391</v>
      </c>
      <c r="M161" s="390">
        <v>19</v>
      </c>
      <c r="N161" s="141">
        <f t="shared" si="19"/>
        <v>-2867.3649648230494</v>
      </c>
      <c r="O161" s="142">
        <f t="shared" si="20"/>
        <v>-0.63605456132852001</v>
      </c>
      <c r="P161" s="31"/>
      <c r="Q161" s="45">
        <f t="shared" si="21"/>
        <v>-0.63888045487484157</v>
      </c>
      <c r="R161" s="45">
        <f t="shared" si="22"/>
        <v>-0.7057446912974692</v>
      </c>
      <c r="S161" s="23"/>
      <c r="T161" s="33"/>
      <c r="U161" s="383">
        <v>498</v>
      </c>
      <c r="V161" s="372" t="s">
        <v>159</v>
      </c>
      <c r="W161" s="368">
        <v>2297</v>
      </c>
      <c r="X161" s="387">
        <v>3444.9517308181348</v>
      </c>
      <c r="Y161" s="363">
        <v>345.64531683912247</v>
      </c>
      <c r="Z161" s="384">
        <v>3790.5970476572579</v>
      </c>
      <c r="AA161" s="389">
        <v>66.834131475838049</v>
      </c>
      <c r="AB161" s="386">
        <v>650.6175625251924</v>
      </c>
      <c r="AC161" s="392">
        <f t="shared" si="18"/>
        <v>4508.0487416582882</v>
      </c>
    </row>
    <row r="162" spans="1:29" ht="18.75">
      <c r="A162" s="371">
        <v>499</v>
      </c>
      <c r="B162" s="372" t="s">
        <v>160</v>
      </c>
      <c r="C162" s="368">
        <v>19536</v>
      </c>
      <c r="D162" s="362">
        <v>941.5644963144963</v>
      </c>
      <c r="E162" s="375">
        <v>786.72005528255534</v>
      </c>
      <c r="F162" s="378">
        <v>115.53521703521703</v>
      </c>
      <c r="G162" s="377">
        <v>39.309223996723993</v>
      </c>
      <c r="H162" s="363">
        <v>233.95705364455364</v>
      </c>
      <c r="I162" s="364">
        <v>1175.5216011466011</v>
      </c>
      <c r="J162" s="367">
        <v>-63.414004914004913</v>
      </c>
      <c r="K162" s="368">
        <v>146.19058996723442</v>
      </c>
      <c r="L162" s="365">
        <f t="shared" si="17"/>
        <v>1258.2981861998308</v>
      </c>
      <c r="M162" s="390">
        <v>15</v>
      </c>
      <c r="N162" s="141">
        <f t="shared" si="19"/>
        <v>-978.00577065024731</v>
      </c>
      <c r="O162" s="142">
        <f t="shared" si="20"/>
        <v>-0.43733132414960568</v>
      </c>
      <c r="P162" s="31"/>
      <c r="Q162" s="45">
        <f t="shared" si="21"/>
        <v>-0.35179771294053896</v>
      </c>
      <c r="R162" s="45">
        <f t="shared" si="22"/>
        <v>-0.70000625141230943</v>
      </c>
      <c r="S162" s="23"/>
      <c r="T162" s="33"/>
      <c r="U162" s="383">
        <v>499</v>
      </c>
      <c r="V162" s="372" t="s">
        <v>160</v>
      </c>
      <c r="W162" s="368">
        <v>19453</v>
      </c>
      <c r="X162" s="387">
        <v>1574.7269807278767</v>
      </c>
      <c r="Y162" s="363">
        <v>238.78343818671735</v>
      </c>
      <c r="Z162" s="384">
        <v>1813.5104189145941</v>
      </c>
      <c r="AA162" s="388">
        <v>-64.518583251940569</v>
      </c>
      <c r="AB162" s="386">
        <v>487.31212118742451</v>
      </c>
      <c r="AC162" s="392">
        <f t="shared" si="18"/>
        <v>2236.3039568500781</v>
      </c>
    </row>
    <row r="163" spans="1:29" ht="18.75">
      <c r="A163" s="371">
        <v>500</v>
      </c>
      <c r="B163" s="372" t="s">
        <v>161</v>
      </c>
      <c r="C163" s="368">
        <v>10426</v>
      </c>
      <c r="D163" s="362">
        <v>1061.4057164780356</v>
      </c>
      <c r="E163" s="375">
        <v>710.68540187991562</v>
      </c>
      <c r="F163" s="378">
        <v>228.71398427009399</v>
      </c>
      <c r="G163" s="377">
        <v>122.0063303280261</v>
      </c>
      <c r="H163" s="363">
        <v>157.03500863226549</v>
      </c>
      <c r="I163" s="364">
        <v>1218.4407251103012</v>
      </c>
      <c r="J163" s="367">
        <v>-71.996930750047952</v>
      </c>
      <c r="K163" s="368">
        <v>102.11187488355591</v>
      </c>
      <c r="L163" s="365">
        <f t="shared" si="17"/>
        <v>1248.555669243809</v>
      </c>
      <c r="M163" s="390">
        <v>13</v>
      </c>
      <c r="N163" s="141">
        <f t="shared" si="19"/>
        <v>-183.10815171364152</v>
      </c>
      <c r="O163" s="142">
        <f t="shared" si="20"/>
        <v>-0.12789884680551941</v>
      </c>
      <c r="P163" s="31"/>
      <c r="Q163" s="45">
        <f t="shared" si="21"/>
        <v>5.7968522680828194E-2</v>
      </c>
      <c r="R163" s="45">
        <f t="shared" si="22"/>
        <v>-0.70052391921222767</v>
      </c>
      <c r="S163" s="23"/>
      <c r="T163" s="33"/>
      <c r="U163" s="383">
        <v>500</v>
      </c>
      <c r="V163" s="372" t="s">
        <v>161</v>
      </c>
      <c r="W163" s="368">
        <v>10267</v>
      </c>
      <c r="X163" s="387">
        <v>1112.6760467611975</v>
      </c>
      <c r="Y163" s="363">
        <v>39.003515521852343</v>
      </c>
      <c r="Z163" s="384">
        <v>1151.6795622830498</v>
      </c>
      <c r="AA163" s="389">
        <v>-60.984123892081428</v>
      </c>
      <c r="AB163" s="386">
        <v>340.96838256648221</v>
      </c>
      <c r="AC163" s="392">
        <f t="shared" si="18"/>
        <v>1431.6638209574505</v>
      </c>
    </row>
    <row r="164" spans="1:29" ht="18.75">
      <c r="A164" s="371">
        <v>503</v>
      </c>
      <c r="B164" s="372" t="s">
        <v>162</v>
      </c>
      <c r="C164" s="368">
        <v>7594</v>
      </c>
      <c r="D164" s="362">
        <v>-47.394917039768238</v>
      </c>
      <c r="E164" s="375">
        <v>199.86858045825653</v>
      </c>
      <c r="F164" s="378">
        <v>-115.00934948643666</v>
      </c>
      <c r="G164" s="377">
        <v>-132.25414801158809</v>
      </c>
      <c r="H164" s="363">
        <v>427.02409797208321</v>
      </c>
      <c r="I164" s="364">
        <v>379.62918093231497</v>
      </c>
      <c r="J164" s="367">
        <v>-12.446273373716092</v>
      </c>
      <c r="K164" s="368">
        <v>188.69585853615459</v>
      </c>
      <c r="L164" s="365">
        <f t="shared" si="17"/>
        <v>555.87876609475347</v>
      </c>
      <c r="M164" s="390">
        <v>2</v>
      </c>
      <c r="N164" s="141">
        <f t="shared" si="19"/>
        <v>-2012.8345324920535</v>
      </c>
      <c r="O164" s="142">
        <f t="shared" si="20"/>
        <v>-0.7835964152166871</v>
      </c>
      <c r="P164" s="31"/>
      <c r="Q164" s="45">
        <f t="shared" si="21"/>
        <v>-0.80840480136364168</v>
      </c>
      <c r="R164" s="45">
        <f t="shared" si="22"/>
        <v>-0.6971267012197423</v>
      </c>
      <c r="S164" s="23"/>
      <c r="T164" s="33"/>
      <c r="U164" s="383">
        <v>503</v>
      </c>
      <c r="V164" s="372" t="s">
        <v>162</v>
      </c>
      <c r="W164" s="368">
        <v>7645</v>
      </c>
      <c r="X164" s="387">
        <v>1417.4671314989216</v>
      </c>
      <c r="Y164" s="363">
        <v>563.94567860410848</v>
      </c>
      <c r="Z164" s="384">
        <v>1981.4128101030301</v>
      </c>
      <c r="AA164" s="388">
        <v>-35.71863963374755</v>
      </c>
      <c r="AB164" s="386">
        <v>623.01912811752425</v>
      </c>
      <c r="AC164" s="392">
        <f t="shared" si="18"/>
        <v>2568.713298586807</v>
      </c>
    </row>
    <row r="165" spans="1:29" ht="18.75">
      <c r="A165" s="371">
        <v>504</v>
      </c>
      <c r="B165" s="372" t="s">
        <v>163</v>
      </c>
      <c r="C165" s="368">
        <v>1816</v>
      </c>
      <c r="D165" s="362">
        <v>186.23568281938327</v>
      </c>
      <c r="E165" s="375">
        <v>256.37059471365637</v>
      </c>
      <c r="F165" s="378">
        <v>-83.997797356828187</v>
      </c>
      <c r="G165" s="377">
        <v>13.862885462555067</v>
      </c>
      <c r="H165" s="363">
        <v>424.13160792951544</v>
      </c>
      <c r="I165" s="364">
        <v>610.36729074889865</v>
      </c>
      <c r="J165" s="367">
        <v>-265.71806167400882</v>
      </c>
      <c r="K165" s="368">
        <v>217.36978409815339</v>
      </c>
      <c r="L165" s="365">
        <f t="shared" si="17"/>
        <v>562.01901317304328</v>
      </c>
      <c r="M165" s="390">
        <v>1</v>
      </c>
      <c r="N165" s="141">
        <f t="shared" si="19"/>
        <v>-2343.4098819520304</v>
      </c>
      <c r="O165" s="142">
        <f t="shared" si="20"/>
        <v>-0.80656246170194112</v>
      </c>
      <c r="P165" s="31"/>
      <c r="Q165" s="45">
        <f t="shared" si="21"/>
        <v>-0.75287563052872009</v>
      </c>
      <c r="R165" s="45">
        <f t="shared" si="22"/>
        <v>-0.69070609109894265</v>
      </c>
      <c r="S165" s="23"/>
      <c r="T165" s="33"/>
      <c r="U165" s="383">
        <v>504</v>
      </c>
      <c r="V165" s="372" t="s">
        <v>163</v>
      </c>
      <c r="W165" s="368">
        <v>1871</v>
      </c>
      <c r="X165" s="387">
        <v>1785.2981249755392</v>
      </c>
      <c r="Y165" s="363">
        <v>684.58087584810721</v>
      </c>
      <c r="Z165" s="384">
        <v>2469.8790008236465</v>
      </c>
      <c r="AA165" s="389">
        <v>-267.24371993586317</v>
      </c>
      <c r="AB165" s="386">
        <v>702.7936142372904</v>
      </c>
      <c r="AC165" s="392">
        <f t="shared" si="18"/>
        <v>2905.4288951250737</v>
      </c>
    </row>
    <row r="166" spans="1:29" ht="18.75">
      <c r="A166" s="371">
        <v>505</v>
      </c>
      <c r="B166" s="372" t="s">
        <v>164</v>
      </c>
      <c r="C166" s="368">
        <v>20837</v>
      </c>
      <c r="D166" s="362">
        <v>489.87483802850699</v>
      </c>
      <c r="E166" s="375">
        <v>564.51063012909731</v>
      </c>
      <c r="F166" s="378">
        <v>-51.241685463358451</v>
      </c>
      <c r="G166" s="377">
        <v>-23.394106637231847</v>
      </c>
      <c r="H166" s="363">
        <v>183.22709603109854</v>
      </c>
      <c r="I166" s="364">
        <v>673.10193405960547</v>
      </c>
      <c r="J166" s="367">
        <v>-103.3749580073907</v>
      </c>
      <c r="K166" s="368">
        <v>153.568270694657</v>
      </c>
      <c r="L166" s="365">
        <f t="shared" si="17"/>
        <v>723.29524674687184</v>
      </c>
      <c r="M166" s="390">
        <v>1</v>
      </c>
      <c r="N166" s="141">
        <f t="shared" si="19"/>
        <v>-1000.3885233146895</v>
      </c>
      <c r="O166" s="142">
        <f t="shared" si="20"/>
        <v>-0.58037822290277796</v>
      </c>
      <c r="P166" s="31"/>
      <c r="Q166" s="45">
        <f t="shared" si="21"/>
        <v>-0.49256458302951678</v>
      </c>
      <c r="R166" s="45">
        <f t="shared" si="22"/>
        <v>-0.6947746694480601</v>
      </c>
      <c r="S166" s="23"/>
      <c r="T166" s="33"/>
      <c r="U166" s="383">
        <v>505</v>
      </c>
      <c r="V166" s="372" t="s">
        <v>164</v>
      </c>
      <c r="W166" s="368">
        <v>20783</v>
      </c>
      <c r="X166" s="387">
        <v>1142.9161429659587</v>
      </c>
      <c r="Y166" s="363">
        <v>183.56189058990324</v>
      </c>
      <c r="Z166" s="384">
        <v>1326.4780335558621</v>
      </c>
      <c r="AA166" s="388">
        <v>-105.92508300052928</v>
      </c>
      <c r="AB166" s="386">
        <v>503.13081950622836</v>
      </c>
      <c r="AC166" s="392">
        <f t="shared" si="18"/>
        <v>1723.6837700615613</v>
      </c>
    </row>
    <row r="167" spans="1:29" ht="18.75">
      <c r="A167" s="371">
        <v>507</v>
      </c>
      <c r="B167" s="372" t="s">
        <v>165</v>
      </c>
      <c r="C167" s="368">
        <v>5635</v>
      </c>
      <c r="D167" s="362">
        <v>79.874179236912155</v>
      </c>
      <c r="E167" s="375">
        <v>-25.326530612244898</v>
      </c>
      <c r="F167" s="378">
        <v>22.361668145519076</v>
      </c>
      <c r="G167" s="377">
        <v>82.839041703637974</v>
      </c>
      <c r="H167" s="363">
        <v>73.505235137533276</v>
      </c>
      <c r="I167" s="364">
        <v>153.37923691215616</v>
      </c>
      <c r="J167" s="367">
        <v>6.3971606033717832</v>
      </c>
      <c r="K167" s="368">
        <v>197.73484834375313</v>
      </c>
      <c r="L167" s="365">
        <f t="shared" si="17"/>
        <v>357.51124585928108</v>
      </c>
      <c r="M167" s="390">
        <v>10</v>
      </c>
      <c r="N167" s="141">
        <f t="shared" si="19"/>
        <v>-3228.0656793631915</v>
      </c>
      <c r="O167" s="142">
        <f t="shared" si="20"/>
        <v>-0.90029184889483338</v>
      </c>
      <c r="P167" s="31"/>
      <c r="Q167" s="45">
        <f t="shared" si="21"/>
        <v>-0.94771127625113172</v>
      </c>
      <c r="R167" s="45">
        <f t="shared" si="22"/>
        <v>-0.69970147535924354</v>
      </c>
      <c r="S167" s="23"/>
      <c r="T167" s="33"/>
      <c r="U167" s="383">
        <v>507</v>
      </c>
      <c r="V167" s="372" t="s">
        <v>165</v>
      </c>
      <c r="W167" s="368">
        <v>5676</v>
      </c>
      <c r="X167" s="387">
        <v>2368.0795281403493</v>
      </c>
      <c r="Y167" s="363">
        <v>565.23430925228126</v>
      </c>
      <c r="Z167" s="384">
        <v>2933.3138373926308</v>
      </c>
      <c r="AA167" s="389">
        <v>-6.1978505990133899</v>
      </c>
      <c r="AB167" s="386">
        <v>658.460938428855</v>
      </c>
      <c r="AC167" s="392">
        <f t="shared" si="18"/>
        <v>3585.5769252224727</v>
      </c>
    </row>
    <row r="168" spans="1:29" ht="18.75">
      <c r="A168" s="371">
        <v>508</v>
      </c>
      <c r="B168" s="372" t="s">
        <v>166</v>
      </c>
      <c r="C168" s="368">
        <v>9563</v>
      </c>
      <c r="D168" s="362">
        <v>-108.49911115758653</v>
      </c>
      <c r="E168" s="375">
        <v>-69.647181846700832</v>
      </c>
      <c r="F168" s="378">
        <v>-21.1434696225034</v>
      </c>
      <c r="G168" s="377">
        <v>-17.708459688382305</v>
      </c>
      <c r="H168" s="363">
        <v>96.491268430408866</v>
      </c>
      <c r="I168" s="364">
        <v>-12.007842727177664</v>
      </c>
      <c r="J168" s="367">
        <v>-105.63766600439193</v>
      </c>
      <c r="K168" s="368">
        <v>175.50840575315024</v>
      </c>
      <c r="L168" s="365">
        <f t="shared" si="17"/>
        <v>57.86289702158065</v>
      </c>
      <c r="M168" s="390">
        <v>6</v>
      </c>
      <c r="N168" s="141">
        <f t="shared" si="19"/>
        <v>-2704.4731246887541</v>
      </c>
      <c r="O168" s="142">
        <f t="shared" si="20"/>
        <v>-0.97905291153327756</v>
      </c>
      <c r="P168" s="31"/>
      <c r="Q168" s="45">
        <f t="shared" si="21"/>
        <v>-1.0052442157524544</v>
      </c>
      <c r="R168" s="45">
        <f t="shared" si="22"/>
        <v>-0.69433359098042469</v>
      </c>
      <c r="S168" s="23"/>
      <c r="T168" s="33"/>
      <c r="U168" s="383">
        <v>508</v>
      </c>
      <c r="V168" s="372" t="s">
        <v>166</v>
      </c>
      <c r="W168" s="368">
        <v>9673</v>
      </c>
      <c r="X168" s="387">
        <v>1984.6746066325352</v>
      </c>
      <c r="Y168" s="363">
        <v>305.05626905801739</v>
      </c>
      <c r="Z168" s="384">
        <v>2289.7308756905527</v>
      </c>
      <c r="AA168" s="388">
        <v>-101.57769047865192</v>
      </c>
      <c r="AB168" s="386">
        <v>574.18283649843386</v>
      </c>
      <c r="AC168" s="392">
        <f t="shared" si="18"/>
        <v>2762.3360217103345</v>
      </c>
    </row>
    <row r="169" spans="1:29" ht="18.75">
      <c r="A169" s="371">
        <v>529</v>
      </c>
      <c r="B169" s="372" t="s">
        <v>167</v>
      </c>
      <c r="C169" s="368">
        <v>19579</v>
      </c>
      <c r="D169" s="362">
        <v>425.91746258746616</v>
      </c>
      <c r="E169" s="375">
        <v>228.6619847796108</v>
      </c>
      <c r="F169" s="378">
        <v>165.95173400071505</v>
      </c>
      <c r="G169" s="377">
        <v>31.303743807140304</v>
      </c>
      <c r="H169" s="363">
        <v>-37.703457786403803</v>
      </c>
      <c r="I169" s="364">
        <v>388.21400480106234</v>
      </c>
      <c r="J169" s="367">
        <v>-57.244905255631032</v>
      </c>
      <c r="K169" s="368">
        <v>119.01190223099006</v>
      </c>
      <c r="L169" s="365">
        <f t="shared" si="17"/>
        <v>449.98100177642141</v>
      </c>
      <c r="M169" s="390">
        <v>2</v>
      </c>
      <c r="N169" s="141">
        <f t="shared" si="19"/>
        <v>-636.97863320341753</v>
      </c>
      <c r="O169" s="142">
        <f t="shared" si="20"/>
        <v>-0.58601866408335601</v>
      </c>
      <c r="P169" s="31"/>
      <c r="Q169" s="45">
        <f t="shared" si="21"/>
        <v>-0.48417350005217996</v>
      </c>
      <c r="R169" s="45">
        <f t="shared" si="22"/>
        <v>-0.69505710255645814</v>
      </c>
      <c r="S169" s="23"/>
      <c r="T169" s="33"/>
      <c r="U169" s="383">
        <v>529</v>
      </c>
      <c r="V169" s="372" t="s">
        <v>167</v>
      </c>
      <c r="W169" s="368">
        <v>19427</v>
      </c>
      <c r="X169" s="387">
        <v>1035.1119827058135</v>
      </c>
      <c r="Y169" s="363">
        <v>-282.50620374654483</v>
      </c>
      <c r="Z169" s="384">
        <v>752.60577895926883</v>
      </c>
      <c r="AA169" s="389">
        <v>-55.922170175528905</v>
      </c>
      <c r="AB169" s="386">
        <v>390.27602619609894</v>
      </c>
      <c r="AC169" s="392">
        <f t="shared" si="18"/>
        <v>1086.9596349798389</v>
      </c>
    </row>
    <row r="170" spans="1:29" ht="18.75">
      <c r="A170" s="371">
        <v>531</v>
      </c>
      <c r="B170" s="372" t="s">
        <v>168</v>
      </c>
      <c r="C170" s="368">
        <v>5169</v>
      </c>
      <c r="D170" s="362">
        <v>-195.17256722770361</v>
      </c>
      <c r="E170" s="375">
        <v>154.54304507641712</v>
      </c>
      <c r="F170" s="378">
        <v>-174.34571483846005</v>
      </c>
      <c r="G170" s="377">
        <v>-175.36989746566067</v>
      </c>
      <c r="H170" s="363">
        <v>469.79531824337397</v>
      </c>
      <c r="I170" s="364">
        <v>274.62294447668796</v>
      </c>
      <c r="J170" s="367">
        <v>-38.671696653124393</v>
      </c>
      <c r="K170" s="368">
        <v>173.05235381154304</v>
      </c>
      <c r="L170" s="365">
        <f t="shared" si="17"/>
        <v>409.00360163510663</v>
      </c>
      <c r="M170" s="390">
        <v>4</v>
      </c>
      <c r="N170" s="141">
        <f t="shared" si="19"/>
        <v>-2167.0325174803638</v>
      </c>
      <c r="O170" s="142">
        <f t="shared" si="20"/>
        <v>-0.84122753613581092</v>
      </c>
      <c r="P170" s="31"/>
      <c r="Q170" s="45">
        <f t="shared" si="21"/>
        <v>-0.86634381995217968</v>
      </c>
      <c r="R170" s="45">
        <f t="shared" si="22"/>
        <v>-0.69202216471033406</v>
      </c>
      <c r="S170" s="23"/>
      <c r="T170" s="33"/>
      <c r="U170" s="383">
        <v>531</v>
      </c>
      <c r="V170" s="372" t="s">
        <v>168</v>
      </c>
      <c r="W170" s="368">
        <v>5256</v>
      </c>
      <c r="X170" s="387">
        <v>1395.6651207432844</v>
      </c>
      <c r="Y170" s="363">
        <v>659.03182165348062</v>
      </c>
      <c r="Z170" s="384">
        <v>2054.6969423967653</v>
      </c>
      <c r="AA170" s="388">
        <v>-40.55955098934551</v>
      </c>
      <c r="AB170" s="386">
        <v>561.89872770805118</v>
      </c>
      <c r="AC170" s="392">
        <f t="shared" si="18"/>
        <v>2576.0361191154707</v>
      </c>
    </row>
    <row r="171" spans="1:29" ht="18.75">
      <c r="A171" s="371">
        <v>535</v>
      </c>
      <c r="B171" s="372" t="s">
        <v>169</v>
      </c>
      <c r="C171" s="368">
        <v>10396</v>
      </c>
      <c r="D171" s="362">
        <v>825.94113120430939</v>
      </c>
      <c r="E171" s="375">
        <v>795.21036937283566</v>
      </c>
      <c r="F171" s="378">
        <v>62.365332820315508</v>
      </c>
      <c r="G171" s="377">
        <v>-31.634570988841862</v>
      </c>
      <c r="H171" s="363">
        <v>650.89226625625236</v>
      </c>
      <c r="I171" s="364">
        <v>1476.8333974605619</v>
      </c>
      <c r="J171" s="367">
        <v>-91.752020007695265</v>
      </c>
      <c r="K171" s="368">
        <v>192.0811481550131</v>
      </c>
      <c r="L171" s="365">
        <f t="shared" si="17"/>
        <v>1577.1625256078796</v>
      </c>
      <c r="M171" s="390">
        <v>17</v>
      </c>
      <c r="N171" s="141">
        <f t="shared" si="19"/>
        <v>-2607.605899532392</v>
      </c>
      <c r="O171" s="142">
        <f t="shared" si="20"/>
        <v>-0.6231183268988143</v>
      </c>
      <c r="P171" s="31"/>
      <c r="Q171" s="45">
        <f t="shared" si="21"/>
        <v>-0.59614121672067122</v>
      </c>
      <c r="R171" s="45">
        <f t="shared" si="22"/>
        <v>-0.68835003664472283</v>
      </c>
      <c r="S171" s="23"/>
      <c r="T171" s="33"/>
      <c r="U171" s="383">
        <v>535</v>
      </c>
      <c r="V171" s="372" t="s">
        <v>169</v>
      </c>
      <c r="W171" s="368">
        <v>10500</v>
      </c>
      <c r="X171" s="387">
        <v>2563.6348447554474</v>
      </c>
      <c r="Y171" s="363">
        <v>1093.1715900797483</v>
      </c>
      <c r="Z171" s="384">
        <v>3656.8064348351954</v>
      </c>
      <c r="AA171" s="389">
        <v>-88.374190476190478</v>
      </c>
      <c r="AB171" s="386">
        <v>616.33618078126631</v>
      </c>
      <c r="AC171" s="392">
        <f t="shared" si="18"/>
        <v>4184.7684251402716</v>
      </c>
    </row>
    <row r="172" spans="1:29" ht="18.75">
      <c r="A172" s="371">
        <v>536</v>
      </c>
      <c r="B172" s="372" t="s">
        <v>170</v>
      </c>
      <c r="C172" s="368">
        <v>34884</v>
      </c>
      <c r="D172" s="362">
        <v>336.21247563352824</v>
      </c>
      <c r="E172" s="375">
        <v>433.44547643618853</v>
      </c>
      <c r="F172" s="378">
        <v>-53.694186446508425</v>
      </c>
      <c r="G172" s="377">
        <v>-43.538814356151818</v>
      </c>
      <c r="H172" s="363">
        <v>146.49828001375988</v>
      </c>
      <c r="I172" s="364">
        <v>482.71075564728818</v>
      </c>
      <c r="J172" s="367">
        <v>-60.417784657722741</v>
      </c>
      <c r="K172" s="368">
        <v>123.83645307508888</v>
      </c>
      <c r="L172" s="365">
        <f t="shared" si="17"/>
        <v>546.12942406465436</v>
      </c>
      <c r="M172" s="390">
        <v>6</v>
      </c>
      <c r="N172" s="141">
        <f t="shared" si="19"/>
        <v>-971.25268663248471</v>
      </c>
      <c r="O172" s="142">
        <f t="shared" si="20"/>
        <v>-0.64008444529918496</v>
      </c>
      <c r="P172" s="31"/>
      <c r="Q172" s="45">
        <f t="shared" si="21"/>
        <v>-0.58427644559890868</v>
      </c>
      <c r="R172" s="45">
        <f t="shared" si="22"/>
        <v>-0.69942882924624739</v>
      </c>
      <c r="S172" s="23"/>
      <c r="T172" s="33"/>
      <c r="U172" s="383">
        <v>536</v>
      </c>
      <c r="V172" s="372" t="s">
        <v>170</v>
      </c>
      <c r="W172" s="368">
        <v>34476</v>
      </c>
      <c r="X172" s="387">
        <v>1072.176991233662</v>
      </c>
      <c r="Y172" s="363">
        <v>88.957013652593005</v>
      </c>
      <c r="Z172" s="384">
        <v>1161.1340048862551</v>
      </c>
      <c r="AA172" s="388">
        <v>-55.755656108597286</v>
      </c>
      <c r="AB172" s="386">
        <v>412.00376191948129</v>
      </c>
      <c r="AC172" s="392">
        <f t="shared" si="18"/>
        <v>1517.3821106971391</v>
      </c>
    </row>
    <row r="173" spans="1:29" ht="18.75">
      <c r="A173" s="371">
        <v>538</v>
      </c>
      <c r="B173" s="372" t="s">
        <v>171</v>
      </c>
      <c r="C173" s="368">
        <v>4689</v>
      </c>
      <c r="D173" s="362">
        <v>454.81637875879716</v>
      </c>
      <c r="E173" s="375">
        <v>555.38920878652164</v>
      </c>
      <c r="F173" s="378">
        <v>-27.152271273192579</v>
      </c>
      <c r="G173" s="377">
        <v>-73.420558754531882</v>
      </c>
      <c r="H173" s="363">
        <v>440.20708040093837</v>
      </c>
      <c r="I173" s="364">
        <v>895.02345915973558</v>
      </c>
      <c r="J173" s="367">
        <v>158.19876306248668</v>
      </c>
      <c r="K173" s="368">
        <v>171.36461248650471</v>
      </c>
      <c r="L173" s="365">
        <f t="shared" si="17"/>
        <v>1224.5868347087269</v>
      </c>
      <c r="M173" s="390">
        <v>2</v>
      </c>
      <c r="N173" s="141">
        <f t="shared" si="19"/>
        <v>-1140.5461359841813</v>
      </c>
      <c r="O173" s="142">
        <f t="shared" si="20"/>
        <v>-0.48223340933344555</v>
      </c>
      <c r="P173" s="31"/>
      <c r="Q173" s="45">
        <f t="shared" si="21"/>
        <v>-0.46128936243415863</v>
      </c>
      <c r="R173" s="45">
        <f t="shared" si="22"/>
        <v>-0.69463583784036365</v>
      </c>
      <c r="S173" s="23"/>
      <c r="T173" s="33"/>
      <c r="U173" s="383">
        <v>538</v>
      </c>
      <c r="V173" s="372" t="s">
        <v>171</v>
      </c>
      <c r="W173" s="368">
        <v>4693</v>
      </c>
      <c r="X173" s="387">
        <v>1198.956597461706</v>
      </c>
      <c r="Y173" s="363">
        <v>462.46123383245606</v>
      </c>
      <c r="Z173" s="384">
        <v>1661.4178312941622</v>
      </c>
      <c r="AA173" s="389">
        <v>142.53398678883443</v>
      </c>
      <c r="AB173" s="386">
        <v>561.18115260991181</v>
      </c>
      <c r="AC173" s="392">
        <f t="shared" si="18"/>
        <v>2365.1329706929082</v>
      </c>
    </row>
    <row r="174" spans="1:29" ht="18.75">
      <c r="A174" s="371">
        <v>541</v>
      </c>
      <c r="B174" s="372" t="s">
        <v>172</v>
      </c>
      <c r="C174" s="368">
        <v>9423</v>
      </c>
      <c r="D174" s="362">
        <v>878.68513212352752</v>
      </c>
      <c r="E174" s="375">
        <v>172.67207895574657</v>
      </c>
      <c r="F174" s="378">
        <v>410.34192932187199</v>
      </c>
      <c r="G174" s="377">
        <v>295.67112384590894</v>
      </c>
      <c r="H174" s="363">
        <v>434.66560543351375</v>
      </c>
      <c r="I174" s="364">
        <v>1313.3507375570414</v>
      </c>
      <c r="J174" s="367">
        <v>-93.138278679825959</v>
      </c>
      <c r="K174" s="368">
        <v>214.28514501488212</v>
      </c>
      <c r="L174" s="365">
        <f t="shared" si="17"/>
        <v>1434.4976038920975</v>
      </c>
      <c r="M174" s="390">
        <v>12</v>
      </c>
      <c r="N174" s="141">
        <f t="shared" si="19"/>
        <v>-3158.3605099743309</v>
      </c>
      <c r="O174" s="142">
        <f t="shared" si="20"/>
        <v>-0.68766777280552926</v>
      </c>
      <c r="P174" s="31"/>
      <c r="Q174" s="45">
        <f t="shared" si="21"/>
        <v>-0.67221532121910521</v>
      </c>
      <c r="R174" s="45">
        <f t="shared" si="22"/>
        <v>-0.68824769694566479</v>
      </c>
      <c r="S174" s="23"/>
      <c r="T174" s="33"/>
      <c r="U174" s="383">
        <v>541</v>
      </c>
      <c r="V174" s="372" t="s">
        <v>172</v>
      </c>
      <c r="W174" s="368">
        <v>9501</v>
      </c>
      <c r="X174" s="387">
        <v>3132.3758411991639</v>
      </c>
      <c r="Y174" s="363">
        <v>874.37255973796732</v>
      </c>
      <c r="Z174" s="384">
        <v>4006.748400937131</v>
      </c>
      <c r="AA174" s="388">
        <v>-101.2473423850121</v>
      </c>
      <c r="AB174" s="386">
        <v>687.3570553143096</v>
      </c>
      <c r="AC174" s="392">
        <f t="shared" si="18"/>
        <v>4592.8581138664285</v>
      </c>
    </row>
    <row r="175" spans="1:29" ht="18.75">
      <c r="A175" s="371">
        <v>543</v>
      </c>
      <c r="B175" s="372" t="s">
        <v>173</v>
      </c>
      <c r="C175" s="368">
        <v>44127</v>
      </c>
      <c r="D175" s="362">
        <v>757.0552949441385</v>
      </c>
      <c r="E175" s="375">
        <v>641.00899675935364</v>
      </c>
      <c r="F175" s="378">
        <v>64.829061572280011</v>
      </c>
      <c r="G175" s="377">
        <v>51.217236612504813</v>
      </c>
      <c r="H175" s="363">
        <v>3.8152604981077345</v>
      </c>
      <c r="I175" s="364">
        <v>760.8705554422462</v>
      </c>
      <c r="J175" s="367">
        <v>-167.22922473768895</v>
      </c>
      <c r="K175" s="368">
        <v>120.38550183823973</v>
      </c>
      <c r="L175" s="365">
        <f t="shared" si="17"/>
        <v>714.02683254279702</v>
      </c>
      <c r="M175" s="390">
        <v>1</v>
      </c>
      <c r="N175" s="141">
        <f t="shared" si="19"/>
        <v>-329.59312545358637</v>
      </c>
      <c r="O175" s="142">
        <f t="shared" si="20"/>
        <v>-0.31581719277040554</v>
      </c>
      <c r="P175" s="31"/>
      <c r="Q175" s="45">
        <f t="shared" si="21"/>
        <v>-5.7938662689847598E-2</v>
      </c>
      <c r="R175" s="45">
        <f t="shared" si="22"/>
        <v>-0.69147671109980158</v>
      </c>
      <c r="S175" s="23"/>
      <c r="T175" s="33"/>
      <c r="U175" s="383">
        <v>543</v>
      </c>
      <c r="V175" s="372" t="s">
        <v>173</v>
      </c>
      <c r="W175" s="368">
        <v>43663</v>
      </c>
      <c r="X175" s="387">
        <v>958.76962944633362</v>
      </c>
      <c r="Y175" s="363">
        <v>-151.10400799673292</v>
      </c>
      <c r="Z175" s="384">
        <v>807.66562144960074</v>
      </c>
      <c r="AA175" s="389">
        <v>-154.24473810778005</v>
      </c>
      <c r="AB175" s="386">
        <v>390.19907465456271</v>
      </c>
      <c r="AC175" s="392">
        <f t="shared" si="18"/>
        <v>1043.6199579963834</v>
      </c>
    </row>
    <row r="176" spans="1:29" ht="18.75">
      <c r="A176" s="371">
        <v>545</v>
      </c>
      <c r="B176" s="372" t="s">
        <v>174</v>
      </c>
      <c r="C176" s="368">
        <v>9562</v>
      </c>
      <c r="D176" s="362">
        <v>1079.1644007529806</v>
      </c>
      <c r="E176" s="375">
        <v>847.91037439866136</v>
      </c>
      <c r="F176" s="378">
        <v>114.94969671616816</v>
      </c>
      <c r="G176" s="377">
        <v>116.30432963815102</v>
      </c>
      <c r="H176" s="363">
        <v>329.43578749215646</v>
      </c>
      <c r="I176" s="364">
        <v>1408.6001882451369</v>
      </c>
      <c r="J176" s="367">
        <v>40.920623300564735</v>
      </c>
      <c r="K176" s="368">
        <v>226.88345190937994</v>
      </c>
      <c r="L176" s="365">
        <f t="shared" si="17"/>
        <v>1676.4042634550817</v>
      </c>
      <c r="M176" s="390">
        <v>15</v>
      </c>
      <c r="N176" s="141">
        <f t="shared" si="19"/>
        <v>-2261.9349566970204</v>
      </c>
      <c r="O176" s="142">
        <f t="shared" si="20"/>
        <v>-0.57433726001125474</v>
      </c>
      <c r="P176" s="31"/>
      <c r="Q176" s="45">
        <f t="shared" si="21"/>
        <v>-0.55476982983374623</v>
      </c>
      <c r="R176" s="45">
        <f t="shared" si="22"/>
        <v>-0.69195436304526003</v>
      </c>
      <c r="S176" s="23"/>
      <c r="T176" s="33"/>
      <c r="U176" s="383">
        <v>545</v>
      </c>
      <c r="V176" s="372" t="s">
        <v>174</v>
      </c>
      <c r="W176" s="368">
        <v>9558</v>
      </c>
      <c r="X176" s="387">
        <v>2412.9224922313438</v>
      </c>
      <c r="Y176" s="363">
        <v>750.83477902264633</v>
      </c>
      <c r="Z176" s="384">
        <v>3163.7572712539904</v>
      </c>
      <c r="AA176" s="388">
        <v>38.056497175141246</v>
      </c>
      <c r="AB176" s="386">
        <v>736.52545172297039</v>
      </c>
      <c r="AC176" s="392">
        <f t="shared" si="18"/>
        <v>3938.3392201521024</v>
      </c>
    </row>
    <row r="177" spans="1:29" ht="18.75">
      <c r="A177" s="371">
        <v>560</v>
      </c>
      <c r="B177" s="372" t="s">
        <v>175</v>
      </c>
      <c r="C177" s="368">
        <v>15808</v>
      </c>
      <c r="D177" s="362">
        <v>425.77473431174087</v>
      </c>
      <c r="E177" s="375">
        <v>330.09235829959516</v>
      </c>
      <c r="F177" s="378">
        <v>59.357477226720647</v>
      </c>
      <c r="G177" s="377">
        <v>36.324898785425098</v>
      </c>
      <c r="H177" s="363">
        <v>398.90675607287449</v>
      </c>
      <c r="I177" s="364">
        <v>824.68155364372467</v>
      </c>
      <c r="J177" s="367">
        <v>-134.12424089068827</v>
      </c>
      <c r="K177" s="368">
        <v>177.61662493346961</v>
      </c>
      <c r="L177" s="365">
        <f t="shared" si="17"/>
        <v>868.17393768650595</v>
      </c>
      <c r="M177" s="390">
        <v>7</v>
      </c>
      <c r="N177" s="141">
        <f t="shared" si="19"/>
        <v>-1598.9154893693128</v>
      </c>
      <c r="O177" s="142">
        <f t="shared" si="20"/>
        <v>-0.6480979051000314</v>
      </c>
      <c r="P177" s="31"/>
      <c r="Q177" s="45">
        <f t="shared" si="21"/>
        <v>-0.58787306732798705</v>
      </c>
      <c r="R177" s="45">
        <f t="shared" si="22"/>
        <v>-0.69705267362592105</v>
      </c>
      <c r="S177" s="23"/>
      <c r="T177" s="33"/>
      <c r="U177" s="383">
        <v>560</v>
      </c>
      <c r="V177" s="372" t="s">
        <v>175</v>
      </c>
      <c r="W177" s="368">
        <v>15882</v>
      </c>
      <c r="X177" s="387">
        <v>1376.0531089866877</v>
      </c>
      <c r="Y177" s="363">
        <v>624.98464968859719</v>
      </c>
      <c r="Z177" s="384">
        <v>2001.0377586752847</v>
      </c>
      <c r="AA177" s="389">
        <v>-120.24373504596399</v>
      </c>
      <c r="AB177" s="386">
        <v>586.29540342649818</v>
      </c>
      <c r="AC177" s="392">
        <f t="shared" si="18"/>
        <v>2467.0894270558188</v>
      </c>
    </row>
    <row r="178" spans="1:29" ht="18.75">
      <c r="A178" s="371">
        <v>561</v>
      </c>
      <c r="B178" s="372" t="s">
        <v>176</v>
      </c>
      <c r="C178" s="368">
        <v>1337</v>
      </c>
      <c r="D178" s="362">
        <v>990.91697830964847</v>
      </c>
      <c r="E178" s="375">
        <v>460.69483919222137</v>
      </c>
      <c r="F178" s="378">
        <v>284.00149588631263</v>
      </c>
      <c r="G178" s="377">
        <v>246.22064323111442</v>
      </c>
      <c r="H178" s="363">
        <v>334.49139865370233</v>
      </c>
      <c r="I178" s="364">
        <v>1325.4076290201945</v>
      </c>
      <c r="J178" s="367">
        <v>-233.42183994016455</v>
      </c>
      <c r="K178" s="368">
        <v>255.96635493940195</v>
      </c>
      <c r="L178" s="365">
        <f t="shared" si="17"/>
        <v>1347.9521440194319</v>
      </c>
      <c r="M178" s="390">
        <v>2</v>
      </c>
      <c r="N178" s="141">
        <f t="shared" si="19"/>
        <v>-1843.8377402442122</v>
      </c>
      <c r="O178" s="142">
        <f t="shared" si="20"/>
        <v>-0.57768142863501537</v>
      </c>
      <c r="P178" s="31"/>
      <c r="Q178" s="45">
        <f t="shared" si="21"/>
        <v>-0.50996162180323978</v>
      </c>
      <c r="R178" s="45">
        <f t="shared" si="22"/>
        <v>-0.63919130879158659</v>
      </c>
      <c r="S178" s="23"/>
      <c r="T178" s="33"/>
      <c r="U178" s="383">
        <v>561</v>
      </c>
      <c r="V178" s="372" t="s">
        <v>176</v>
      </c>
      <c r="W178" s="368">
        <v>1334</v>
      </c>
      <c r="X178" s="387">
        <v>2006.2700868928134</v>
      </c>
      <c r="Y178" s="363">
        <v>698.43160177373557</v>
      </c>
      <c r="Z178" s="384">
        <v>2704.7016886665492</v>
      </c>
      <c r="AA178" s="388">
        <v>-222.33583208395802</v>
      </c>
      <c r="AB178" s="386">
        <v>709.42402768105308</v>
      </c>
      <c r="AC178" s="392">
        <f t="shared" si="18"/>
        <v>3191.7898842636441</v>
      </c>
    </row>
    <row r="179" spans="1:29" ht="18.75">
      <c r="A179" s="371">
        <v>562</v>
      </c>
      <c r="B179" s="372" t="s">
        <v>177</v>
      </c>
      <c r="C179" s="368">
        <v>8978</v>
      </c>
      <c r="D179" s="362">
        <v>98.465693918467366</v>
      </c>
      <c r="E179" s="375">
        <v>164.56449097794609</v>
      </c>
      <c r="F179" s="378">
        <v>-33.564713744709287</v>
      </c>
      <c r="G179" s="377">
        <v>-32.53408331476944</v>
      </c>
      <c r="H179" s="363">
        <v>363.15404321675209</v>
      </c>
      <c r="I179" s="364">
        <v>461.61973713521945</v>
      </c>
      <c r="J179" s="367">
        <v>-41.73791490309646</v>
      </c>
      <c r="K179" s="368">
        <v>190.13164934711978</v>
      </c>
      <c r="L179" s="365">
        <f t="shared" si="17"/>
        <v>610.01347157924283</v>
      </c>
      <c r="M179" s="390">
        <v>6</v>
      </c>
      <c r="N179" s="141">
        <f t="shared" si="19"/>
        <v>-2367.9519778360991</v>
      </c>
      <c r="O179" s="142">
        <f t="shared" si="20"/>
        <v>-0.79515763969021014</v>
      </c>
      <c r="P179" s="31"/>
      <c r="Q179" s="45">
        <f t="shared" si="21"/>
        <v>-0.80872638473543867</v>
      </c>
      <c r="R179" s="45">
        <f t="shared" si="22"/>
        <v>-0.69773832330528629</v>
      </c>
      <c r="S179" s="23"/>
      <c r="T179" s="33"/>
      <c r="U179" s="383">
        <v>562</v>
      </c>
      <c r="V179" s="372" t="s">
        <v>177</v>
      </c>
      <c r="W179" s="368">
        <v>9008</v>
      </c>
      <c r="X179" s="387">
        <v>1764.6769832899538</v>
      </c>
      <c r="Y179" s="363">
        <v>648.72298563271818</v>
      </c>
      <c r="Z179" s="384">
        <v>2413.3999689226721</v>
      </c>
      <c r="AA179" s="389">
        <v>-64.464476021314383</v>
      </c>
      <c r="AB179" s="386">
        <v>629.0299565139843</v>
      </c>
      <c r="AC179" s="392">
        <f t="shared" si="18"/>
        <v>2977.9654494153419</v>
      </c>
    </row>
    <row r="180" spans="1:29" ht="18.75">
      <c r="A180" s="371">
        <v>563</v>
      </c>
      <c r="B180" s="372" t="s">
        <v>178</v>
      </c>
      <c r="C180" s="368">
        <v>7102</v>
      </c>
      <c r="D180" s="362">
        <v>444.34426921993804</v>
      </c>
      <c r="E180" s="375">
        <v>449.19022810475923</v>
      </c>
      <c r="F180" s="378">
        <v>50.607997747113487</v>
      </c>
      <c r="G180" s="377">
        <v>-55.453956631934666</v>
      </c>
      <c r="H180" s="363">
        <v>482.99338214587442</v>
      </c>
      <c r="I180" s="364">
        <v>927.33751056040558</v>
      </c>
      <c r="J180" s="367">
        <v>-45.641087017741484</v>
      </c>
      <c r="K180" s="368">
        <v>184.09249438849594</v>
      </c>
      <c r="L180" s="365">
        <f t="shared" si="17"/>
        <v>1065.7889179311601</v>
      </c>
      <c r="M180" s="390">
        <v>17</v>
      </c>
      <c r="N180" s="141">
        <f t="shared" si="19"/>
        <v>-3003.3539719246514</v>
      </c>
      <c r="O180" s="142">
        <f t="shared" si="20"/>
        <v>-0.73808024274887873</v>
      </c>
      <c r="P180" s="31"/>
      <c r="Q180" s="45">
        <f t="shared" si="21"/>
        <v>-0.73659424457846578</v>
      </c>
      <c r="R180" s="45">
        <f t="shared" si="22"/>
        <v>-0.69465123708632404</v>
      </c>
      <c r="S180" s="23"/>
      <c r="T180" s="33"/>
      <c r="U180" s="383">
        <v>563</v>
      </c>
      <c r="V180" s="372" t="s">
        <v>178</v>
      </c>
      <c r="W180" s="368">
        <v>7155</v>
      </c>
      <c r="X180" s="387">
        <v>2732.3619037008702</v>
      </c>
      <c r="Y180" s="363">
        <v>788.20471822569414</v>
      </c>
      <c r="Z180" s="384">
        <v>3520.5666219265645</v>
      </c>
      <c r="AA180" s="388">
        <v>-54.316282320055905</v>
      </c>
      <c r="AB180" s="386">
        <v>602.89255024930299</v>
      </c>
      <c r="AC180" s="392">
        <f t="shared" si="18"/>
        <v>4069.1428898558115</v>
      </c>
    </row>
    <row r="181" spans="1:29" ht="18.75">
      <c r="A181" s="371">
        <v>564</v>
      </c>
      <c r="B181" s="372" t="s">
        <v>179</v>
      </c>
      <c r="C181" s="368">
        <v>209551</v>
      </c>
      <c r="D181" s="362">
        <v>225.82227715448744</v>
      </c>
      <c r="E181" s="375">
        <v>398.50625861962004</v>
      </c>
      <c r="F181" s="378">
        <v>-110.52343343625179</v>
      </c>
      <c r="G181" s="377">
        <v>-62.160548028880797</v>
      </c>
      <c r="H181" s="363">
        <v>194.6136835424312</v>
      </c>
      <c r="I181" s="364">
        <v>420.43596069691864</v>
      </c>
      <c r="J181" s="367">
        <v>4.2527594714413199</v>
      </c>
      <c r="K181" s="368">
        <v>139.00431764132225</v>
      </c>
      <c r="L181" s="365">
        <f t="shared" si="17"/>
        <v>563.69303780968221</v>
      </c>
      <c r="M181" s="390">
        <v>17</v>
      </c>
      <c r="N181" s="141">
        <f t="shared" si="19"/>
        <v>-1095.2893786766131</v>
      </c>
      <c r="O181" s="142">
        <f t="shared" si="20"/>
        <v>-0.66021759350314435</v>
      </c>
      <c r="P181" s="31"/>
      <c r="Q181" s="45">
        <f t="shared" si="21"/>
        <v>-0.65049404306549619</v>
      </c>
      <c r="R181" s="45">
        <f t="shared" si="22"/>
        <v>-0.69516085219560098</v>
      </c>
      <c r="S181" s="23"/>
      <c r="T181" s="33"/>
      <c r="U181" s="383">
        <v>564</v>
      </c>
      <c r="V181" s="372" t="s">
        <v>179</v>
      </c>
      <c r="W181" s="368">
        <v>207327</v>
      </c>
      <c r="X181" s="387">
        <v>985.36743511958377</v>
      </c>
      <c r="Y181" s="363">
        <v>217.57618388061184</v>
      </c>
      <c r="Z181" s="384">
        <v>1202.9436190001957</v>
      </c>
      <c r="AA181" s="389">
        <v>4.6453187476787873E-2</v>
      </c>
      <c r="AB181" s="386">
        <v>455.99234429862275</v>
      </c>
      <c r="AC181" s="392">
        <f t="shared" si="18"/>
        <v>1658.9824164862953</v>
      </c>
    </row>
    <row r="182" spans="1:29" ht="18.75">
      <c r="A182" s="371">
        <v>576</v>
      </c>
      <c r="B182" s="372" t="s">
        <v>180</v>
      </c>
      <c r="C182" s="368">
        <v>2813</v>
      </c>
      <c r="D182" s="362">
        <v>400.07998578030572</v>
      </c>
      <c r="E182" s="375">
        <v>-37.24742268041237</v>
      </c>
      <c r="F182" s="378">
        <v>224.35300391041594</v>
      </c>
      <c r="G182" s="377">
        <v>212.97440455030218</v>
      </c>
      <c r="H182" s="363">
        <v>177.35193743334517</v>
      </c>
      <c r="I182" s="364">
        <v>577.43227870600776</v>
      </c>
      <c r="J182" s="367">
        <v>-84.303234980447925</v>
      </c>
      <c r="K182" s="368">
        <v>222.64779893452157</v>
      </c>
      <c r="L182" s="365">
        <f t="shared" si="17"/>
        <v>715.77684266008146</v>
      </c>
      <c r="M182" s="390">
        <v>7</v>
      </c>
      <c r="N182" s="141">
        <f t="shared" si="19"/>
        <v>-3172.2480406717809</v>
      </c>
      <c r="O182" s="142">
        <f t="shared" si="20"/>
        <v>-0.81590219606653003</v>
      </c>
      <c r="P182" s="31"/>
      <c r="Q182" s="45">
        <f t="shared" si="21"/>
        <v>-0.82255424082387207</v>
      </c>
      <c r="R182" s="45">
        <f t="shared" si="22"/>
        <v>-0.69479679329922361</v>
      </c>
      <c r="S182" s="23"/>
      <c r="T182" s="33"/>
      <c r="U182" s="383">
        <v>576</v>
      </c>
      <c r="V182" s="372" t="s">
        <v>180</v>
      </c>
      <c r="W182" s="368">
        <v>2861</v>
      </c>
      <c r="X182" s="387">
        <v>2539.8893034799444</v>
      </c>
      <c r="Y182" s="363">
        <v>714.2446999867924</v>
      </c>
      <c r="Z182" s="384">
        <v>3254.1340034667369</v>
      </c>
      <c r="AA182" s="388">
        <v>-95.615868577420486</v>
      </c>
      <c r="AB182" s="386">
        <v>729.50674844254593</v>
      </c>
      <c r="AC182" s="392">
        <f t="shared" si="18"/>
        <v>3888.0248833318624</v>
      </c>
    </row>
    <row r="183" spans="1:29" ht="18.75">
      <c r="A183" s="371">
        <v>577</v>
      </c>
      <c r="B183" s="372" t="s">
        <v>181</v>
      </c>
      <c r="C183" s="368">
        <v>11041</v>
      </c>
      <c r="D183" s="362">
        <v>454.18902273344804</v>
      </c>
      <c r="E183" s="375">
        <v>468.24227877909607</v>
      </c>
      <c r="F183" s="378">
        <v>13.770944660809709</v>
      </c>
      <c r="G183" s="377">
        <v>-27.824200706457749</v>
      </c>
      <c r="H183" s="363">
        <v>313.60954623675394</v>
      </c>
      <c r="I183" s="364">
        <v>767.79847839869581</v>
      </c>
      <c r="J183" s="367">
        <v>7.2382030613169093</v>
      </c>
      <c r="K183" s="368">
        <v>146.70354092651431</v>
      </c>
      <c r="L183" s="365">
        <f t="shared" si="17"/>
        <v>921.74022238652697</v>
      </c>
      <c r="M183" s="390">
        <v>2</v>
      </c>
      <c r="N183" s="141">
        <f t="shared" si="19"/>
        <v>-950.6516797277759</v>
      </c>
      <c r="O183" s="142">
        <f t="shared" si="20"/>
        <v>-0.50772046100728219</v>
      </c>
      <c r="P183" s="31"/>
      <c r="Q183" s="45">
        <f t="shared" si="21"/>
        <v>-0.44296910587907656</v>
      </c>
      <c r="R183" s="45">
        <f t="shared" si="22"/>
        <v>-0.69855534779655803</v>
      </c>
      <c r="S183" s="23"/>
      <c r="T183" s="33"/>
      <c r="U183" s="383">
        <v>577</v>
      </c>
      <c r="V183" s="372" t="s">
        <v>181</v>
      </c>
      <c r="W183" s="368">
        <v>10922</v>
      </c>
      <c r="X183" s="387">
        <v>1107.7590522270564</v>
      </c>
      <c r="Y183" s="363">
        <v>270.61777839810088</v>
      </c>
      <c r="Z183" s="384">
        <v>1378.376830625157</v>
      </c>
      <c r="AA183" s="389">
        <v>7.3468229262039921</v>
      </c>
      <c r="AB183" s="386">
        <v>486.66824856294198</v>
      </c>
      <c r="AC183" s="392">
        <f t="shared" si="18"/>
        <v>1872.3919021143029</v>
      </c>
    </row>
    <row r="184" spans="1:29" ht="18.75">
      <c r="A184" s="371">
        <v>578</v>
      </c>
      <c r="B184" s="372" t="s">
        <v>182</v>
      </c>
      <c r="C184" s="368">
        <v>3183</v>
      </c>
      <c r="D184" s="362">
        <v>-72.005026704366955</v>
      </c>
      <c r="E184" s="375">
        <v>177.75903235940936</v>
      </c>
      <c r="F184" s="378">
        <v>-138.57681432610744</v>
      </c>
      <c r="G184" s="377">
        <v>-111.18724473766886</v>
      </c>
      <c r="H184" s="363">
        <v>507.81778196669808</v>
      </c>
      <c r="I184" s="364">
        <v>435.81275526233111</v>
      </c>
      <c r="J184" s="367">
        <v>32.701853597235313</v>
      </c>
      <c r="K184" s="368">
        <v>212.38636133419629</v>
      </c>
      <c r="L184" s="365">
        <f t="shared" si="17"/>
        <v>680.90097019376276</v>
      </c>
      <c r="M184" s="390">
        <v>18</v>
      </c>
      <c r="N184" s="141">
        <f t="shared" si="19"/>
        <v>-3580.6513902290126</v>
      </c>
      <c r="O184" s="142">
        <f t="shared" si="20"/>
        <v>-0.84022231510814693</v>
      </c>
      <c r="P184" s="31"/>
      <c r="Q184" s="45">
        <f t="shared" si="21"/>
        <v>-0.87779821968816707</v>
      </c>
      <c r="R184" s="45">
        <f t="shared" si="22"/>
        <v>-0.69824593420669179</v>
      </c>
      <c r="S184" s="23"/>
      <c r="T184" s="33"/>
      <c r="U184" s="383">
        <v>578</v>
      </c>
      <c r="V184" s="372" t="s">
        <v>182</v>
      </c>
      <c r="W184" s="368">
        <v>3235</v>
      </c>
      <c r="X184" s="387">
        <v>2575.7233060001195</v>
      </c>
      <c r="Y184" s="363">
        <v>990.61389588212603</v>
      </c>
      <c r="Z184" s="384">
        <v>3566.3372018822461</v>
      </c>
      <c r="AA184" s="388">
        <v>-8.6241112828438951</v>
      </c>
      <c r="AB184" s="386">
        <v>703.83926982337368</v>
      </c>
      <c r="AC184" s="392">
        <f t="shared" si="18"/>
        <v>4261.5523604227756</v>
      </c>
    </row>
    <row r="185" spans="1:29" ht="18.75">
      <c r="A185" s="371">
        <v>580</v>
      </c>
      <c r="B185" s="372" t="s">
        <v>183</v>
      </c>
      <c r="C185" s="368">
        <v>4567</v>
      </c>
      <c r="D185" s="362">
        <v>-26.517407488504489</v>
      </c>
      <c r="E185" s="375">
        <v>-54.489380337201666</v>
      </c>
      <c r="F185" s="378">
        <v>-15.145171885263849</v>
      </c>
      <c r="G185" s="377">
        <v>43.117144733961027</v>
      </c>
      <c r="H185" s="363">
        <v>386.67418436610467</v>
      </c>
      <c r="I185" s="364">
        <v>360.15677687760018</v>
      </c>
      <c r="J185" s="367">
        <v>-64.968688416903873</v>
      </c>
      <c r="K185" s="368">
        <v>226.30823978165847</v>
      </c>
      <c r="L185" s="365">
        <f t="shared" si="17"/>
        <v>521.49632824235482</v>
      </c>
      <c r="M185" s="390">
        <v>9</v>
      </c>
      <c r="N185" s="141">
        <f t="shared" si="19"/>
        <v>-3454.2139399775388</v>
      </c>
      <c r="O185" s="142">
        <f t="shared" si="20"/>
        <v>-0.86882939322541408</v>
      </c>
      <c r="P185" s="31"/>
      <c r="Q185" s="45">
        <f t="shared" si="21"/>
        <v>-0.89152964243687094</v>
      </c>
      <c r="R185" s="45">
        <f t="shared" si="22"/>
        <v>-0.68643828879314306</v>
      </c>
      <c r="S185" s="23"/>
      <c r="T185" s="33"/>
      <c r="U185" s="383">
        <v>580</v>
      </c>
      <c r="V185" s="372" t="s">
        <v>183</v>
      </c>
      <c r="W185" s="368">
        <v>4655</v>
      </c>
      <c r="X185" s="387">
        <v>2576.143299184921</v>
      </c>
      <c r="Y185" s="363">
        <v>744.18111910595655</v>
      </c>
      <c r="Z185" s="384">
        <v>3320.3244182908779</v>
      </c>
      <c r="AA185" s="389">
        <v>-66.348442534908699</v>
      </c>
      <c r="AB185" s="386">
        <v>721.73429246392482</v>
      </c>
      <c r="AC185" s="392">
        <f t="shared" si="18"/>
        <v>3975.7102682198938</v>
      </c>
    </row>
    <row r="186" spans="1:29" ht="18.75">
      <c r="A186" s="371">
        <v>581</v>
      </c>
      <c r="B186" s="372" t="s">
        <v>184</v>
      </c>
      <c r="C186" s="368">
        <v>6286</v>
      </c>
      <c r="D186" s="362">
        <v>394.04804327076045</v>
      </c>
      <c r="E186" s="375">
        <v>197.46881959910914</v>
      </c>
      <c r="F186" s="378">
        <v>125.69265033407572</v>
      </c>
      <c r="G186" s="377">
        <v>70.88657333757557</v>
      </c>
      <c r="H186" s="363">
        <v>327.66767419662744</v>
      </c>
      <c r="I186" s="364">
        <v>721.71571746738789</v>
      </c>
      <c r="J186" s="367">
        <v>-44.606108813235764</v>
      </c>
      <c r="K186" s="368">
        <v>196.97786057855092</v>
      </c>
      <c r="L186" s="365">
        <f t="shared" si="17"/>
        <v>874.08746923270303</v>
      </c>
      <c r="M186" s="390">
        <v>6</v>
      </c>
      <c r="N186" s="141">
        <f t="shared" si="19"/>
        <v>-2618.9817768571661</v>
      </c>
      <c r="O186" s="142">
        <f t="shared" si="20"/>
        <v>-0.74976520427954474</v>
      </c>
      <c r="P186" s="31"/>
      <c r="Q186" s="45">
        <f t="shared" si="21"/>
        <v>-0.75159623706888434</v>
      </c>
      <c r="R186" s="45">
        <f t="shared" si="22"/>
        <v>-0.69435219318130503</v>
      </c>
      <c r="S186" s="23"/>
      <c r="T186" s="33"/>
      <c r="U186" s="383">
        <v>581</v>
      </c>
      <c r="V186" s="372" t="s">
        <v>184</v>
      </c>
      <c r="W186" s="368">
        <v>6352</v>
      </c>
      <c r="X186" s="387">
        <v>2193.2306630127828</v>
      </c>
      <c r="Y186" s="363">
        <v>712.18312360334619</v>
      </c>
      <c r="Z186" s="384">
        <v>2905.4137866161291</v>
      </c>
      <c r="AA186" s="388">
        <v>-56.804785894206546</v>
      </c>
      <c r="AB186" s="386">
        <v>644.46024536794653</v>
      </c>
      <c r="AC186" s="392">
        <f t="shared" si="18"/>
        <v>3493.069246089869</v>
      </c>
    </row>
    <row r="187" spans="1:29" ht="18.75">
      <c r="A187" s="371">
        <v>583</v>
      </c>
      <c r="B187" s="372" t="s">
        <v>185</v>
      </c>
      <c r="C187" s="368">
        <v>924</v>
      </c>
      <c r="D187" s="362">
        <v>215.16125541125541</v>
      </c>
      <c r="E187" s="375">
        <v>855.59740259740261</v>
      </c>
      <c r="F187" s="378">
        <v>-830.33982683982686</v>
      </c>
      <c r="G187" s="377">
        <v>189.90367965367966</v>
      </c>
      <c r="H187" s="363">
        <v>-4.0909090909090908</v>
      </c>
      <c r="I187" s="364">
        <v>211.07034632034632</v>
      </c>
      <c r="J187" s="367">
        <v>-212.16125541125541</v>
      </c>
      <c r="K187" s="368">
        <v>207.74796834711273</v>
      </c>
      <c r="L187" s="365">
        <f t="shared" si="17"/>
        <v>206.65705925620364</v>
      </c>
      <c r="M187" s="390">
        <v>19</v>
      </c>
      <c r="N187" s="141">
        <f t="shared" si="19"/>
        <v>-5355.3410482496683</v>
      </c>
      <c r="O187" s="142">
        <f t="shared" si="20"/>
        <v>-0.96284481668964939</v>
      </c>
      <c r="P187" s="31"/>
      <c r="Q187" s="45">
        <f t="shared" si="21"/>
        <v>-0.95811491085396838</v>
      </c>
      <c r="R187" s="45">
        <f t="shared" si="22"/>
        <v>-0.69923634662386303</v>
      </c>
      <c r="S187" s="23"/>
      <c r="T187" s="33"/>
      <c r="U187" s="383">
        <v>583</v>
      </c>
      <c r="V187" s="372" t="s">
        <v>185</v>
      </c>
      <c r="W187" s="368">
        <v>931</v>
      </c>
      <c r="X187" s="387">
        <v>4430.5389780044998</v>
      </c>
      <c r="Y187" s="363">
        <v>608.7327681878761</v>
      </c>
      <c r="Z187" s="384">
        <v>5039.2717461923758</v>
      </c>
      <c r="AA187" s="389">
        <v>-168.00859291084856</v>
      </c>
      <c r="AB187" s="386">
        <v>690.73495422434496</v>
      </c>
      <c r="AC187" s="392">
        <f t="shared" si="18"/>
        <v>5561.9981075058722</v>
      </c>
    </row>
    <row r="188" spans="1:29" ht="18.75">
      <c r="A188" s="371">
        <v>584</v>
      </c>
      <c r="B188" s="372" t="s">
        <v>186</v>
      </c>
      <c r="C188" s="368">
        <v>2676</v>
      </c>
      <c r="D188" s="362">
        <v>1159.4906576980568</v>
      </c>
      <c r="E188" s="375">
        <v>1427.6416292974588</v>
      </c>
      <c r="F188" s="378">
        <v>-124.52316890881913</v>
      </c>
      <c r="G188" s="377">
        <v>-143.62780269058297</v>
      </c>
      <c r="H188" s="363">
        <v>667.75635276532137</v>
      </c>
      <c r="I188" s="364">
        <v>1827.2473841554558</v>
      </c>
      <c r="J188" s="367">
        <v>93.344544095665171</v>
      </c>
      <c r="K188" s="368">
        <v>203.38747144250482</v>
      </c>
      <c r="L188" s="365">
        <f t="shared" si="17"/>
        <v>2123.979399693626</v>
      </c>
      <c r="M188" s="390">
        <v>16</v>
      </c>
      <c r="N188" s="141">
        <f t="shared" si="19"/>
        <v>-2928.9325072866441</v>
      </c>
      <c r="O188" s="142">
        <f t="shared" si="20"/>
        <v>-0.57965239869717777</v>
      </c>
      <c r="P188" s="31"/>
      <c r="Q188" s="45">
        <f t="shared" si="21"/>
        <v>-0.57620478638276251</v>
      </c>
      <c r="R188" s="45">
        <f t="shared" si="22"/>
        <v>-0.68800664832432001</v>
      </c>
      <c r="S188" s="23"/>
      <c r="T188" s="33"/>
      <c r="U188" s="383">
        <v>584</v>
      </c>
      <c r="V188" s="372" t="s">
        <v>186</v>
      </c>
      <c r="W188" s="368">
        <v>2706</v>
      </c>
      <c r="X188" s="387">
        <v>3026.7172700145702</v>
      </c>
      <c r="Y188" s="363">
        <v>1284.9109066211988</v>
      </c>
      <c r="Z188" s="384">
        <v>4311.6281766357688</v>
      </c>
      <c r="AA188" s="388">
        <v>89.386917960088695</v>
      </c>
      <c r="AB188" s="386">
        <v>651.89681238441256</v>
      </c>
      <c r="AC188" s="392">
        <f t="shared" si="18"/>
        <v>5052.91190698027</v>
      </c>
    </row>
    <row r="189" spans="1:29" ht="18.75">
      <c r="A189" s="371">
        <v>588</v>
      </c>
      <c r="B189" s="372" t="s">
        <v>187</v>
      </c>
      <c r="C189" s="368">
        <v>1644</v>
      </c>
      <c r="D189" s="362">
        <v>-367.30474452554745</v>
      </c>
      <c r="E189" s="375">
        <v>56.960462287104626</v>
      </c>
      <c r="F189" s="378">
        <v>-274.70255474452557</v>
      </c>
      <c r="G189" s="377">
        <v>-149.56265206812651</v>
      </c>
      <c r="H189" s="363">
        <v>133.28406326034064</v>
      </c>
      <c r="I189" s="364">
        <v>-234.02007299270073</v>
      </c>
      <c r="J189" s="367">
        <v>-210.89963503649636</v>
      </c>
      <c r="K189" s="368">
        <v>233.71909074141101</v>
      </c>
      <c r="L189" s="365">
        <f t="shared" si="17"/>
        <v>-211.20061728778606</v>
      </c>
      <c r="M189" s="390">
        <v>10</v>
      </c>
      <c r="N189" s="141">
        <f t="shared" si="19"/>
        <v>-4017.018547543028</v>
      </c>
      <c r="O189" s="142">
        <f t="shared" si="20"/>
        <v>-1.0554941463722678</v>
      </c>
      <c r="P189" s="31"/>
      <c r="Q189" s="45">
        <f t="shared" si="21"/>
        <v>-1.072201824911134</v>
      </c>
      <c r="R189" s="45">
        <f t="shared" si="22"/>
        <v>-0.69950698144456891</v>
      </c>
      <c r="S189" s="23"/>
      <c r="T189" s="33"/>
      <c r="U189" s="383">
        <v>588</v>
      </c>
      <c r="V189" s="372" t="s">
        <v>187</v>
      </c>
      <c r="W189" s="368">
        <v>1654</v>
      </c>
      <c r="X189" s="387">
        <v>2470.0538470635142</v>
      </c>
      <c r="Y189" s="363">
        <v>771.13947846159931</v>
      </c>
      <c r="Z189" s="384">
        <v>3241.1933255251138</v>
      </c>
      <c r="AA189" s="389">
        <v>-213.16082224909312</v>
      </c>
      <c r="AB189" s="386">
        <v>777.78542697922137</v>
      </c>
      <c r="AC189" s="392">
        <f t="shared" si="18"/>
        <v>3805.8179302552421</v>
      </c>
    </row>
    <row r="190" spans="1:29" ht="18.75">
      <c r="A190" s="371">
        <v>592</v>
      </c>
      <c r="B190" s="372" t="s">
        <v>188</v>
      </c>
      <c r="C190" s="368">
        <v>3678</v>
      </c>
      <c r="D190" s="362">
        <v>656.66666666666663</v>
      </c>
      <c r="E190" s="375">
        <v>562.62778684067428</v>
      </c>
      <c r="F190" s="378">
        <v>66.628058727569325</v>
      </c>
      <c r="G190" s="377">
        <v>27.410821098423057</v>
      </c>
      <c r="H190" s="363">
        <v>350.05927134312128</v>
      </c>
      <c r="I190" s="364">
        <v>1006.7259380097879</v>
      </c>
      <c r="J190" s="367">
        <v>-10.180804785209354</v>
      </c>
      <c r="K190" s="368">
        <v>188.92460353354801</v>
      </c>
      <c r="L190" s="365">
        <f t="shared" si="17"/>
        <v>1185.4697367581266</v>
      </c>
      <c r="M190" s="390">
        <v>13</v>
      </c>
      <c r="N190" s="141">
        <f t="shared" si="19"/>
        <v>-1735.8158395729715</v>
      </c>
      <c r="O190" s="142">
        <f t="shared" si="20"/>
        <v>-0.59419587514378447</v>
      </c>
      <c r="P190" s="31"/>
      <c r="Q190" s="45">
        <f t="shared" si="21"/>
        <v>-0.57161087476113004</v>
      </c>
      <c r="R190" s="45">
        <f t="shared" si="22"/>
        <v>-0.69292002555664522</v>
      </c>
      <c r="S190" s="23"/>
      <c r="T190" s="33"/>
      <c r="U190" s="383">
        <v>592</v>
      </c>
      <c r="V190" s="372" t="s">
        <v>188</v>
      </c>
      <c r="W190" s="368">
        <v>3772</v>
      </c>
      <c r="X190" s="387">
        <v>1635.8581890239466</v>
      </c>
      <c r="Y190" s="363">
        <v>714.16864101856947</v>
      </c>
      <c r="Z190" s="384">
        <v>2350.0268300425159</v>
      </c>
      <c r="AA190" s="388">
        <v>-43.970572640509012</v>
      </c>
      <c r="AB190" s="386">
        <v>615.22931892909151</v>
      </c>
      <c r="AC190" s="392">
        <f t="shared" si="18"/>
        <v>2921.2855763310981</v>
      </c>
    </row>
    <row r="191" spans="1:29" ht="18.75">
      <c r="A191" s="371">
        <v>593</v>
      </c>
      <c r="B191" s="372" t="s">
        <v>189</v>
      </c>
      <c r="C191" s="368">
        <v>17253</v>
      </c>
      <c r="D191" s="362">
        <v>-100.61032863849765</v>
      </c>
      <c r="E191" s="375">
        <v>-81.272532313220893</v>
      </c>
      <c r="F191" s="378">
        <v>9.6061554512258738</v>
      </c>
      <c r="G191" s="377">
        <v>-28.943951776502637</v>
      </c>
      <c r="H191" s="363">
        <v>326.86773314785836</v>
      </c>
      <c r="I191" s="364">
        <v>226.2574045093607</v>
      </c>
      <c r="J191" s="367">
        <v>-118.30110705384571</v>
      </c>
      <c r="K191" s="368">
        <v>193.02035872441326</v>
      </c>
      <c r="L191" s="365">
        <f t="shared" si="17"/>
        <v>300.97665617992823</v>
      </c>
      <c r="M191" s="390">
        <v>10</v>
      </c>
      <c r="N191" s="141">
        <f t="shared" si="19"/>
        <v>-2881.2717646420469</v>
      </c>
      <c r="O191" s="142">
        <f t="shared" si="20"/>
        <v>-0.90542012552804219</v>
      </c>
      <c r="P191" s="31"/>
      <c r="Q191" s="45">
        <f t="shared" si="21"/>
        <v>-0.91505822972834561</v>
      </c>
      <c r="R191" s="45">
        <f t="shared" si="22"/>
        <v>-0.69437425109335538</v>
      </c>
      <c r="S191" s="23"/>
      <c r="T191" s="33"/>
      <c r="U191" s="383">
        <v>593</v>
      </c>
      <c r="V191" s="372" t="s">
        <v>189</v>
      </c>
      <c r="W191" s="368">
        <v>17375</v>
      </c>
      <c r="X191" s="387">
        <v>2073.6581560770474</v>
      </c>
      <c r="Y191" s="363">
        <v>590.01842831437011</v>
      </c>
      <c r="Z191" s="384">
        <v>2663.6765843914177</v>
      </c>
      <c r="AA191" s="389">
        <v>-112.98607194244605</v>
      </c>
      <c r="AB191" s="386">
        <v>631.55790837300356</v>
      </c>
      <c r="AC191" s="392">
        <f t="shared" si="18"/>
        <v>3182.2484208219753</v>
      </c>
    </row>
    <row r="192" spans="1:29" ht="18.75">
      <c r="A192" s="371">
        <v>595</v>
      </c>
      <c r="B192" s="372" t="s">
        <v>190</v>
      </c>
      <c r="C192" s="368">
        <v>4269</v>
      </c>
      <c r="D192" s="362">
        <v>603.57390489576017</v>
      </c>
      <c r="E192" s="375">
        <v>311.93909580698056</v>
      </c>
      <c r="F192" s="378">
        <v>214.30405247130474</v>
      </c>
      <c r="G192" s="377">
        <v>77.330756617474819</v>
      </c>
      <c r="H192" s="363">
        <v>438.94588896697121</v>
      </c>
      <c r="I192" s="364">
        <v>1042.5197938627314</v>
      </c>
      <c r="J192" s="367">
        <v>8.0161630358397744</v>
      </c>
      <c r="K192" s="368">
        <v>227.75414305359791</v>
      </c>
      <c r="L192" s="365">
        <f t="shared" si="17"/>
        <v>1278.2900999521692</v>
      </c>
      <c r="M192" s="390">
        <v>11</v>
      </c>
      <c r="N192" s="141">
        <f t="shared" si="19"/>
        <v>-4030.0998578314602</v>
      </c>
      <c r="O192" s="142">
        <f t="shared" si="20"/>
        <v>-0.75919438659968319</v>
      </c>
      <c r="P192" s="31"/>
      <c r="Q192" s="45">
        <f t="shared" si="21"/>
        <v>-0.77206997868923821</v>
      </c>
      <c r="R192" s="45">
        <f t="shared" si="22"/>
        <v>-0.68821618616077229</v>
      </c>
      <c r="S192" s="23"/>
      <c r="T192" s="33"/>
      <c r="U192" s="383">
        <v>595</v>
      </c>
      <c r="V192" s="372" t="s">
        <v>190</v>
      </c>
      <c r="W192" s="368">
        <v>4321</v>
      </c>
      <c r="X192" s="387">
        <v>3503.2403481141496</v>
      </c>
      <c r="Y192" s="363">
        <v>1070.6187155909813</v>
      </c>
      <c r="Z192" s="384">
        <v>4573.8590637051311</v>
      </c>
      <c r="AA192" s="388">
        <v>4.0435084471187226</v>
      </c>
      <c r="AB192" s="386">
        <v>730.48738563137852</v>
      </c>
      <c r="AC192" s="392">
        <f t="shared" si="18"/>
        <v>5308.3899577836291</v>
      </c>
    </row>
    <row r="193" spans="1:29" ht="18.75">
      <c r="A193" s="371">
        <v>598</v>
      </c>
      <c r="B193" s="372" t="s">
        <v>191</v>
      </c>
      <c r="C193" s="368">
        <v>19097</v>
      </c>
      <c r="D193" s="362">
        <v>113.74441011677227</v>
      </c>
      <c r="E193" s="375">
        <v>489.05655338534848</v>
      </c>
      <c r="F193" s="378">
        <v>-252.62905168351051</v>
      </c>
      <c r="G193" s="377">
        <v>-122.68309158506571</v>
      </c>
      <c r="H193" s="363">
        <v>41.545687804367176</v>
      </c>
      <c r="I193" s="364">
        <v>155.29009792113945</v>
      </c>
      <c r="J193" s="367">
        <v>136.27119442844426</v>
      </c>
      <c r="K193" s="368">
        <v>160.10193375027612</v>
      </c>
      <c r="L193" s="365">
        <f t="shared" si="17"/>
        <v>451.6632260998598</v>
      </c>
      <c r="M193" s="390">
        <v>15</v>
      </c>
      <c r="N193" s="141">
        <f t="shared" si="19"/>
        <v>-2182.8617851708018</v>
      </c>
      <c r="O193" s="142">
        <f t="shared" si="20"/>
        <v>-0.82855990200600993</v>
      </c>
      <c r="P193" s="31"/>
      <c r="Q193" s="45">
        <f t="shared" si="21"/>
        <v>-0.92231481437636276</v>
      </c>
      <c r="R193" s="45">
        <f t="shared" si="22"/>
        <v>-0.69128522700403061</v>
      </c>
      <c r="S193" s="23"/>
      <c r="T193" s="33"/>
      <c r="U193" s="383">
        <v>598</v>
      </c>
      <c r="V193" s="372" t="s">
        <v>191</v>
      </c>
      <c r="W193" s="368">
        <v>19066</v>
      </c>
      <c r="X193" s="387">
        <v>1822.2999034490463</v>
      </c>
      <c r="Y193" s="363">
        <v>176.66678079724127</v>
      </c>
      <c r="Z193" s="384">
        <v>1998.9666842462875</v>
      </c>
      <c r="AA193" s="389">
        <v>116.95038288052029</v>
      </c>
      <c r="AB193" s="386">
        <v>518.6079441438535</v>
      </c>
      <c r="AC193" s="392">
        <f t="shared" si="18"/>
        <v>2634.5250112706617</v>
      </c>
    </row>
    <row r="194" spans="1:29" ht="18.75">
      <c r="A194" s="371">
        <v>599</v>
      </c>
      <c r="B194" s="372" t="s">
        <v>192</v>
      </c>
      <c r="C194" s="368">
        <v>11172</v>
      </c>
      <c r="D194" s="362">
        <v>799.34273182957395</v>
      </c>
      <c r="E194" s="375">
        <v>1196.4616899391335</v>
      </c>
      <c r="F194" s="378">
        <v>-206.9923021840315</v>
      </c>
      <c r="G194" s="377">
        <v>-190.1266559255281</v>
      </c>
      <c r="H194" s="363">
        <v>460.07733619763695</v>
      </c>
      <c r="I194" s="364">
        <v>1259.4200680272108</v>
      </c>
      <c r="J194" s="367">
        <v>-80.934300035803801</v>
      </c>
      <c r="K194" s="368">
        <v>182.58435621636187</v>
      </c>
      <c r="L194" s="365">
        <f t="shared" si="17"/>
        <v>1361.0701242077689</v>
      </c>
      <c r="M194" s="390">
        <v>15</v>
      </c>
      <c r="N194" s="141">
        <f t="shared" si="19"/>
        <v>-1505.9923019781863</v>
      </c>
      <c r="O194" s="142">
        <f t="shared" si="20"/>
        <v>-0.52527363486172973</v>
      </c>
      <c r="P194" s="31"/>
      <c r="Q194" s="45">
        <f t="shared" si="21"/>
        <v>-0.46747043586523962</v>
      </c>
      <c r="R194" s="45">
        <f t="shared" si="22"/>
        <v>-0.68754505484031181</v>
      </c>
      <c r="S194" s="23"/>
      <c r="T194" s="33"/>
      <c r="U194" s="383">
        <v>599</v>
      </c>
      <c r="V194" s="372" t="s">
        <v>192</v>
      </c>
      <c r="W194" s="368">
        <v>11174</v>
      </c>
      <c r="X194" s="387">
        <v>1599.5803145031223</v>
      </c>
      <c r="Y194" s="363">
        <v>765.39649213386201</v>
      </c>
      <c r="Z194" s="384">
        <v>2364.9768066369843</v>
      </c>
      <c r="AA194" s="388">
        <v>-82.268569894397714</v>
      </c>
      <c r="AB194" s="386">
        <v>584.35418944336891</v>
      </c>
      <c r="AC194" s="392">
        <f t="shared" si="18"/>
        <v>2867.0624261859552</v>
      </c>
    </row>
    <row r="195" spans="1:29" ht="18.75">
      <c r="A195" s="371">
        <v>601</v>
      </c>
      <c r="B195" s="372" t="s">
        <v>193</v>
      </c>
      <c r="C195" s="368">
        <v>3873</v>
      </c>
      <c r="D195" s="362">
        <v>936.10043893622515</v>
      </c>
      <c r="E195" s="375">
        <v>428.91660211722177</v>
      </c>
      <c r="F195" s="378">
        <v>313.33126775109736</v>
      </c>
      <c r="G195" s="377">
        <v>193.85256906790602</v>
      </c>
      <c r="H195" s="363">
        <v>353.01755744900595</v>
      </c>
      <c r="I195" s="364">
        <v>1289.117996385231</v>
      </c>
      <c r="J195" s="367">
        <v>81.256132197263099</v>
      </c>
      <c r="K195" s="368">
        <v>221.53420852984246</v>
      </c>
      <c r="L195" s="365">
        <f t="shared" si="17"/>
        <v>1591.9083371123365</v>
      </c>
      <c r="M195" s="390">
        <v>13</v>
      </c>
      <c r="N195" s="141">
        <f t="shared" si="19"/>
        <v>-3282.4531289877891</v>
      </c>
      <c r="O195" s="142">
        <f t="shared" si="20"/>
        <v>-0.67341192314447107</v>
      </c>
      <c r="P195" s="31"/>
      <c r="Q195" s="45">
        <f t="shared" si="21"/>
        <v>-0.68366787650498506</v>
      </c>
      <c r="R195" s="45">
        <f t="shared" si="22"/>
        <v>-0.69310701080026615</v>
      </c>
      <c r="S195" s="23"/>
      <c r="T195" s="33"/>
      <c r="U195" s="383">
        <v>601</v>
      </c>
      <c r="V195" s="372" t="s">
        <v>193</v>
      </c>
      <c r="W195" s="368">
        <v>3931</v>
      </c>
      <c r="X195" s="387">
        <v>3110.9808036837367</v>
      </c>
      <c r="Y195" s="363">
        <v>964.22339038397774</v>
      </c>
      <c r="Z195" s="384">
        <v>4075.2041940677141</v>
      </c>
      <c r="AA195" s="389">
        <v>77.295853472398875</v>
      </c>
      <c r="AB195" s="386">
        <v>721.86141856001245</v>
      </c>
      <c r="AC195" s="392">
        <f t="shared" si="18"/>
        <v>4874.3614661001257</v>
      </c>
    </row>
    <row r="196" spans="1:29" ht="18.75">
      <c r="A196" s="371">
        <v>604</v>
      </c>
      <c r="B196" s="372" t="s">
        <v>194</v>
      </c>
      <c r="C196" s="368">
        <v>20206</v>
      </c>
      <c r="D196" s="362">
        <v>826.07725428090669</v>
      </c>
      <c r="E196" s="375">
        <v>581.02865485499353</v>
      </c>
      <c r="F196" s="378">
        <v>159.59012174601602</v>
      </c>
      <c r="G196" s="377">
        <v>85.458477679897058</v>
      </c>
      <c r="H196" s="363">
        <v>-11.139760467187964</v>
      </c>
      <c r="I196" s="364">
        <v>814.93749381371867</v>
      </c>
      <c r="J196" s="367">
        <v>-103.19984163119865</v>
      </c>
      <c r="K196" s="368">
        <v>105.70421465389968</v>
      </c>
      <c r="L196" s="365">
        <f t="shared" si="17"/>
        <v>817.44186683641976</v>
      </c>
      <c r="M196" s="390">
        <v>6</v>
      </c>
      <c r="N196" s="141">
        <f t="shared" si="19"/>
        <v>-169.5453602049439</v>
      </c>
      <c r="O196" s="142">
        <f t="shared" si="20"/>
        <v>-0.17178070349824134</v>
      </c>
      <c r="P196" s="31"/>
      <c r="Q196" s="45">
        <f t="shared" si="21"/>
        <v>6.9822880242006669E-2</v>
      </c>
      <c r="R196" s="45">
        <f t="shared" si="22"/>
        <v>-0.69576224010838505</v>
      </c>
      <c r="S196" s="23"/>
      <c r="T196" s="33"/>
      <c r="U196" s="383">
        <v>604</v>
      </c>
      <c r="V196" s="372" t="s">
        <v>194</v>
      </c>
      <c r="W196" s="368">
        <v>19803</v>
      </c>
      <c r="X196" s="387">
        <v>925.72973718582591</v>
      </c>
      <c r="Y196" s="363">
        <v>-163.97981683511318</v>
      </c>
      <c r="Z196" s="384">
        <v>761.74992035071273</v>
      </c>
      <c r="AA196" s="388">
        <v>-122.20219158713326</v>
      </c>
      <c r="AB196" s="386">
        <v>347.43949827778425</v>
      </c>
      <c r="AC196" s="392">
        <f t="shared" si="18"/>
        <v>986.98722704136367</v>
      </c>
    </row>
    <row r="197" spans="1:29" ht="18.75">
      <c r="A197" s="371">
        <v>607</v>
      </c>
      <c r="B197" s="372" t="s">
        <v>195</v>
      </c>
      <c r="C197" s="368">
        <v>4161</v>
      </c>
      <c r="D197" s="362">
        <v>202.78106224465273</v>
      </c>
      <c r="E197" s="375">
        <v>153.3381398702235</v>
      </c>
      <c r="F197" s="378">
        <v>1.3347752944003846</v>
      </c>
      <c r="G197" s="377">
        <v>48.108147080028836</v>
      </c>
      <c r="H197" s="363">
        <v>594.67123287671234</v>
      </c>
      <c r="I197" s="364">
        <v>797.45205479452056</v>
      </c>
      <c r="J197" s="367">
        <v>-154.93126652247057</v>
      </c>
      <c r="K197" s="368">
        <v>225.58221266561139</v>
      </c>
      <c r="L197" s="365">
        <f t="shared" si="17"/>
        <v>868.10300093766136</v>
      </c>
      <c r="M197" s="390">
        <v>12</v>
      </c>
      <c r="N197" s="141">
        <f t="shared" si="19"/>
        <v>-3134.5988303646468</v>
      </c>
      <c r="O197" s="142">
        <f t="shared" si="20"/>
        <v>-0.78312074255722974</v>
      </c>
      <c r="P197" s="31"/>
      <c r="Q197" s="45">
        <f t="shared" si="21"/>
        <v>-0.76618065253771195</v>
      </c>
      <c r="R197" s="45">
        <f t="shared" si="22"/>
        <v>-0.69420898631124062</v>
      </c>
      <c r="S197" s="23"/>
      <c r="T197" s="33"/>
      <c r="U197" s="383">
        <v>607</v>
      </c>
      <c r="V197" s="372" t="s">
        <v>195</v>
      </c>
      <c r="W197" s="368">
        <v>4201</v>
      </c>
      <c r="X197" s="387">
        <v>2261.6885615400233</v>
      </c>
      <c r="Y197" s="363">
        <v>1148.8592115570634</v>
      </c>
      <c r="Z197" s="384">
        <v>3410.547773097087</v>
      </c>
      <c r="AA197" s="389">
        <v>-145.5465365389193</v>
      </c>
      <c r="AB197" s="386">
        <v>737.70059474414029</v>
      </c>
      <c r="AC197" s="392">
        <f t="shared" si="18"/>
        <v>4002.7018313023082</v>
      </c>
    </row>
    <row r="198" spans="1:29" ht="18.75">
      <c r="A198" s="371">
        <v>608</v>
      </c>
      <c r="B198" s="372" t="s">
        <v>196</v>
      </c>
      <c r="C198" s="368">
        <v>2013</v>
      </c>
      <c r="D198" s="362">
        <v>210.17685047193243</v>
      </c>
      <c r="E198" s="375">
        <v>188.17436661698957</v>
      </c>
      <c r="F198" s="378">
        <v>21.671634376552408</v>
      </c>
      <c r="G198" s="377">
        <v>0.33084947839046197</v>
      </c>
      <c r="H198" s="363">
        <v>452.46944858420267</v>
      </c>
      <c r="I198" s="364">
        <v>662.64629905613515</v>
      </c>
      <c r="J198" s="367">
        <v>214.43517138599105</v>
      </c>
      <c r="K198" s="368">
        <v>207.84308219605012</v>
      </c>
      <c r="L198" s="365">
        <f t="shared" si="17"/>
        <v>1084.9245526381762</v>
      </c>
      <c r="M198" s="390">
        <v>4</v>
      </c>
      <c r="N198" s="141">
        <f t="shared" si="19"/>
        <v>-2795.1936108513137</v>
      </c>
      <c r="O198" s="142">
        <f t="shared" si="20"/>
        <v>-0.72038878536047579</v>
      </c>
      <c r="P198" s="31"/>
      <c r="Q198" s="45">
        <f t="shared" si="21"/>
        <v>-0.77845156494808376</v>
      </c>
      <c r="R198" s="45">
        <f t="shared" si="22"/>
        <v>-0.69322964788652275</v>
      </c>
      <c r="S198" s="23"/>
      <c r="T198" s="33"/>
      <c r="U198" s="383">
        <v>608</v>
      </c>
      <c r="V198" s="372" t="s">
        <v>196</v>
      </c>
      <c r="W198" s="368">
        <v>2063</v>
      </c>
      <c r="X198" s="387">
        <v>2102.7291970164365</v>
      </c>
      <c r="Y198" s="363">
        <v>888.24791776595873</v>
      </c>
      <c r="Z198" s="384">
        <v>2990.9771147823949</v>
      </c>
      <c r="AA198" s="388">
        <v>211.62094037809015</v>
      </c>
      <c r="AB198" s="386">
        <v>677.52010832900498</v>
      </c>
      <c r="AC198" s="392">
        <f t="shared" si="18"/>
        <v>3880.1181634894901</v>
      </c>
    </row>
    <row r="199" spans="1:29" ht="18.75">
      <c r="A199" s="371">
        <v>609</v>
      </c>
      <c r="B199" s="372" t="s">
        <v>197</v>
      </c>
      <c r="C199" s="368">
        <v>83482</v>
      </c>
      <c r="D199" s="362">
        <v>-105.42453463021968</v>
      </c>
      <c r="E199" s="375">
        <v>91.895953618744159</v>
      </c>
      <c r="F199" s="378">
        <v>-157.21821470496633</v>
      </c>
      <c r="G199" s="377">
        <v>-40.102273543997505</v>
      </c>
      <c r="H199" s="363">
        <v>302.11821710069239</v>
      </c>
      <c r="I199" s="364">
        <v>196.69368247047268</v>
      </c>
      <c r="J199" s="367">
        <v>-67.023022927098054</v>
      </c>
      <c r="K199" s="368">
        <v>162.15509309885996</v>
      </c>
      <c r="L199" s="365">
        <f t="shared" si="17"/>
        <v>291.82575264223459</v>
      </c>
      <c r="M199" s="390">
        <v>4</v>
      </c>
      <c r="N199" s="141">
        <f t="shared" si="19"/>
        <v>-1911.2341295538201</v>
      </c>
      <c r="O199" s="142">
        <f t="shared" si="20"/>
        <v>-0.86753616867130423</v>
      </c>
      <c r="P199" s="31"/>
      <c r="Q199" s="45">
        <f t="shared" si="21"/>
        <v>-0.88716164669649078</v>
      </c>
      <c r="R199" s="45">
        <f t="shared" si="22"/>
        <v>-0.69230767232392521</v>
      </c>
      <c r="S199" s="23"/>
      <c r="T199" s="33"/>
      <c r="U199" s="383">
        <v>609</v>
      </c>
      <c r="V199" s="372" t="s">
        <v>197</v>
      </c>
      <c r="W199" s="368">
        <v>83684</v>
      </c>
      <c r="X199" s="387">
        <v>1315.5895644231939</v>
      </c>
      <c r="Y199" s="363">
        <v>427.55606569258714</v>
      </c>
      <c r="Z199" s="384">
        <v>1743.1456301157809</v>
      </c>
      <c r="AA199" s="389">
        <v>-67.089766263562922</v>
      </c>
      <c r="AB199" s="386">
        <v>527.00401834383683</v>
      </c>
      <c r="AC199" s="392">
        <f t="shared" si="18"/>
        <v>2203.0598821960548</v>
      </c>
    </row>
    <row r="200" spans="1:29" ht="18.75">
      <c r="A200" s="371">
        <v>611</v>
      </c>
      <c r="B200" s="372" t="s">
        <v>198</v>
      </c>
      <c r="C200" s="368">
        <v>5066</v>
      </c>
      <c r="D200" s="362">
        <v>729.54125542834583</v>
      </c>
      <c r="E200" s="375">
        <v>600.59810501381764</v>
      </c>
      <c r="F200" s="378">
        <v>88.876628503750496</v>
      </c>
      <c r="G200" s="376">
        <v>40.06652191077773</v>
      </c>
      <c r="H200" s="363">
        <v>276.68555073035924</v>
      </c>
      <c r="I200" s="364">
        <v>1006.2270035530991</v>
      </c>
      <c r="J200" s="367">
        <v>-257.55388866956179</v>
      </c>
      <c r="K200" s="368">
        <v>149.79952959428758</v>
      </c>
      <c r="L200" s="365">
        <f t="shared" si="17"/>
        <v>898.47264447782482</v>
      </c>
      <c r="M200" s="390">
        <v>1</v>
      </c>
      <c r="N200" s="141">
        <f t="shared" si="19"/>
        <v>-388.47055935167555</v>
      </c>
      <c r="O200" s="142">
        <f t="shared" si="20"/>
        <v>-0.30185524753207504</v>
      </c>
      <c r="P200" s="31"/>
      <c r="Q200" s="45">
        <f t="shared" si="21"/>
        <v>-3.5494962499983185E-2</v>
      </c>
      <c r="R200" s="45">
        <f t="shared" si="22"/>
        <v>-0.69884707485586051</v>
      </c>
      <c r="S200" s="23"/>
      <c r="T200" s="33"/>
      <c r="U200" s="383">
        <v>611</v>
      </c>
      <c r="V200" s="372" t="s">
        <v>198</v>
      </c>
      <c r="W200" s="368">
        <v>5070</v>
      </c>
      <c r="X200" s="387">
        <v>864.67826559832986</v>
      </c>
      <c r="Y200" s="363">
        <v>178.5791197246385</v>
      </c>
      <c r="Z200" s="384">
        <v>1043.2573853229683</v>
      </c>
      <c r="AA200" s="388">
        <v>-253.73431952662722</v>
      </c>
      <c r="AB200" s="386">
        <v>497.42013803315939</v>
      </c>
      <c r="AC200" s="392">
        <f t="shared" si="18"/>
        <v>1286.9432038295004</v>
      </c>
    </row>
    <row r="201" spans="1:29" ht="18.75">
      <c r="A201" s="371">
        <v>614</v>
      </c>
      <c r="B201" s="372" t="s">
        <v>199</v>
      </c>
      <c r="C201" s="368">
        <v>3066</v>
      </c>
      <c r="D201" s="362">
        <v>352.34801043705153</v>
      </c>
      <c r="E201" s="375">
        <v>636.46249184605347</v>
      </c>
      <c r="F201" s="378">
        <v>-172.74853228962817</v>
      </c>
      <c r="G201" s="377">
        <v>-111.36594911937378</v>
      </c>
      <c r="H201" s="363">
        <v>526.59067188519248</v>
      </c>
      <c r="I201" s="364">
        <v>878.93900848010435</v>
      </c>
      <c r="J201" s="367">
        <v>51.072407045009783</v>
      </c>
      <c r="K201" s="368">
        <v>249.7629564814311</v>
      </c>
      <c r="L201" s="365">
        <f t="shared" si="17"/>
        <v>1179.7743720065453</v>
      </c>
      <c r="M201" s="390">
        <v>19</v>
      </c>
      <c r="N201" s="141">
        <f t="shared" si="19"/>
        <v>-4780.789961350858</v>
      </c>
      <c r="O201" s="142">
        <f t="shared" si="20"/>
        <v>-0.80207002122196458</v>
      </c>
      <c r="P201" s="31"/>
      <c r="Q201" s="45">
        <f t="shared" si="21"/>
        <v>-0.82757248935978833</v>
      </c>
      <c r="R201" s="45">
        <f t="shared" si="22"/>
        <v>-0.68856507535987355</v>
      </c>
      <c r="S201" s="23"/>
      <c r="T201" s="33"/>
      <c r="U201" s="383">
        <v>614</v>
      </c>
      <c r="V201" s="372" t="s">
        <v>199</v>
      </c>
      <c r="W201" s="368">
        <v>3117</v>
      </c>
      <c r="X201" s="387">
        <v>4006.8144556757388</v>
      </c>
      <c r="Y201" s="363">
        <v>1090.6262323946478</v>
      </c>
      <c r="Z201" s="384">
        <v>5097.4406880703864</v>
      </c>
      <c r="AA201" s="389">
        <v>61.148861084376001</v>
      </c>
      <c r="AB201" s="386">
        <v>801.97478420264076</v>
      </c>
      <c r="AC201" s="392">
        <f t="shared" si="18"/>
        <v>5960.5643333574035</v>
      </c>
    </row>
    <row r="202" spans="1:29" ht="18.75">
      <c r="A202" s="371">
        <v>615</v>
      </c>
      <c r="B202" s="372" t="s">
        <v>200</v>
      </c>
      <c r="C202" s="368">
        <v>7702</v>
      </c>
      <c r="D202" s="362">
        <v>1359.0812775902364</v>
      </c>
      <c r="E202" s="375">
        <v>1032.8609452090366</v>
      </c>
      <c r="F202" s="378">
        <v>263.42430537522722</v>
      </c>
      <c r="G202" s="377">
        <v>62.796027005972476</v>
      </c>
      <c r="H202" s="363">
        <v>417.22981043884704</v>
      </c>
      <c r="I202" s="364">
        <v>1776.3110880290833</v>
      </c>
      <c r="J202" s="367">
        <v>-11.176967021552844</v>
      </c>
      <c r="K202" s="368">
        <v>202.53262847083474</v>
      </c>
      <c r="L202" s="365">
        <f t="shared" ref="L202:L265" si="23">SUM(I202:K202)</f>
        <v>1967.6667494783651</v>
      </c>
      <c r="M202" s="390">
        <v>17</v>
      </c>
      <c r="N202" s="141">
        <f t="shared" si="19"/>
        <v>-3173.9117749366678</v>
      </c>
      <c r="O202" s="142">
        <f t="shared" si="20"/>
        <v>-0.61730298581752574</v>
      </c>
      <c r="P202" s="31"/>
      <c r="Q202" s="45">
        <f t="shared" si="21"/>
        <v>-0.60535085288687052</v>
      </c>
      <c r="R202" s="45">
        <f t="shared" si="22"/>
        <v>-0.69672599382826728</v>
      </c>
      <c r="S202" s="23"/>
      <c r="T202" s="33"/>
      <c r="U202" s="383">
        <v>615</v>
      </c>
      <c r="V202" s="372" t="s">
        <v>200</v>
      </c>
      <c r="W202" s="368">
        <v>7779</v>
      </c>
      <c r="X202" s="387">
        <v>3445.1538479897499</v>
      </c>
      <c r="Y202" s="363">
        <v>1055.8341840960991</v>
      </c>
      <c r="Z202" s="384">
        <v>4500.9880320858483</v>
      </c>
      <c r="AA202" s="388">
        <v>-27.230106697518963</v>
      </c>
      <c r="AB202" s="386">
        <v>667.82059902670346</v>
      </c>
      <c r="AC202" s="392">
        <f t="shared" ref="AC202:AC265" si="24">SUM(Z202:AB202)</f>
        <v>5141.5785244150329</v>
      </c>
    </row>
    <row r="203" spans="1:29" ht="18.75">
      <c r="A203" s="371">
        <v>616</v>
      </c>
      <c r="B203" s="372" t="s">
        <v>201</v>
      </c>
      <c r="C203" s="368">
        <v>1848</v>
      </c>
      <c r="D203" s="362">
        <v>241.69967532467533</v>
      </c>
      <c r="E203" s="375">
        <v>271.95779220779218</v>
      </c>
      <c r="F203" s="378">
        <v>-8.9724025974025974</v>
      </c>
      <c r="G203" s="377">
        <v>-21.285714285714285</v>
      </c>
      <c r="H203" s="363">
        <v>421.42694805194805</v>
      </c>
      <c r="I203" s="364">
        <v>663.12662337662334</v>
      </c>
      <c r="J203" s="367">
        <v>-276.6737012987013</v>
      </c>
      <c r="K203" s="368">
        <v>211.72338170278107</v>
      </c>
      <c r="L203" s="365">
        <f t="shared" si="23"/>
        <v>598.17630378070317</v>
      </c>
      <c r="M203" s="390">
        <v>1</v>
      </c>
      <c r="N203" s="141">
        <f t="shared" ref="N203:N266" si="25">L203-AC203</f>
        <v>-1662.2448664839039</v>
      </c>
      <c r="O203" s="142">
        <f t="shared" ref="O203:O266" si="26">N203/AC203</f>
        <v>-0.73536953570883423</v>
      </c>
      <c r="P203" s="31"/>
      <c r="Q203" s="45">
        <f t="shared" ref="Q203:Q266" si="27">I203/Z203-1</f>
        <v>-0.63680642238917629</v>
      </c>
      <c r="R203" s="45">
        <f t="shared" ref="R203:R266" si="28">K203/AB203-1</f>
        <v>-0.69793383450145363</v>
      </c>
      <c r="S203" s="23"/>
      <c r="T203" s="33"/>
      <c r="U203" s="383">
        <v>616</v>
      </c>
      <c r="V203" s="372" t="s">
        <v>201</v>
      </c>
      <c r="W203" s="368">
        <v>1833</v>
      </c>
      <c r="X203" s="387">
        <v>1241.3683972540939</v>
      </c>
      <c r="Y203" s="363">
        <v>584.45304964161539</v>
      </c>
      <c r="Z203" s="384">
        <v>1825.8214468957092</v>
      </c>
      <c r="AA203" s="389">
        <v>-266.31751227495909</v>
      </c>
      <c r="AB203" s="386">
        <v>700.91723564385734</v>
      </c>
      <c r="AC203" s="392">
        <f t="shared" si="24"/>
        <v>2260.4211702646071</v>
      </c>
    </row>
    <row r="204" spans="1:29" ht="18.75">
      <c r="A204" s="371">
        <v>619</v>
      </c>
      <c r="B204" s="372" t="s">
        <v>202</v>
      </c>
      <c r="C204" s="368">
        <v>2721</v>
      </c>
      <c r="D204" s="362">
        <v>503.23410510841603</v>
      </c>
      <c r="E204" s="375">
        <v>79.755604557148104</v>
      </c>
      <c r="F204" s="378">
        <v>271.44285189268652</v>
      </c>
      <c r="G204" s="377">
        <v>152.03564865858141</v>
      </c>
      <c r="H204" s="363">
        <v>625.1951488423374</v>
      </c>
      <c r="I204" s="364">
        <v>1128.4288864388093</v>
      </c>
      <c r="J204" s="367">
        <v>-101.09665564130835</v>
      </c>
      <c r="K204" s="368">
        <v>254.44040973246666</v>
      </c>
      <c r="L204" s="365">
        <f t="shared" si="23"/>
        <v>1281.7726405299675</v>
      </c>
      <c r="M204" s="390">
        <v>6</v>
      </c>
      <c r="N204" s="141">
        <f t="shared" si="25"/>
        <v>-3030.6394234280224</v>
      </c>
      <c r="O204" s="142">
        <f t="shared" si="26"/>
        <v>-0.70277129793725257</v>
      </c>
      <c r="P204" s="31"/>
      <c r="Q204" s="45">
        <f t="shared" si="27"/>
        <v>-0.68022692930048623</v>
      </c>
      <c r="R204" s="45">
        <f t="shared" si="28"/>
        <v>-0.67591708026839581</v>
      </c>
      <c r="S204" s="23"/>
      <c r="T204" s="33"/>
      <c r="U204" s="383">
        <v>619</v>
      </c>
      <c r="V204" s="372" t="s">
        <v>202</v>
      </c>
      <c r="W204" s="368">
        <v>2785</v>
      </c>
      <c r="X204" s="387">
        <v>2467.1091160003634</v>
      </c>
      <c r="Y204" s="363">
        <v>1061.7336473078012</v>
      </c>
      <c r="Z204" s="384">
        <v>3528.8427633081646</v>
      </c>
      <c r="AA204" s="388">
        <v>-1.5396768402154399</v>
      </c>
      <c r="AB204" s="386">
        <v>785.1089774900405</v>
      </c>
      <c r="AC204" s="392">
        <f t="shared" si="24"/>
        <v>4312.4120639579896</v>
      </c>
    </row>
    <row r="205" spans="1:29" ht="18.75">
      <c r="A205" s="371">
        <v>620</v>
      </c>
      <c r="B205" s="372" t="s">
        <v>203</v>
      </c>
      <c r="C205" s="368">
        <v>2446</v>
      </c>
      <c r="D205" s="362">
        <v>1119.5723630417008</v>
      </c>
      <c r="E205" s="375">
        <v>750.58626328699916</v>
      </c>
      <c r="F205" s="378">
        <v>173.79149632052329</v>
      </c>
      <c r="G205" s="377">
        <v>195.19460343417825</v>
      </c>
      <c r="H205" s="363">
        <v>224.45502861815208</v>
      </c>
      <c r="I205" s="364">
        <v>1344.0273916598528</v>
      </c>
      <c r="J205" s="367">
        <v>43.511447260834018</v>
      </c>
      <c r="K205" s="368">
        <v>242.3876497420658</v>
      </c>
      <c r="L205" s="365">
        <f t="shared" si="23"/>
        <v>1629.9264886627527</v>
      </c>
      <c r="M205" s="390">
        <v>18</v>
      </c>
      <c r="N205" s="141">
        <f t="shared" si="25"/>
        <v>-4544.6172881626126</v>
      </c>
      <c r="O205" s="142">
        <f t="shared" si="26"/>
        <v>-0.73602479023951828</v>
      </c>
      <c r="P205" s="31"/>
      <c r="Q205" s="45">
        <f t="shared" si="27"/>
        <v>-0.75387461399922651</v>
      </c>
      <c r="R205" s="45">
        <f t="shared" si="28"/>
        <v>-0.67659984841434817</v>
      </c>
      <c r="S205" s="23"/>
      <c r="T205" s="33"/>
      <c r="U205" s="383">
        <v>620</v>
      </c>
      <c r="V205" s="372" t="s">
        <v>203</v>
      </c>
      <c r="W205" s="368">
        <v>2491</v>
      </c>
      <c r="X205" s="387">
        <v>4613.8588766306111</v>
      </c>
      <c r="Y205" s="363">
        <v>846.88376962217706</v>
      </c>
      <c r="Z205" s="384">
        <v>5460.7426462527883</v>
      </c>
      <c r="AA205" s="389">
        <v>-35.696507426736254</v>
      </c>
      <c r="AB205" s="386">
        <v>749.49763799931293</v>
      </c>
      <c r="AC205" s="392">
        <f t="shared" si="24"/>
        <v>6174.5437768253651</v>
      </c>
    </row>
    <row r="206" spans="1:29" ht="18.75">
      <c r="A206" s="371">
        <v>623</v>
      </c>
      <c r="B206" s="372" t="s">
        <v>204</v>
      </c>
      <c r="C206" s="368">
        <v>2117</v>
      </c>
      <c r="D206" s="362">
        <v>688.92300425129906</v>
      </c>
      <c r="E206" s="375">
        <v>396.57581483230985</v>
      </c>
      <c r="F206" s="378">
        <v>230.78837978271139</v>
      </c>
      <c r="G206" s="377">
        <v>61.558809636277751</v>
      </c>
      <c r="H206" s="363">
        <v>-53.583845063769488</v>
      </c>
      <c r="I206" s="364">
        <v>635.33963155408594</v>
      </c>
      <c r="J206" s="367">
        <v>-197.24374114312707</v>
      </c>
      <c r="K206" s="368">
        <v>225.57804022643134</v>
      </c>
      <c r="L206" s="365">
        <f t="shared" si="23"/>
        <v>663.67393063739019</v>
      </c>
      <c r="M206" s="390">
        <v>10</v>
      </c>
      <c r="N206" s="141">
        <f t="shared" si="25"/>
        <v>-3257.7376811763615</v>
      </c>
      <c r="O206" s="142">
        <f t="shared" si="26"/>
        <v>-0.83075637134393443</v>
      </c>
      <c r="P206" s="31"/>
      <c r="Q206" s="45">
        <f t="shared" si="27"/>
        <v>-0.81350324356180104</v>
      </c>
      <c r="R206" s="45">
        <f t="shared" si="28"/>
        <v>-0.69245960127250739</v>
      </c>
      <c r="S206" s="23"/>
      <c r="T206" s="33"/>
      <c r="U206" s="383">
        <v>623</v>
      </c>
      <c r="V206" s="372" t="s">
        <v>204</v>
      </c>
      <c r="W206" s="368">
        <v>2137</v>
      </c>
      <c r="X206" s="387">
        <v>3222.9852892346526</v>
      </c>
      <c r="Y206" s="363">
        <v>183.72077733773648</v>
      </c>
      <c r="Z206" s="384">
        <v>3406.7060665723893</v>
      </c>
      <c r="AA206" s="388">
        <v>-218.78521291530183</v>
      </c>
      <c r="AB206" s="386">
        <v>733.49075815666413</v>
      </c>
      <c r="AC206" s="392">
        <f t="shared" si="24"/>
        <v>3921.4116118137517</v>
      </c>
    </row>
    <row r="207" spans="1:29" ht="18.75">
      <c r="A207" s="371">
        <v>624</v>
      </c>
      <c r="B207" s="372" t="s">
        <v>205</v>
      </c>
      <c r="C207" s="368">
        <v>5119</v>
      </c>
      <c r="D207" s="362">
        <v>848.9111154522368</v>
      </c>
      <c r="E207" s="375">
        <v>365.82672396952529</v>
      </c>
      <c r="F207" s="378">
        <v>240.43231099824183</v>
      </c>
      <c r="G207" s="377">
        <v>242.65208048446962</v>
      </c>
      <c r="H207" s="363">
        <v>234.09435436608712</v>
      </c>
      <c r="I207" s="364">
        <v>1083.0052744676696</v>
      </c>
      <c r="J207" s="367">
        <v>-171.85368235983591</v>
      </c>
      <c r="K207" s="368">
        <v>144.5119869724474</v>
      </c>
      <c r="L207" s="365">
        <f t="shared" si="23"/>
        <v>1055.6635790802811</v>
      </c>
      <c r="M207" s="390">
        <v>8</v>
      </c>
      <c r="N207" s="141">
        <f t="shared" si="25"/>
        <v>-1000.8381593058998</v>
      </c>
      <c r="O207" s="142">
        <f t="shared" si="26"/>
        <v>-0.48667022284712363</v>
      </c>
      <c r="P207" s="31"/>
      <c r="Q207" s="45">
        <f t="shared" si="27"/>
        <v>-0.3802887376112537</v>
      </c>
      <c r="R207" s="45">
        <f t="shared" si="28"/>
        <v>-0.69446093996723912</v>
      </c>
      <c r="S207" s="23"/>
      <c r="T207" s="33"/>
      <c r="U207" s="383">
        <v>624</v>
      </c>
      <c r="V207" s="372" t="s">
        <v>205</v>
      </c>
      <c r="W207" s="368">
        <v>5125</v>
      </c>
      <c r="X207" s="387">
        <v>1527.9427611122801</v>
      </c>
      <c r="Y207" s="363">
        <v>219.65380554217245</v>
      </c>
      <c r="Z207" s="384">
        <v>1747.5965666544525</v>
      </c>
      <c r="AA207" s="389">
        <v>-164.06868292682927</v>
      </c>
      <c r="AB207" s="386">
        <v>472.9738546585578</v>
      </c>
      <c r="AC207" s="392">
        <f t="shared" si="24"/>
        <v>2056.5017383861809</v>
      </c>
    </row>
    <row r="208" spans="1:29" ht="18.75">
      <c r="A208" s="371">
        <v>625</v>
      </c>
      <c r="B208" s="372" t="s">
        <v>206</v>
      </c>
      <c r="C208" s="368">
        <v>3048</v>
      </c>
      <c r="D208" s="362">
        <v>1092.8553149606298</v>
      </c>
      <c r="E208" s="375">
        <v>584.07578740157476</v>
      </c>
      <c r="F208" s="378">
        <v>303.92946194225721</v>
      </c>
      <c r="G208" s="377">
        <v>204.85006561679791</v>
      </c>
      <c r="H208" s="363">
        <v>216.42290026246718</v>
      </c>
      <c r="I208" s="364">
        <v>1309.278215223097</v>
      </c>
      <c r="J208" s="367">
        <v>161.125</v>
      </c>
      <c r="K208" s="368">
        <v>184.80931726578265</v>
      </c>
      <c r="L208" s="365">
        <f t="shared" si="23"/>
        <v>1655.2125324888798</v>
      </c>
      <c r="M208" s="390">
        <v>17</v>
      </c>
      <c r="N208" s="141">
        <f t="shared" si="25"/>
        <v>-2114.2183228314684</v>
      </c>
      <c r="O208" s="142">
        <f t="shared" si="26"/>
        <v>-0.5608852911699822</v>
      </c>
      <c r="P208" s="31"/>
      <c r="Q208" s="45">
        <f t="shared" si="27"/>
        <v>-0.56895871335491921</v>
      </c>
      <c r="R208" s="45">
        <f t="shared" si="28"/>
        <v>-0.68934967047717388</v>
      </c>
      <c r="S208" s="23"/>
      <c r="T208" s="33"/>
      <c r="U208" s="383">
        <v>625</v>
      </c>
      <c r="V208" s="372" t="s">
        <v>206</v>
      </c>
      <c r="W208" s="368">
        <v>3051</v>
      </c>
      <c r="X208" s="387">
        <v>2443.2043342605321</v>
      </c>
      <c r="Y208" s="363">
        <v>594.27317842413163</v>
      </c>
      <c r="Z208" s="384">
        <v>3037.4775126846639</v>
      </c>
      <c r="AA208" s="388">
        <v>137.04228121927238</v>
      </c>
      <c r="AB208" s="386">
        <v>594.91106141641205</v>
      </c>
      <c r="AC208" s="392">
        <f t="shared" si="24"/>
        <v>3769.4308553203482</v>
      </c>
    </row>
    <row r="209" spans="1:29" ht="18.75">
      <c r="A209" s="371">
        <v>626</v>
      </c>
      <c r="B209" s="372" t="s">
        <v>207</v>
      </c>
      <c r="C209" s="368">
        <v>4964</v>
      </c>
      <c r="D209" s="362">
        <v>267.24496373892021</v>
      </c>
      <c r="E209" s="375">
        <v>394.37912973408544</v>
      </c>
      <c r="F209" s="378">
        <v>-58.617042707493958</v>
      </c>
      <c r="G209" s="377">
        <v>-68.517123287671239</v>
      </c>
      <c r="H209" s="363">
        <v>-7.8261482675261886</v>
      </c>
      <c r="I209" s="364">
        <v>259.41881547139405</v>
      </c>
      <c r="J209" s="367">
        <v>-44.955882352941174</v>
      </c>
      <c r="K209" s="368">
        <v>193.16200725620152</v>
      </c>
      <c r="L209" s="365">
        <f t="shared" si="23"/>
        <v>407.62494037465444</v>
      </c>
      <c r="M209" s="390">
        <v>17</v>
      </c>
      <c r="N209" s="141">
        <f t="shared" si="25"/>
        <v>-3679.7634763467904</v>
      </c>
      <c r="O209" s="142">
        <f t="shared" si="26"/>
        <v>-0.90027252151836923</v>
      </c>
      <c r="P209" s="31"/>
      <c r="Q209" s="45">
        <f t="shared" si="27"/>
        <v>-0.9259643647930097</v>
      </c>
      <c r="R209" s="45">
        <f t="shared" si="28"/>
        <v>-0.69470044660532138</v>
      </c>
      <c r="S209" s="23"/>
      <c r="T209" s="33"/>
      <c r="U209" s="383">
        <v>626</v>
      </c>
      <c r="V209" s="372" t="s">
        <v>207</v>
      </c>
      <c r="W209" s="368">
        <v>5033</v>
      </c>
      <c r="X209" s="387">
        <v>3307.5952253076907</v>
      </c>
      <c r="Y209" s="363">
        <v>196.37708135390449</v>
      </c>
      <c r="Z209" s="384">
        <v>3503.9723066615952</v>
      </c>
      <c r="AA209" s="389">
        <v>-49.280548380687463</v>
      </c>
      <c r="AB209" s="386">
        <v>632.69665844053713</v>
      </c>
      <c r="AC209" s="392">
        <f t="shared" si="24"/>
        <v>4087.3884167214451</v>
      </c>
    </row>
    <row r="210" spans="1:29" ht="18.75">
      <c r="A210" s="371">
        <v>630</v>
      </c>
      <c r="B210" s="372" t="s">
        <v>208</v>
      </c>
      <c r="C210" s="368">
        <v>1631</v>
      </c>
      <c r="D210" s="362">
        <v>993.33721643163699</v>
      </c>
      <c r="E210" s="375">
        <v>1496.7688534641325</v>
      </c>
      <c r="F210" s="378">
        <v>-216.62293071735132</v>
      </c>
      <c r="G210" s="377">
        <v>-286.80870631514409</v>
      </c>
      <c r="H210" s="363">
        <v>326.87921520539544</v>
      </c>
      <c r="I210" s="364">
        <v>1320.2164316370324</v>
      </c>
      <c r="J210" s="367">
        <v>-127.14285714285714</v>
      </c>
      <c r="K210" s="368">
        <v>179.92507054300461</v>
      </c>
      <c r="L210" s="365">
        <f t="shared" si="23"/>
        <v>1372.9986450371798</v>
      </c>
      <c r="M210" s="390">
        <v>17</v>
      </c>
      <c r="N210" s="141">
        <f t="shared" si="25"/>
        <v>-2927.8172119253177</v>
      </c>
      <c r="O210" s="142">
        <f t="shared" si="26"/>
        <v>-0.68075856053812156</v>
      </c>
      <c r="P210" s="31"/>
      <c r="Q210" s="45">
        <f t="shared" si="27"/>
        <v>-0.64851784949723212</v>
      </c>
      <c r="R210" s="45">
        <f t="shared" si="28"/>
        <v>-0.69932788133851276</v>
      </c>
      <c r="S210" s="23"/>
      <c r="T210" s="33"/>
      <c r="U210" s="383">
        <v>630</v>
      </c>
      <c r="V210" s="372" t="s">
        <v>208</v>
      </c>
      <c r="W210" s="368">
        <v>1593</v>
      </c>
      <c r="X210" s="387">
        <v>2870.6676498611864</v>
      </c>
      <c r="Y210" s="363">
        <v>885.47310934540667</v>
      </c>
      <c r="Z210" s="384">
        <v>3756.1407592065934</v>
      </c>
      <c r="AA210" s="388">
        <v>-53.734463276836159</v>
      </c>
      <c r="AB210" s="386">
        <v>598.40956103274038</v>
      </c>
      <c r="AC210" s="392">
        <f t="shared" si="24"/>
        <v>4300.8158569624975</v>
      </c>
    </row>
    <row r="211" spans="1:29" ht="18.75">
      <c r="A211" s="371">
        <v>631</v>
      </c>
      <c r="B211" s="372" t="s">
        <v>209</v>
      </c>
      <c r="C211" s="368">
        <v>1985</v>
      </c>
      <c r="D211" s="362">
        <v>778.51385390428209</v>
      </c>
      <c r="E211" s="375">
        <v>216.84030226700253</v>
      </c>
      <c r="F211" s="378">
        <v>283.15869017632241</v>
      </c>
      <c r="G211" s="377">
        <v>278.51486146095721</v>
      </c>
      <c r="H211" s="363">
        <v>297.44937027707806</v>
      </c>
      <c r="I211" s="364">
        <v>1075.9632241813601</v>
      </c>
      <c r="J211" s="367">
        <v>-273.86397984886651</v>
      </c>
      <c r="K211" s="368">
        <v>173.5098922484774</v>
      </c>
      <c r="L211" s="365">
        <f t="shared" si="23"/>
        <v>975.60913658097104</v>
      </c>
      <c r="M211" s="390">
        <v>2</v>
      </c>
      <c r="N211" s="141">
        <f t="shared" si="25"/>
        <v>-1180.4159392275747</v>
      </c>
      <c r="O211" s="142">
        <f t="shared" si="26"/>
        <v>-0.54749638697263237</v>
      </c>
      <c r="P211" s="31"/>
      <c r="Q211" s="45">
        <f t="shared" si="27"/>
        <v>-0.41408020263665035</v>
      </c>
      <c r="R211" s="45">
        <f t="shared" si="28"/>
        <v>-0.70219742221093018</v>
      </c>
      <c r="S211" s="23"/>
      <c r="T211" s="33"/>
      <c r="U211" s="383">
        <v>631</v>
      </c>
      <c r="V211" s="372" t="s">
        <v>209</v>
      </c>
      <c r="W211" s="368">
        <v>1994</v>
      </c>
      <c r="X211" s="387">
        <v>1392.571281101677</v>
      </c>
      <c r="Y211" s="363">
        <v>443.79476937693022</v>
      </c>
      <c r="Z211" s="384">
        <v>1836.3660504786071</v>
      </c>
      <c r="AA211" s="389">
        <v>-262.97492477432297</v>
      </c>
      <c r="AB211" s="386">
        <v>582.63395010426166</v>
      </c>
      <c r="AC211" s="392">
        <f t="shared" si="24"/>
        <v>2156.0250758085458</v>
      </c>
    </row>
    <row r="212" spans="1:29" ht="18.75">
      <c r="A212" s="371">
        <v>635</v>
      </c>
      <c r="B212" s="372" t="s">
        <v>210</v>
      </c>
      <c r="C212" s="368">
        <v>6439</v>
      </c>
      <c r="D212" s="362">
        <v>193.43795620437956</v>
      </c>
      <c r="E212" s="375">
        <v>213.4098462494176</v>
      </c>
      <c r="F212" s="378">
        <v>-6.2123000465910856</v>
      </c>
      <c r="G212" s="377">
        <v>-13.759589998446964</v>
      </c>
      <c r="H212" s="363">
        <v>348.00807578816585</v>
      </c>
      <c r="I212" s="364">
        <v>541.44603199254539</v>
      </c>
      <c r="J212" s="367">
        <v>-93.074545736915667</v>
      </c>
      <c r="K212" s="368">
        <v>197.57530115336723</v>
      </c>
      <c r="L212" s="365">
        <f t="shared" si="23"/>
        <v>645.94678740899701</v>
      </c>
      <c r="M212" s="390">
        <v>6</v>
      </c>
      <c r="N212" s="141">
        <f t="shared" si="25"/>
        <v>-2270.4593357130711</v>
      </c>
      <c r="O212" s="142">
        <f t="shared" si="26"/>
        <v>-0.77851274474849252</v>
      </c>
      <c r="P212" s="31"/>
      <c r="Q212" s="45">
        <f t="shared" si="27"/>
        <v>-0.77078566551829997</v>
      </c>
      <c r="R212" s="45">
        <f t="shared" si="28"/>
        <v>-0.69845743706971453</v>
      </c>
      <c r="S212" s="23"/>
      <c r="T212" s="33"/>
      <c r="U212" s="383">
        <v>635</v>
      </c>
      <c r="V212" s="372" t="s">
        <v>210</v>
      </c>
      <c r="W212" s="368">
        <v>6415</v>
      </c>
      <c r="X212" s="387">
        <v>1696.8642311789433</v>
      </c>
      <c r="Y212" s="363">
        <v>665.31801722565285</v>
      </c>
      <c r="Z212" s="384">
        <v>2362.1822484045961</v>
      </c>
      <c r="AA212" s="388">
        <v>-100.99142634450507</v>
      </c>
      <c r="AB212" s="386">
        <v>655.21530106197724</v>
      </c>
      <c r="AC212" s="392">
        <f t="shared" si="24"/>
        <v>2916.406123122068</v>
      </c>
    </row>
    <row r="213" spans="1:29" ht="18.75">
      <c r="A213" s="371">
        <v>636</v>
      </c>
      <c r="B213" s="372" t="s">
        <v>211</v>
      </c>
      <c r="C213" s="368">
        <v>8222</v>
      </c>
      <c r="D213" s="362">
        <v>541.4773777669667</v>
      </c>
      <c r="E213" s="375">
        <v>447.18596448552665</v>
      </c>
      <c r="F213" s="378">
        <v>66.602894672828995</v>
      </c>
      <c r="G213" s="377">
        <v>27.688518608611044</v>
      </c>
      <c r="H213" s="363">
        <v>327.50863536852347</v>
      </c>
      <c r="I213" s="364">
        <v>868.98589151058138</v>
      </c>
      <c r="J213" s="367">
        <v>-82.972269520797866</v>
      </c>
      <c r="K213" s="368">
        <v>215.54273355201587</v>
      </c>
      <c r="L213" s="365">
        <f t="shared" si="23"/>
        <v>1001.5563555417993</v>
      </c>
      <c r="M213" s="390">
        <v>2</v>
      </c>
      <c r="N213" s="141">
        <f t="shared" si="25"/>
        <v>-1827.6078406165016</v>
      </c>
      <c r="O213" s="142">
        <f t="shared" si="26"/>
        <v>-0.64598860790695545</v>
      </c>
      <c r="P213" s="31"/>
      <c r="Q213" s="45">
        <f t="shared" si="27"/>
        <v>-0.61568666460464261</v>
      </c>
      <c r="R213" s="45">
        <f t="shared" si="28"/>
        <v>-0.67244832057615245</v>
      </c>
      <c r="S213" s="23"/>
      <c r="T213" s="33"/>
      <c r="U213" s="383">
        <v>636</v>
      </c>
      <c r="V213" s="372" t="s">
        <v>211</v>
      </c>
      <c r="W213" s="368">
        <v>8229</v>
      </c>
      <c r="X213" s="387">
        <v>1567.9060139421122</v>
      </c>
      <c r="Y213" s="363">
        <v>693.23303973299221</v>
      </c>
      <c r="Z213" s="384">
        <v>2261.1390536751046</v>
      </c>
      <c r="AA213" s="389">
        <v>-90.016769959897928</v>
      </c>
      <c r="AB213" s="386">
        <v>658.04191244309402</v>
      </c>
      <c r="AC213" s="392">
        <f t="shared" si="24"/>
        <v>2829.1641961583009</v>
      </c>
    </row>
    <row r="214" spans="1:29" ht="18.75">
      <c r="A214" s="371">
        <v>638</v>
      </c>
      <c r="B214" s="372" t="s">
        <v>212</v>
      </c>
      <c r="C214" s="368">
        <v>51149</v>
      </c>
      <c r="D214" s="362">
        <v>888.10551525934034</v>
      </c>
      <c r="E214" s="375">
        <v>508.29349547400733</v>
      </c>
      <c r="F214" s="378">
        <v>266.58794893350796</v>
      </c>
      <c r="G214" s="377">
        <v>113.22407085182506</v>
      </c>
      <c r="H214" s="363">
        <v>-87.440810182017245</v>
      </c>
      <c r="I214" s="364">
        <v>800.66470507732311</v>
      </c>
      <c r="J214" s="367">
        <v>-20.101781070988679</v>
      </c>
      <c r="K214" s="368">
        <v>145.93117486367069</v>
      </c>
      <c r="L214" s="365">
        <f t="shared" si="23"/>
        <v>926.49409887000513</v>
      </c>
      <c r="M214" s="390">
        <v>1</v>
      </c>
      <c r="N214" s="141">
        <f t="shared" si="25"/>
        <v>-396.16862092603617</v>
      </c>
      <c r="O214" s="142">
        <f t="shared" si="26"/>
        <v>-0.29952354065526743</v>
      </c>
      <c r="P214" s="31"/>
      <c r="Q214" s="45">
        <f t="shared" si="27"/>
        <v>-8.7981464569520162E-2</v>
      </c>
      <c r="R214" s="45">
        <f t="shared" si="28"/>
        <v>-0.68736176168072172</v>
      </c>
      <c r="S214" s="23"/>
      <c r="T214" s="33"/>
      <c r="U214" s="383">
        <v>638</v>
      </c>
      <c r="V214" s="372" t="s">
        <v>212</v>
      </c>
      <c r="W214" s="368">
        <v>50619</v>
      </c>
      <c r="X214" s="387">
        <v>1207.377278577236</v>
      </c>
      <c r="Y214" s="363">
        <v>-329.47329529974354</v>
      </c>
      <c r="Z214" s="384">
        <v>877.90398327749244</v>
      </c>
      <c r="AA214" s="388">
        <v>-22.01453999486359</v>
      </c>
      <c r="AB214" s="386">
        <v>466.77327651341255</v>
      </c>
      <c r="AC214" s="392">
        <f t="shared" si="24"/>
        <v>1322.6627197960413</v>
      </c>
    </row>
    <row r="215" spans="1:29" ht="18.75">
      <c r="A215" s="371">
        <v>678</v>
      </c>
      <c r="B215" s="372" t="s">
        <v>213</v>
      </c>
      <c r="C215" s="368">
        <v>24260</v>
      </c>
      <c r="D215" s="362">
        <v>611.99212695795552</v>
      </c>
      <c r="E215" s="375">
        <v>473.72988458367684</v>
      </c>
      <c r="F215" s="378">
        <v>83.107502061005775</v>
      </c>
      <c r="G215" s="377">
        <v>55.154740313272875</v>
      </c>
      <c r="H215" s="363">
        <v>294.13730420445177</v>
      </c>
      <c r="I215" s="364">
        <v>906.12947238252264</v>
      </c>
      <c r="J215" s="367">
        <v>-28.68342951360264</v>
      </c>
      <c r="K215" s="368">
        <v>143.13132744149021</v>
      </c>
      <c r="L215" s="365">
        <f t="shared" si="23"/>
        <v>1020.5773703104103</v>
      </c>
      <c r="M215" s="390">
        <v>17</v>
      </c>
      <c r="N215" s="141">
        <f t="shared" si="25"/>
        <v>-1857.3939838127119</v>
      </c>
      <c r="O215" s="142">
        <f t="shared" si="26"/>
        <v>-0.64538306858117911</v>
      </c>
      <c r="P215" s="31"/>
      <c r="Q215" s="45">
        <f t="shared" si="27"/>
        <v>-0.62978955622871524</v>
      </c>
      <c r="R215" s="45">
        <f t="shared" si="28"/>
        <v>-0.69420864653141756</v>
      </c>
      <c r="S215" s="23"/>
      <c r="T215" s="33"/>
      <c r="U215" s="383">
        <v>678</v>
      </c>
      <c r="V215" s="372" t="s">
        <v>213</v>
      </c>
      <c r="W215" s="368">
        <v>24353</v>
      </c>
      <c r="X215" s="387">
        <v>2053.1360579753532</v>
      </c>
      <c r="Y215" s="363">
        <v>394.47039837391077</v>
      </c>
      <c r="Z215" s="384">
        <v>2447.6064563492641</v>
      </c>
      <c r="AA215" s="389">
        <v>-37.703691536976962</v>
      </c>
      <c r="AB215" s="386">
        <v>468.06858931083474</v>
      </c>
      <c r="AC215" s="392">
        <f t="shared" si="24"/>
        <v>2877.9713541231222</v>
      </c>
    </row>
    <row r="216" spans="1:29" ht="18.75">
      <c r="A216" s="371">
        <v>680</v>
      </c>
      <c r="B216" s="372" t="s">
        <v>214</v>
      </c>
      <c r="C216" s="368">
        <v>24810</v>
      </c>
      <c r="D216" s="362">
        <v>346.50153164046753</v>
      </c>
      <c r="E216" s="375">
        <v>311.26916565900848</v>
      </c>
      <c r="F216" s="378">
        <v>4.9852075775896818</v>
      </c>
      <c r="G216" s="377">
        <v>30.247158403869406</v>
      </c>
      <c r="H216" s="363">
        <v>95.3925836356308</v>
      </c>
      <c r="I216" s="364">
        <v>441.89415558242644</v>
      </c>
      <c r="J216" s="367">
        <v>-15.84316807738815</v>
      </c>
      <c r="K216" s="368">
        <v>138.54476479099938</v>
      </c>
      <c r="L216" s="365">
        <f t="shared" si="23"/>
        <v>564.59575229603763</v>
      </c>
      <c r="M216" s="390">
        <v>2</v>
      </c>
      <c r="N216" s="141">
        <f t="shared" si="25"/>
        <v>-1048.0166995736536</v>
      </c>
      <c r="O216" s="142">
        <f t="shared" si="26"/>
        <v>-0.64988751535346556</v>
      </c>
      <c r="P216" s="31"/>
      <c r="Q216" s="45">
        <f t="shared" si="27"/>
        <v>-0.63056459675407317</v>
      </c>
      <c r="R216" s="45">
        <f t="shared" si="28"/>
        <v>-0.69570290632644149</v>
      </c>
      <c r="S216" s="23"/>
      <c r="T216" s="33"/>
      <c r="U216" s="383">
        <v>680</v>
      </c>
      <c r="V216" s="372" t="s">
        <v>214</v>
      </c>
      <c r="W216" s="368">
        <v>24407</v>
      </c>
      <c r="X216" s="387">
        <v>1182.9431072896573</v>
      </c>
      <c r="Y216" s="363">
        <v>13.19064627013635</v>
      </c>
      <c r="Z216" s="384">
        <v>1196.1337535597936</v>
      </c>
      <c r="AA216" s="388">
        <v>-38.815708608186178</v>
      </c>
      <c r="AB216" s="386">
        <v>455.29440691808361</v>
      </c>
      <c r="AC216" s="392">
        <f t="shared" si="24"/>
        <v>1612.6124518696911</v>
      </c>
    </row>
    <row r="217" spans="1:29" ht="18.75">
      <c r="A217" s="371">
        <v>681</v>
      </c>
      <c r="B217" s="372" t="s">
        <v>215</v>
      </c>
      <c r="C217" s="368">
        <v>3330</v>
      </c>
      <c r="D217" s="362">
        <v>257.53873873873874</v>
      </c>
      <c r="E217" s="375">
        <v>33.846546546546548</v>
      </c>
      <c r="F217" s="378">
        <v>111.47807807807808</v>
      </c>
      <c r="G217" s="377">
        <v>112.21411411411411</v>
      </c>
      <c r="H217" s="363">
        <v>313.95855855855854</v>
      </c>
      <c r="I217" s="364">
        <v>571.49729729729734</v>
      </c>
      <c r="J217" s="367">
        <v>-18.709009009009009</v>
      </c>
      <c r="K217" s="368">
        <v>241.94275682125567</v>
      </c>
      <c r="L217" s="365">
        <f t="shared" si="23"/>
        <v>794.73104510954397</v>
      </c>
      <c r="M217" s="390">
        <v>10</v>
      </c>
      <c r="N217" s="141">
        <f t="shared" si="25"/>
        <v>-2902.6323926721584</v>
      </c>
      <c r="O217" s="142">
        <f t="shared" si="26"/>
        <v>-0.78505465895277071</v>
      </c>
      <c r="P217" s="31"/>
      <c r="Q217" s="45">
        <f t="shared" si="27"/>
        <v>-0.80681705268981918</v>
      </c>
      <c r="R217" s="45">
        <f t="shared" si="28"/>
        <v>-0.68515493864149524</v>
      </c>
      <c r="S217" s="23"/>
      <c r="T217" s="33"/>
      <c r="U217" s="383">
        <v>681</v>
      </c>
      <c r="V217" s="372" t="s">
        <v>215</v>
      </c>
      <c r="W217" s="368">
        <v>3364</v>
      </c>
      <c r="X217" s="387">
        <v>2095.8913623352055</v>
      </c>
      <c r="Y217" s="363">
        <v>862.43029728665852</v>
      </c>
      <c r="Z217" s="384">
        <v>2958.321659621864</v>
      </c>
      <c r="AA217" s="389">
        <v>-29.408442330558859</v>
      </c>
      <c r="AB217" s="386">
        <v>768.45022049039756</v>
      </c>
      <c r="AC217" s="392">
        <f t="shared" si="24"/>
        <v>3697.3634377817025</v>
      </c>
    </row>
    <row r="218" spans="1:29" ht="18.75">
      <c r="A218" s="371">
        <v>683</v>
      </c>
      <c r="B218" s="372" t="s">
        <v>216</v>
      </c>
      <c r="C218" s="368">
        <v>3670</v>
      </c>
      <c r="D218" s="362">
        <v>1339.3198910081744</v>
      </c>
      <c r="E218" s="375">
        <v>1434.383378746594</v>
      </c>
      <c r="F218" s="378">
        <v>-105.84523160762943</v>
      </c>
      <c r="G218" s="377">
        <v>10.781743869209809</v>
      </c>
      <c r="H218" s="363">
        <v>673.76675749318804</v>
      </c>
      <c r="I218" s="364">
        <v>2013.0869209809264</v>
      </c>
      <c r="J218" s="367">
        <v>20.051226158038148</v>
      </c>
      <c r="K218" s="368">
        <v>207.0746535381721</v>
      </c>
      <c r="L218" s="365">
        <f t="shared" si="23"/>
        <v>2240.2128006771368</v>
      </c>
      <c r="M218" s="390">
        <v>19</v>
      </c>
      <c r="N218" s="141">
        <f t="shared" si="25"/>
        <v>-3569.4796365771595</v>
      </c>
      <c r="O218" s="142">
        <f t="shared" si="26"/>
        <v>-0.61440079231872768</v>
      </c>
      <c r="P218" s="31"/>
      <c r="Q218" s="45">
        <f t="shared" si="27"/>
        <v>-0.60489666964381206</v>
      </c>
      <c r="R218" s="45">
        <f t="shared" si="28"/>
        <v>-0.69342917741100385</v>
      </c>
      <c r="S218" s="23"/>
      <c r="T218" s="33"/>
      <c r="U218" s="383">
        <v>683</v>
      </c>
      <c r="V218" s="372" t="s">
        <v>216</v>
      </c>
      <c r="W218" s="368">
        <v>3712</v>
      </c>
      <c r="X218" s="387">
        <v>3838.3049272195631</v>
      </c>
      <c r="Y218" s="363">
        <v>1256.7848032722461</v>
      </c>
      <c r="Z218" s="384">
        <v>5095.0897304918099</v>
      </c>
      <c r="AA218" s="388">
        <v>39.148168103448278</v>
      </c>
      <c r="AB218" s="386">
        <v>675.45453865903778</v>
      </c>
      <c r="AC218" s="392">
        <f t="shared" si="24"/>
        <v>5809.6924372542962</v>
      </c>
    </row>
    <row r="219" spans="1:29" ht="18.75">
      <c r="A219" s="371">
        <v>684</v>
      </c>
      <c r="B219" s="372" t="s">
        <v>217</v>
      </c>
      <c r="C219" s="368">
        <v>38959</v>
      </c>
      <c r="D219" s="362">
        <v>413.32018275623091</v>
      </c>
      <c r="E219" s="375">
        <v>187.20798788469929</v>
      </c>
      <c r="F219" s="378">
        <v>108.44379989219436</v>
      </c>
      <c r="G219" s="377">
        <v>117.66839497933725</v>
      </c>
      <c r="H219" s="363">
        <v>-12.525167483764983</v>
      </c>
      <c r="I219" s="364">
        <v>400.79498960445596</v>
      </c>
      <c r="J219" s="367">
        <v>-48.346107446289686</v>
      </c>
      <c r="K219" s="368">
        <v>180.72365737892724</v>
      </c>
      <c r="L219" s="365">
        <f t="shared" si="23"/>
        <v>533.17253953709348</v>
      </c>
      <c r="M219" s="390">
        <v>4</v>
      </c>
      <c r="N219" s="141">
        <f t="shared" si="25"/>
        <v>-1171.9275644892928</v>
      </c>
      <c r="O219" s="142">
        <f t="shared" si="26"/>
        <v>-0.68730719194839551</v>
      </c>
      <c r="P219" s="31"/>
      <c r="Q219" s="45">
        <f t="shared" si="27"/>
        <v>-0.6511725043741039</v>
      </c>
      <c r="R219" s="45">
        <f t="shared" si="28"/>
        <v>-0.69340809266955006</v>
      </c>
      <c r="S219" s="23"/>
      <c r="T219" s="33"/>
      <c r="U219" s="383">
        <v>684</v>
      </c>
      <c r="V219" s="372" t="s">
        <v>217</v>
      </c>
      <c r="W219" s="368">
        <v>39040</v>
      </c>
      <c r="X219" s="387">
        <v>1270.4425487810536</v>
      </c>
      <c r="Y219" s="363">
        <v>-121.46491763040318</v>
      </c>
      <c r="Z219" s="384">
        <v>1148.9776311506505</v>
      </c>
      <c r="AA219" s="389">
        <v>-33.337499999999999</v>
      </c>
      <c r="AB219" s="386">
        <v>589.45997287573607</v>
      </c>
      <c r="AC219" s="392">
        <f t="shared" si="24"/>
        <v>1705.1001040263864</v>
      </c>
    </row>
    <row r="220" spans="1:29" ht="18.75">
      <c r="A220" s="371">
        <v>686</v>
      </c>
      <c r="B220" s="372" t="s">
        <v>218</v>
      </c>
      <c r="C220" s="368">
        <v>3033</v>
      </c>
      <c r="D220" s="362">
        <v>-142.4724695021431</v>
      </c>
      <c r="E220" s="375">
        <v>142.49126277612925</v>
      </c>
      <c r="F220" s="378">
        <v>-144.22782723376196</v>
      </c>
      <c r="G220" s="377">
        <v>-140.73590504451039</v>
      </c>
      <c r="H220" s="363">
        <v>435.04747774480711</v>
      </c>
      <c r="I220" s="364">
        <v>292.57500824266401</v>
      </c>
      <c r="J220" s="367">
        <v>161.00791295746785</v>
      </c>
      <c r="K220" s="368">
        <v>221.79610738535453</v>
      </c>
      <c r="L220" s="365">
        <f t="shared" si="23"/>
        <v>675.37902858548637</v>
      </c>
      <c r="M220" s="390">
        <v>11</v>
      </c>
      <c r="N220" s="141">
        <f t="shared" si="25"/>
        <v>-3703.598721136832</v>
      </c>
      <c r="O220" s="142">
        <f t="shared" si="26"/>
        <v>-0.84576787844416113</v>
      </c>
      <c r="P220" s="31"/>
      <c r="Q220" s="45">
        <f t="shared" si="27"/>
        <v>-0.91742429828109995</v>
      </c>
      <c r="R220" s="45">
        <f t="shared" si="28"/>
        <v>-0.68863963389464966</v>
      </c>
      <c r="S220" s="23"/>
      <c r="T220" s="33"/>
      <c r="U220" s="383">
        <v>686</v>
      </c>
      <c r="V220" s="372" t="s">
        <v>218</v>
      </c>
      <c r="W220" s="368">
        <v>3053</v>
      </c>
      <c r="X220" s="387">
        <v>2594.0528273583386</v>
      </c>
      <c r="Y220" s="363">
        <v>949.05976087775809</v>
      </c>
      <c r="Z220" s="384">
        <v>3543.1125882360971</v>
      </c>
      <c r="AA220" s="388">
        <v>123.51981657386177</v>
      </c>
      <c r="AB220" s="386">
        <v>712.34534491236002</v>
      </c>
      <c r="AC220" s="392">
        <f t="shared" si="24"/>
        <v>4378.9777497223185</v>
      </c>
    </row>
    <row r="221" spans="1:29" ht="18.75">
      <c r="A221" s="371">
        <v>687</v>
      </c>
      <c r="B221" s="372" t="s">
        <v>219</v>
      </c>
      <c r="C221" s="368">
        <v>1513</v>
      </c>
      <c r="D221" s="362">
        <v>297.96893588896233</v>
      </c>
      <c r="E221" s="375">
        <v>604.86318572372772</v>
      </c>
      <c r="F221" s="378">
        <v>-121.6463978849967</v>
      </c>
      <c r="G221" s="377">
        <v>-185.24785194976866</v>
      </c>
      <c r="H221" s="363">
        <v>-20.690680766688697</v>
      </c>
      <c r="I221" s="364">
        <v>277.27891606080635</v>
      </c>
      <c r="J221" s="367">
        <v>100.96563119629874</v>
      </c>
      <c r="K221" s="368">
        <v>248.53450675871156</v>
      </c>
      <c r="L221" s="365">
        <f t="shared" si="23"/>
        <v>626.77905401581666</v>
      </c>
      <c r="M221" s="390">
        <v>11</v>
      </c>
      <c r="N221" s="141">
        <f t="shared" si="25"/>
        <v>-4766.4055032023934</v>
      </c>
      <c r="O221" s="142">
        <f t="shared" si="26"/>
        <v>-0.88378312528227154</v>
      </c>
      <c r="P221" s="31"/>
      <c r="Q221" s="45">
        <f t="shared" si="27"/>
        <v>-0.93825445190916379</v>
      </c>
      <c r="R221" s="45">
        <f t="shared" si="28"/>
        <v>-0.68949182585450464</v>
      </c>
      <c r="S221" s="23"/>
      <c r="T221" s="33"/>
      <c r="U221" s="383">
        <v>687</v>
      </c>
      <c r="V221" s="372" t="s">
        <v>219</v>
      </c>
      <c r="W221" s="368">
        <v>1561</v>
      </c>
      <c r="X221" s="387">
        <v>3922.4546833724808</v>
      </c>
      <c r="Y221" s="363">
        <v>568.21589344207985</v>
      </c>
      <c r="Z221" s="384">
        <v>4490.6705768145603</v>
      </c>
      <c r="AA221" s="389">
        <v>102.10185778347213</v>
      </c>
      <c r="AB221" s="386">
        <v>800.41212262017734</v>
      </c>
      <c r="AC221" s="392">
        <f t="shared" si="24"/>
        <v>5393.1845572182101</v>
      </c>
    </row>
    <row r="222" spans="1:29" ht="18.75">
      <c r="A222" s="371">
        <v>689</v>
      </c>
      <c r="B222" s="372" t="s">
        <v>220</v>
      </c>
      <c r="C222" s="368">
        <v>3092</v>
      </c>
      <c r="D222" s="362">
        <v>653.57826649417848</v>
      </c>
      <c r="E222" s="375">
        <v>-155.32891332470894</v>
      </c>
      <c r="F222" s="378">
        <v>478.22800776196635</v>
      </c>
      <c r="G222" s="377">
        <v>330.67917205692106</v>
      </c>
      <c r="H222" s="363">
        <v>140.58958602846053</v>
      </c>
      <c r="I222" s="364">
        <v>794.16785252263912</v>
      </c>
      <c r="J222" s="367">
        <v>-83.586675291073732</v>
      </c>
      <c r="K222" s="368">
        <v>192.56532676435617</v>
      </c>
      <c r="L222" s="365">
        <f t="shared" si="23"/>
        <v>903.14650399592153</v>
      </c>
      <c r="M222" s="390">
        <v>9</v>
      </c>
      <c r="N222" s="141">
        <f t="shared" si="25"/>
        <v>-2620.7254420783579</v>
      </c>
      <c r="O222" s="142">
        <f t="shared" si="26"/>
        <v>-0.7437062078824801</v>
      </c>
      <c r="P222" s="31"/>
      <c r="Q222" s="45">
        <f t="shared" si="27"/>
        <v>-0.73926789311854457</v>
      </c>
      <c r="R222" s="45">
        <f t="shared" si="28"/>
        <v>-0.69237693288428104</v>
      </c>
      <c r="S222" s="23"/>
      <c r="T222" s="33"/>
      <c r="U222" s="383">
        <v>689</v>
      </c>
      <c r="V222" s="372" t="s">
        <v>220</v>
      </c>
      <c r="W222" s="368">
        <v>3146</v>
      </c>
      <c r="X222" s="387">
        <v>2778.6768449079614</v>
      </c>
      <c r="Y222" s="363">
        <v>267.23822102488913</v>
      </c>
      <c r="Z222" s="384">
        <v>3045.9150659328502</v>
      </c>
      <c r="AA222" s="388">
        <v>-148.02129688493324</v>
      </c>
      <c r="AB222" s="386">
        <v>625.97817702636257</v>
      </c>
      <c r="AC222" s="392">
        <f t="shared" si="24"/>
        <v>3523.8719460742795</v>
      </c>
    </row>
    <row r="223" spans="1:29" ht="18.75">
      <c r="A223" s="371">
        <v>691</v>
      </c>
      <c r="B223" s="372" t="s">
        <v>221</v>
      </c>
      <c r="C223" s="368">
        <v>2690</v>
      </c>
      <c r="D223" s="362">
        <v>913.09851301115236</v>
      </c>
      <c r="E223" s="375">
        <v>692.59293680297401</v>
      </c>
      <c r="F223" s="378">
        <v>200.01189591078068</v>
      </c>
      <c r="G223" s="377">
        <v>20.49368029739777</v>
      </c>
      <c r="H223" s="363">
        <v>667.44498141263944</v>
      </c>
      <c r="I223" s="364">
        <v>1580.5438661710036</v>
      </c>
      <c r="J223" s="367">
        <v>-14.468029739776952</v>
      </c>
      <c r="K223" s="368">
        <v>238.27511465701622</v>
      </c>
      <c r="L223" s="365">
        <f t="shared" si="23"/>
        <v>1804.3509510882429</v>
      </c>
      <c r="M223" s="390">
        <v>17</v>
      </c>
      <c r="N223" s="141">
        <f t="shared" si="25"/>
        <v>-2920.6590861847808</v>
      </c>
      <c r="O223" s="142">
        <f t="shared" si="26"/>
        <v>-0.61812759404642448</v>
      </c>
      <c r="P223" s="31"/>
      <c r="Q223" s="45">
        <f t="shared" si="27"/>
        <v>-0.60693508005047425</v>
      </c>
      <c r="R223" s="45">
        <f t="shared" si="28"/>
        <v>-0.65908267893633998</v>
      </c>
      <c r="S223" s="23"/>
      <c r="T223" s="33"/>
      <c r="U223" s="383">
        <v>691</v>
      </c>
      <c r="V223" s="372" t="s">
        <v>221</v>
      </c>
      <c r="W223" s="368">
        <v>2710</v>
      </c>
      <c r="X223" s="387">
        <v>2861.3094175874876</v>
      </c>
      <c r="Y223" s="363">
        <v>1159.7664555124679</v>
      </c>
      <c r="Z223" s="384">
        <v>4021.0758730999555</v>
      </c>
      <c r="AA223" s="389">
        <v>5.0107011070110703</v>
      </c>
      <c r="AB223" s="386">
        <v>698.92346306605737</v>
      </c>
      <c r="AC223" s="392">
        <f t="shared" si="24"/>
        <v>4725.010037273024</v>
      </c>
    </row>
    <row r="224" spans="1:29" ht="18.75">
      <c r="A224" s="371">
        <v>694</v>
      </c>
      <c r="B224" s="372" t="s">
        <v>222</v>
      </c>
      <c r="C224" s="368">
        <v>28521</v>
      </c>
      <c r="D224" s="362">
        <v>264.80989446372848</v>
      </c>
      <c r="E224" s="375">
        <v>198.68395217558992</v>
      </c>
      <c r="F224" s="378">
        <v>6.3930437221696295</v>
      </c>
      <c r="G224" s="377">
        <v>59.732898565968938</v>
      </c>
      <c r="H224" s="363">
        <v>77.32050068370674</v>
      </c>
      <c r="I224" s="364">
        <v>342.13039514743525</v>
      </c>
      <c r="J224" s="367">
        <v>-3.247607026401599</v>
      </c>
      <c r="K224" s="368">
        <v>151.77764705331907</v>
      </c>
      <c r="L224" s="365">
        <f t="shared" si="23"/>
        <v>490.6604351743527</v>
      </c>
      <c r="M224" s="390">
        <v>5</v>
      </c>
      <c r="N224" s="141">
        <f t="shared" si="25"/>
        <v>-1210.5484844585039</v>
      </c>
      <c r="O224" s="142">
        <f t="shared" si="26"/>
        <v>-0.71158131754902643</v>
      </c>
      <c r="P224" s="31"/>
      <c r="Q224" s="45">
        <f t="shared" si="27"/>
        <v>-0.72296839459265927</v>
      </c>
      <c r="R224" s="45">
        <f t="shared" si="28"/>
        <v>-0.68575551287469527</v>
      </c>
      <c r="S224" s="23"/>
      <c r="T224" s="33"/>
      <c r="U224" s="383">
        <v>694</v>
      </c>
      <c r="V224" s="372" t="s">
        <v>222</v>
      </c>
      <c r="W224" s="368">
        <v>28710</v>
      </c>
      <c r="X224" s="387">
        <v>1155.0210895891521</v>
      </c>
      <c r="Y224" s="363">
        <v>79.965780029477997</v>
      </c>
      <c r="Z224" s="384">
        <v>1234.9868696186302</v>
      </c>
      <c r="AA224" s="388">
        <v>-16.770184604667364</v>
      </c>
      <c r="AB224" s="386">
        <v>482.99223461889358</v>
      </c>
      <c r="AC224" s="392">
        <f t="shared" si="24"/>
        <v>1701.2089196328566</v>
      </c>
    </row>
    <row r="225" spans="1:29" ht="18.75">
      <c r="A225" s="371">
        <v>697</v>
      </c>
      <c r="B225" s="372" t="s">
        <v>223</v>
      </c>
      <c r="C225" s="368">
        <v>1210</v>
      </c>
      <c r="D225" s="362">
        <v>114.41487603305785</v>
      </c>
      <c r="E225" s="375">
        <v>284.90165289256197</v>
      </c>
      <c r="F225" s="378">
        <v>-108.06776859504133</v>
      </c>
      <c r="G225" s="377">
        <v>-62.419008264462811</v>
      </c>
      <c r="H225" s="363">
        <v>282.42479338842975</v>
      </c>
      <c r="I225" s="364">
        <v>396.8404958677686</v>
      </c>
      <c r="J225" s="367">
        <v>-159.46363636363637</v>
      </c>
      <c r="K225" s="368">
        <v>243.32082494356538</v>
      </c>
      <c r="L225" s="365">
        <f t="shared" si="23"/>
        <v>480.69768444769761</v>
      </c>
      <c r="M225" s="390">
        <v>18</v>
      </c>
      <c r="N225" s="141">
        <f t="shared" si="25"/>
        <v>-4440.8956828390474</v>
      </c>
      <c r="O225" s="142">
        <f t="shared" si="26"/>
        <v>-0.90232884991213647</v>
      </c>
      <c r="P225" s="31"/>
      <c r="Q225" s="45">
        <f t="shared" si="27"/>
        <v>-0.908716190264239</v>
      </c>
      <c r="R225" s="45">
        <f t="shared" si="28"/>
        <v>-0.68904863120162296</v>
      </c>
      <c r="S225" s="23"/>
      <c r="T225" s="33"/>
      <c r="U225" s="383">
        <v>697</v>
      </c>
      <c r="V225" s="372" t="s">
        <v>223</v>
      </c>
      <c r="W225" s="368">
        <v>1235</v>
      </c>
      <c r="X225" s="387">
        <v>3613.8451839908957</v>
      </c>
      <c r="Y225" s="363">
        <v>733.48099593631935</v>
      </c>
      <c r="Z225" s="384">
        <v>4347.326179927215</v>
      </c>
      <c r="AA225" s="389">
        <v>-208.23724696356274</v>
      </c>
      <c r="AB225" s="386">
        <v>782.50443432309271</v>
      </c>
      <c r="AC225" s="392">
        <f t="shared" si="24"/>
        <v>4921.593367286745</v>
      </c>
    </row>
    <row r="226" spans="1:29" ht="18.75">
      <c r="A226" s="371">
        <v>698</v>
      </c>
      <c r="B226" s="372" t="s">
        <v>224</v>
      </c>
      <c r="C226" s="368">
        <v>64180</v>
      </c>
      <c r="D226" s="362">
        <v>-108.08628856341539</v>
      </c>
      <c r="E226" s="375">
        <v>362.08451230913056</v>
      </c>
      <c r="F226" s="378">
        <v>-285.2870052976005</v>
      </c>
      <c r="G226" s="377">
        <v>-184.88379557494545</v>
      </c>
      <c r="H226" s="363">
        <v>301.06763789342472</v>
      </c>
      <c r="I226" s="364">
        <v>192.98134933000935</v>
      </c>
      <c r="J226" s="367">
        <v>-75.780180741664068</v>
      </c>
      <c r="K226" s="368">
        <v>149.62144699335249</v>
      </c>
      <c r="L226" s="365">
        <f t="shared" si="23"/>
        <v>266.82261558169779</v>
      </c>
      <c r="M226" s="390">
        <v>19</v>
      </c>
      <c r="N226" s="141">
        <f t="shared" si="25"/>
        <v>-1678.4843131963119</v>
      </c>
      <c r="O226" s="142">
        <f t="shared" si="26"/>
        <v>-0.86283778069442818</v>
      </c>
      <c r="P226" s="31"/>
      <c r="Q226" s="45">
        <f t="shared" si="27"/>
        <v>-0.87172543025323779</v>
      </c>
      <c r="R226" s="45">
        <f t="shared" si="28"/>
        <v>-0.69774735162145163</v>
      </c>
      <c r="S226" s="23"/>
      <c r="T226" s="33"/>
      <c r="U226" s="383">
        <v>698</v>
      </c>
      <c r="V226" s="372" t="s">
        <v>224</v>
      </c>
      <c r="W226" s="368">
        <v>63528</v>
      </c>
      <c r="X226" s="387">
        <v>1097.5442816032748</v>
      </c>
      <c r="Y226" s="363">
        <v>406.89537242160497</v>
      </c>
      <c r="Z226" s="384">
        <v>1504.4396540248799</v>
      </c>
      <c r="AA226" s="388">
        <v>-54.153853418964864</v>
      </c>
      <c r="AB226" s="386">
        <v>495.02112817209473</v>
      </c>
      <c r="AC226" s="392">
        <f t="shared" si="24"/>
        <v>1945.3069287780097</v>
      </c>
    </row>
    <row r="227" spans="1:29" ht="18.75">
      <c r="A227" s="371">
        <v>700</v>
      </c>
      <c r="B227" s="372" t="s">
        <v>225</v>
      </c>
      <c r="C227" s="368">
        <v>4913</v>
      </c>
      <c r="D227" s="362">
        <v>245.05597394667208</v>
      </c>
      <c r="E227" s="375">
        <v>92.082637899450432</v>
      </c>
      <c r="F227" s="378">
        <v>49.427437410950539</v>
      </c>
      <c r="G227" s="377">
        <v>103.54589863627112</v>
      </c>
      <c r="H227" s="363">
        <v>-1.2253205780582128</v>
      </c>
      <c r="I227" s="364">
        <v>243.83065336861389</v>
      </c>
      <c r="J227" s="367">
        <v>-223.94056584571544</v>
      </c>
      <c r="K227" s="368">
        <v>166.01338980050613</v>
      </c>
      <c r="L227" s="365">
        <f t="shared" si="23"/>
        <v>185.90347732340459</v>
      </c>
      <c r="M227" s="390">
        <v>9</v>
      </c>
      <c r="N227" s="141">
        <f t="shared" si="25"/>
        <v>-2315.946514292857</v>
      </c>
      <c r="O227" s="142">
        <f t="shared" si="26"/>
        <v>-0.92569359556073694</v>
      </c>
      <c r="P227" s="31"/>
      <c r="Q227" s="45">
        <f t="shared" si="27"/>
        <v>-0.88639261023444305</v>
      </c>
      <c r="R227" s="45">
        <f t="shared" si="28"/>
        <v>-0.7028397204715966</v>
      </c>
      <c r="S227" s="23"/>
      <c r="T227" s="33"/>
      <c r="U227" s="383">
        <v>700</v>
      </c>
      <c r="V227" s="372" t="s">
        <v>225</v>
      </c>
      <c r="W227" s="368">
        <v>4922</v>
      </c>
      <c r="X227" s="387">
        <v>2039.7270957526327</v>
      </c>
      <c r="Y227" s="363">
        <v>106.52988516902205</v>
      </c>
      <c r="Z227" s="384">
        <v>2146.2569809216548</v>
      </c>
      <c r="AA227" s="389">
        <v>-203.07314099959365</v>
      </c>
      <c r="AB227" s="386">
        <v>558.66615169420095</v>
      </c>
      <c r="AC227" s="392">
        <f t="shared" si="24"/>
        <v>2501.8499916162618</v>
      </c>
    </row>
    <row r="228" spans="1:29" ht="18.75">
      <c r="A228" s="371">
        <v>702</v>
      </c>
      <c r="B228" s="372" t="s">
        <v>226</v>
      </c>
      <c r="C228" s="368">
        <v>4155</v>
      </c>
      <c r="D228" s="362">
        <v>218.81853188929</v>
      </c>
      <c r="E228" s="375">
        <v>22.772803850782189</v>
      </c>
      <c r="F228" s="378">
        <v>143.32154031287607</v>
      </c>
      <c r="G228" s="377">
        <v>52.724187725631772</v>
      </c>
      <c r="H228" s="363">
        <v>210.36702767749699</v>
      </c>
      <c r="I228" s="364">
        <v>429.18555956678699</v>
      </c>
      <c r="J228" s="367">
        <v>-198.89265944645007</v>
      </c>
      <c r="K228" s="368">
        <v>219.04972195045565</v>
      </c>
      <c r="L228" s="365">
        <f t="shared" si="23"/>
        <v>449.34262207079257</v>
      </c>
      <c r="M228" s="390">
        <v>6</v>
      </c>
      <c r="N228" s="141">
        <f t="shared" si="25"/>
        <v>-3093.1648867180725</v>
      </c>
      <c r="O228" s="142">
        <f t="shared" si="26"/>
        <v>-0.8731569034205332</v>
      </c>
      <c r="P228" s="31"/>
      <c r="Q228" s="45">
        <f t="shared" si="27"/>
        <v>-0.85812916666263517</v>
      </c>
      <c r="R228" s="45">
        <f t="shared" si="28"/>
        <v>-0.68929965502548263</v>
      </c>
      <c r="S228" s="23"/>
      <c r="T228" s="33"/>
      <c r="U228" s="383">
        <v>702</v>
      </c>
      <c r="V228" s="372" t="s">
        <v>226</v>
      </c>
      <c r="W228" s="368">
        <v>4215</v>
      </c>
      <c r="X228" s="387">
        <v>2363.3732235019652</v>
      </c>
      <c r="Y228" s="363">
        <v>661.81207689163818</v>
      </c>
      <c r="Z228" s="384">
        <v>3025.1853003936035</v>
      </c>
      <c r="AA228" s="388">
        <v>-187.69703440094898</v>
      </c>
      <c r="AB228" s="386">
        <v>705.01924279621073</v>
      </c>
      <c r="AC228" s="392">
        <f t="shared" si="24"/>
        <v>3542.5075087888649</v>
      </c>
    </row>
    <row r="229" spans="1:29" ht="18.75">
      <c r="A229" s="371">
        <v>704</v>
      </c>
      <c r="B229" s="372" t="s">
        <v>227</v>
      </c>
      <c r="C229" s="368">
        <v>6379</v>
      </c>
      <c r="D229" s="362">
        <v>666.14124470920206</v>
      </c>
      <c r="E229" s="375">
        <v>595.68161153785854</v>
      </c>
      <c r="F229" s="378">
        <v>71.323248158018501</v>
      </c>
      <c r="G229" s="377">
        <v>-0.86361498667502745</v>
      </c>
      <c r="H229" s="363">
        <v>180.00532998902651</v>
      </c>
      <c r="I229" s="364">
        <v>846.14657469822862</v>
      </c>
      <c r="J229" s="367">
        <v>-153.15645085436589</v>
      </c>
      <c r="K229" s="368">
        <v>136.67386201710141</v>
      </c>
      <c r="L229" s="365">
        <f t="shared" si="23"/>
        <v>829.6639858609642</v>
      </c>
      <c r="M229" s="390">
        <v>2</v>
      </c>
      <c r="N229" s="141">
        <f t="shared" si="25"/>
        <v>-392.58195433636843</v>
      </c>
      <c r="O229" s="142">
        <f t="shared" si="26"/>
        <v>-0.32119718415508564</v>
      </c>
      <c r="P229" s="31"/>
      <c r="Q229" s="45">
        <f t="shared" si="27"/>
        <v>-8.8260184245653739E-2</v>
      </c>
      <c r="R229" s="45">
        <f t="shared" si="28"/>
        <v>-0.69409394785518153</v>
      </c>
      <c r="S229" s="23"/>
      <c r="T229" s="33"/>
      <c r="U229" s="383">
        <v>704</v>
      </c>
      <c r="V229" s="372" t="s">
        <v>227</v>
      </c>
      <c r="W229" s="368">
        <v>6354</v>
      </c>
      <c r="X229" s="387">
        <v>905.45021781456524</v>
      </c>
      <c r="Y229" s="363">
        <v>22.606844164407622</v>
      </c>
      <c r="Z229" s="384">
        <v>928.05706197897291</v>
      </c>
      <c r="AA229" s="389">
        <v>-152.59490084985836</v>
      </c>
      <c r="AB229" s="386">
        <v>446.78377906821817</v>
      </c>
      <c r="AC229" s="392">
        <f t="shared" si="24"/>
        <v>1222.2459401973326</v>
      </c>
    </row>
    <row r="230" spans="1:29" ht="18.75">
      <c r="A230" s="371">
        <v>707</v>
      </c>
      <c r="B230" s="372" t="s">
        <v>228</v>
      </c>
      <c r="C230" s="368">
        <v>2032</v>
      </c>
      <c r="D230" s="362">
        <v>129.90944881889763</v>
      </c>
      <c r="E230" s="375">
        <v>-52.493110236220474</v>
      </c>
      <c r="F230" s="378">
        <v>59.370570866141733</v>
      </c>
      <c r="G230" s="377">
        <v>123.03198818897638</v>
      </c>
      <c r="H230" s="363">
        <v>606.21555118110234</v>
      </c>
      <c r="I230" s="364">
        <v>736.125</v>
      </c>
      <c r="J230" s="367">
        <v>-277.72687007874015</v>
      </c>
      <c r="K230" s="368">
        <v>258.0843711927327</v>
      </c>
      <c r="L230" s="365">
        <f t="shared" si="23"/>
        <v>716.48250111399261</v>
      </c>
      <c r="M230" s="390">
        <v>12</v>
      </c>
      <c r="N230" s="141">
        <f t="shared" si="25"/>
        <v>-4092.2789183625027</v>
      </c>
      <c r="O230" s="142">
        <f t="shared" si="26"/>
        <v>-0.85100477261939256</v>
      </c>
      <c r="P230" s="31"/>
      <c r="Q230" s="45">
        <f t="shared" si="27"/>
        <v>-0.82621761191445964</v>
      </c>
      <c r="R230" s="45">
        <f t="shared" si="28"/>
        <v>-0.68905633903645935</v>
      </c>
      <c r="S230" s="23"/>
      <c r="T230" s="33"/>
      <c r="U230" s="383">
        <v>707</v>
      </c>
      <c r="V230" s="372" t="s">
        <v>228</v>
      </c>
      <c r="W230" s="368">
        <v>2066</v>
      </c>
      <c r="X230" s="387">
        <v>2926.9065225281342</v>
      </c>
      <c r="Y230" s="363">
        <v>1308.9945265336353</v>
      </c>
      <c r="Z230" s="384">
        <v>4235.9010490617693</v>
      </c>
      <c r="AA230" s="388">
        <v>-257.14327202323329</v>
      </c>
      <c r="AB230" s="386">
        <v>830.00364243795946</v>
      </c>
      <c r="AC230" s="392">
        <f t="shared" si="24"/>
        <v>4808.7614194764956</v>
      </c>
    </row>
    <row r="231" spans="1:29" ht="18.75">
      <c r="A231" s="371">
        <v>710</v>
      </c>
      <c r="B231" s="372" t="s">
        <v>229</v>
      </c>
      <c r="C231" s="368">
        <v>27484</v>
      </c>
      <c r="D231" s="362">
        <v>329.73537330810655</v>
      </c>
      <c r="E231" s="375">
        <v>382.98497307524377</v>
      </c>
      <c r="F231" s="378">
        <v>-68.273722893319743</v>
      </c>
      <c r="G231" s="377">
        <v>15.024123126182506</v>
      </c>
      <c r="H231" s="363">
        <v>296.59096201426286</v>
      </c>
      <c r="I231" s="364">
        <v>626.32633532236935</v>
      </c>
      <c r="J231" s="367">
        <v>-28.531618396157764</v>
      </c>
      <c r="K231" s="368">
        <v>178.35907737278177</v>
      </c>
      <c r="L231" s="365">
        <f t="shared" si="23"/>
        <v>776.15379429899326</v>
      </c>
      <c r="M231" s="390">
        <v>1</v>
      </c>
      <c r="N231" s="141">
        <f t="shared" si="25"/>
        <v>-1822.1100908315632</v>
      </c>
      <c r="O231" s="142">
        <f t="shared" si="26"/>
        <v>-0.7012798435367571</v>
      </c>
      <c r="P231" s="31"/>
      <c r="Q231" s="45">
        <f t="shared" si="27"/>
        <v>-0.69403838374692362</v>
      </c>
      <c r="R231" s="45">
        <f t="shared" si="28"/>
        <v>-0.69148737452878795</v>
      </c>
      <c r="S231" s="23"/>
      <c r="T231" s="33"/>
      <c r="U231" s="383">
        <v>710</v>
      </c>
      <c r="V231" s="372" t="s">
        <v>229</v>
      </c>
      <c r="W231" s="368">
        <v>27528</v>
      </c>
      <c r="X231" s="387">
        <v>1626.0336700803452</v>
      </c>
      <c r="Y231" s="363">
        <v>421.04119830544295</v>
      </c>
      <c r="Z231" s="384">
        <v>2047.0748683857882</v>
      </c>
      <c r="AA231" s="389">
        <v>-26.936682650392328</v>
      </c>
      <c r="AB231" s="386">
        <v>578.12569939516072</v>
      </c>
      <c r="AC231" s="392">
        <f t="shared" si="24"/>
        <v>2598.2638851305564</v>
      </c>
    </row>
    <row r="232" spans="1:29" ht="18.75">
      <c r="A232" s="371">
        <v>729</v>
      </c>
      <c r="B232" s="372" t="s">
        <v>230</v>
      </c>
      <c r="C232" s="368">
        <v>9117</v>
      </c>
      <c r="D232" s="362">
        <v>220.48162772841943</v>
      </c>
      <c r="E232" s="375">
        <v>198.89525063068993</v>
      </c>
      <c r="F232" s="378">
        <v>-0.24514642974662718</v>
      </c>
      <c r="G232" s="377">
        <v>21.831523527476143</v>
      </c>
      <c r="H232" s="363">
        <v>501.52352747614344</v>
      </c>
      <c r="I232" s="364">
        <v>722.00526488976641</v>
      </c>
      <c r="J232" s="367">
        <v>25.74717560601075</v>
      </c>
      <c r="K232" s="368">
        <v>208.97184609212778</v>
      </c>
      <c r="L232" s="365">
        <f t="shared" si="23"/>
        <v>956.72428658790488</v>
      </c>
      <c r="M232" s="390">
        <v>13</v>
      </c>
      <c r="N232" s="141">
        <f t="shared" si="25"/>
        <v>-2975.2114348478285</v>
      </c>
      <c r="O232" s="142">
        <f t="shared" si="26"/>
        <v>-0.75667855367723047</v>
      </c>
      <c r="P232" s="31"/>
      <c r="Q232" s="45">
        <f t="shared" si="27"/>
        <v>-0.77610000746367491</v>
      </c>
      <c r="R232" s="45">
        <f t="shared" si="28"/>
        <v>-0.69317313846031958</v>
      </c>
      <c r="S232" s="23"/>
      <c r="T232" s="33"/>
      <c r="U232" s="383">
        <v>729</v>
      </c>
      <c r="V232" s="372" t="s">
        <v>230</v>
      </c>
      <c r="W232" s="368">
        <v>9208</v>
      </c>
      <c r="X232" s="387">
        <v>2257.3145768764616</v>
      </c>
      <c r="Y232" s="363">
        <v>967.36290841925506</v>
      </c>
      <c r="Z232" s="384">
        <v>3224.677485295716</v>
      </c>
      <c r="AA232" s="388">
        <v>26.184079061685491</v>
      </c>
      <c r="AB232" s="386">
        <v>681.0741570783315</v>
      </c>
      <c r="AC232" s="392">
        <f t="shared" si="24"/>
        <v>3931.9357214357333</v>
      </c>
    </row>
    <row r="233" spans="1:29" ht="18.75">
      <c r="A233" s="371">
        <v>732</v>
      </c>
      <c r="B233" s="372" t="s">
        <v>231</v>
      </c>
      <c r="C233" s="368">
        <v>3416</v>
      </c>
      <c r="D233" s="362">
        <v>781.55649882903981</v>
      </c>
      <c r="E233" s="375">
        <v>788.99502341920379</v>
      </c>
      <c r="F233" s="378">
        <v>-177.06206088992974</v>
      </c>
      <c r="G233" s="377">
        <v>169.62353629976582</v>
      </c>
      <c r="H233" s="363">
        <v>345.15807962529271</v>
      </c>
      <c r="I233" s="364">
        <v>1126.7148711943794</v>
      </c>
      <c r="J233" s="367">
        <v>25.457845433255269</v>
      </c>
      <c r="K233" s="368">
        <v>221.21655108387009</v>
      </c>
      <c r="L233" s="365">
        <f t="shared" si="23"/>
        <v>1373.3892677115048</v>
      </c>
      <c r="M233" s="390">
        <v>19</v>
      </c>
      <c r="N233" s="141">
        <f t="shared" si="25"/>
        <v>-5007.0769252667669</v>
      </c>
      <c r="O233" s="142">
        <f t="shared" si="26"/>
        <v>-0.78475095295968733</v>
      </c>
      <c r="P233" s="31"/>
      <c r="Q233" s="45">
        <f t="shared" si="27"/>
        <v>-0.7988887022745661</v>
      </c>
      <c r="R233" s="45">
        <f t="shared" si="28"/>
        <v>-0.6956154522411051</v>
      </c>
      <c r="S233" s="23"/>
      <c r="T233" s="33"/>
      <c r="U233" s="383">
        <v>732</v>
      </c>
      <c r="V233" s="372" t="s">
        <v>231</v>
      </c>
      <c r="W233" s="368">
        <v>3407</v>
      </c>
      <c r="X233" s="387">
        <v>4763.1599011397357</v>
      </c>
      <c r="Y233" s="363">
        <v>839.28453603266291</v>
      </c>
      <c r="Z233" s="384">
        <v>5602.4444371723985</v>
      </c>
      <c r="AA233" s="389">
        <v>51.255063105371292</v>
      </c>
      <c r="AB233" s="386">
        <v>726.76669270050229</v>
      </c>
      <c r="AC233" s="392">
        <f t="shared" si="24"/>
        <v>6380.4661929782715</v>
      </c>
    </row>
    <row r="234" spans="1:29" ht="18.75">
      <c r="A234" s="371">
        <v>734</v>
      </c>
      <c r="B234" s="372" t="s">
        <v>232</v>
      </c>
      <c r="C234" s="368">
        <v>51400</v>
      </c>
      <c r="D234" s="362">
        <v>97.696478599221791</v>
      </c>
      <c r="E234" s="375">
        <v>163.09155642023347</v>
      </c>
      <c r="F234" s="378">
        <v>-62.187782101167315</v>
      </c>
      <c r="G234" s="377">
        <v>-3.2072957198443581</v>
      </c>
      <c r="H234" s="363">
        <v>317.94231517509729</v>
      </c>
      <c r="I234" s="364">
        <v>415.63879377431908</v>
      </c>
      <c r="J234" s="367">
        <v>-47.192762645914399</v>
      </c>
      <c r="K234" s="368">
        <v>180.42464144571787</v>
      </c>
      <c r="L234" s="365">
        <f t="shared" si="23"/>
        <v>548.87067257412252</v>
      </c>
      <c r="M234" s="390">
        <v>2</v>
      </c>
      <c r="N234" s="141">
        <f t="shared" si="25"/>
        <v>-2000.1239739524704</v>
      </c>
      <c r="O234" s="142">
        <f t="shared" si="26"/>
        <v>-0.78467170446119006</v>
      </c>
      <c r="P234" s="31"/>
      <c r="Q234" s="45">
        <f t="shared" si="27"/>
        <v>-0.79361377951642043</v>
      </c>
      <c r="R234" s="45">
        <f t="shared" si="28"/>
        <v>-0.68976262919794573</v>
      </c>
      <c r="S234" s="23"/>
      <c r="T234" s="33"/>
      <c r="U234" s="383">
        <v>734</v>
      </c>
      <c r="V234" s="372" t="s">
        <v>232</v>
      </c>
      <c r="W234" s="368">
        <v>51562</v>
      </c>
      <c r="X234" s="387">
        <v>1497.7732920594428</v>
      </c>
      <c r="Y234" s="363">
        <v>516.1150033918907</v>
      </c>
      <c r="Z234" s="384">
        <v>2013.8882954513333</v>
      </c>
      <c r="AA234" s="388">
        <v>-46.463306310849077</v>
      </c>
      <c r="AB234" s="386">
        <v>581.56965738610859</v>
      </c>
      <c r="AC234" s="392">
        <f t="shared" si="24"/>
        <v>2548.994646526593</v>
      </c>
    </row>
    <row r="235" spans="1:29" ht="18.75">
      <c r="A235" s="371">
        <v>738</v>
      </c>
      <c r="B235" s="372" t="s">
        <v>233</v>
      </c>
      <c r="C235" s="368">
        <v>2959</v>
      </c>
      <c r="D235" s="362">
        <v>220.53937140925987</v>
      </c>
      <c r="E235" s="375">
        <v>206.1051030753633</v>
      </c>
      <c r="F235" s="378">
        <v>16.389658668469078</v>
      </c>
      <c r="G235" s="377">
        <v>-1.9553903345724908</v>
      </c>
      <c r="H235" s="363">
        <v>314.9837783034809</v>
      </c>
      <c r="I235" s="364">
        <v>535.52281176072995</v>
      </c>
      <c r="J235" s="367">
        <v>-236.01757350456236</v>
      </c>
      <c r="K235" s="368">
        <v>197.66784685017544</v>
      </c>
      <c r="L235" s="365">
        <f t="shared" si="23"/>
        <v>497.17308510634302</v>
      </c>
      <c r="M235" s="390">
        <v>2</v>
      </c>
      <c r="N235" s="141">
        <f t="shared" si="25"/>
        <v>-1353.3770198492759</v>
      </c>
      <c r="O235" s="142">
        <f t="shared" si="26"/>
        <v>-0.73133767965808927</v>
      </c>
      <c r="P235" s="31"/>
      <c r="Q235" s="45">
        <f t="shared" si="27"/>
        <v>-0.61739090486956183</v>
      </c>
      <c r="R235" s="45">
        <f t="shared" si="28"/>
        <v>-0.69329168378284778</v>
      </c>
      <c r="S235" s="23"/>
      <c r="T235" s="33"/>
      <c r="U235" s="383">
        <v>738</v>
      </c>
      <c r="V235" s="372" t="s">
        <v>233</v>
      </c>
      <c r="W235" s="368">
        <v>2950</v>
      </c>
      <c r="X235" s="387">
        <v>941.96537185428417</v>
      </c>
      <c r="Y235" s="363">
        <v>457.69506114760435</v>
      </c>
      <c r="Z235" s="384">
        <v>1399.6604330018886</v>
      </c>
      <c r="AA235" s="389">
        <v>-193.59186440677965</v>
      </c>
      <c r="AB235" s="386">
        <v>644.48153636051006</v>
      </c>
      <c r="AC235" s="392">
        <f t="shared" si="24"/>
        <v>1850.550104955619</v>
      </c>
    </row>
    <row r="236" spans="1:29" ht="18.75">
      <c r="A236" s="371">
        <v>739</v>
      </c>
      <c r="B236" s="372" t="s">
        <v>234</v>
      </c>
      <c r="C236" s="368">
        <v>3261</v>
      </c>
      <c r="D236" s="362">
        <v>819.59920269855877</v>
      </c>
      <c r="E236" s="375">
        <v>-15.679546151487274</v>
      </c>
      <c r="F236" s="378">
        <v>456.03526525605645</v>
      </c>
      <c r="G236" s="377">
        <v>379.24348359398959</v>
      </c>
      <c r="H236" s="363">
        <v>261.1076356945722</v>
      </c>
      <c r="I236" s="364">
        <v>1080.706838393131</v>
      </c>
      <c r="J236" s="367">
        <v>135.02023919043239</v>
      </c>
      <c r="K236" s="368">
        <v>220.69439741690144</v>
      </c>
      <c r="L236" s="365">
        <f t="shared" si="23"/>
        <v>1436.4214750004649</v>
      </c>
      <c r="M236" s="390">
        <v>9</v>
      </c>
      <c r="N236" s="141">
        <f t="shared" si="25"/>
        <v>-2738.3836469818007</v>
      </c>
      <c r="O236" s="142">
        <f t="shared" si="26"/>
        <v>-0.65593089185479669</v>
      </c>
      <c r="P236" s="31"/>
      <c r="Q236" s="45">
        <f t="shared" si="27"/>
        <v>-0.67688644401932008</v>
      </c>
      <c r="R236" s="45">
        <f t="shared" si="28"/>
        <v>-0.69546531981936921</v>
      </c>
      <c r="S236" s="23"/>
      <c r="T236" s="33"/>
      <c r="U236" s="383">
        <v>739</v>
      </c>
      <c r="V236" s="372" t="s">
        <v>234</v>
      </c>
      <c r="W236" s="368">
        <v>3326</v>
      </c>
      <c r="X236" s="387">
        <v>2697.663726837467</v>
      </c>
      <c r="Y236" s="363">
        <v>647.00200565736509</v>
      </c>
      <c r="Z236" s="384">
        <v>3344.6657324948328</v>
      </c>
      <c r="AA236" s="388">
        <v>105.44558027660854</v>
      </c>
      <c r="AB236" s="386">
        <v>724.69380921082438</v>
      </c>
      <c r="AC236" s="392">
        <f t="shared" si="24"/>
        <v>4174.8051219822655</v>
      </c>
    </row>
    <row r="237" spans="1:29" ht="18.75">
      <c r="A237" s="371">
        <v>740</v>
      </c>
      <c r="B237" s="372" t="s">
        <v>235</v>
      </c>
      <c r="C237" s="368">
        <v>32547</v>
      </c>
      <c r="D237" s="362">
        <v>-65.918917258119023</v>
      </c>
      <c r="E237" s="375">
        <v>-10.838295388207822</v>
      </c>
      <c r="F237" s="378">
        <v>-62.088825390973057</v>
      </c>
      <c r="G237" s="377">
        <v>7.0082035210618487</v>
      </c>
      <c r="H237" s="363">
        <v>246.62475804221586</v>
      </c>
      <c r="I237" s="364">
        <v>180.70584078409684</v>
      </c>
      <c r="J237" s="367">
        <v>-42.75684394875104</v>
      </c>
      <c r="K237" s="368">
        <v>189.12646960364498</v>
      </c>
      <c r="L237" s="365">
        <f t="shared" si="23"/>
        <v>327.07546643899076</v>
      </c>
      <c r="M237" s="390">
        <v>10</v>
      </c>
      <c r="N237" s="141">
        <f t="shared" si="25"/>
        <v>-2676.1287619790401</v>
      </c>
      <c r="O237" s="142">
        <f t="shared" si="26"/>
        <v>-0.89109116744575145</v>
      </c>
      <c r="P237" s="31"/>
      <c r="Q237" s="45">
        <f t="shared" si="27"/>
        <v>-0.92577349235128326</v>
      </c>
      <c r="R237" s="45">
        <f t="shared" si="28"/>
        <v>-0.69413867355647851</v>
      </c>
      <c r="S237" s="23"/>
      <c r="T237" s="33"/>
      <c r="U237" s="383">
        <v>740</v>
      </c>
      <c r="V237" s="372" t="s">
        <v>235</v>
      </c>
      <c r="W237" s="368">
        <v>32662</v>
      </c>
      <c r="X237" s="387">
        <v>1930.1321733064731</v>
      </c>
      <c r="Y237" s="363">
        <v>504.38679449008106</v>
      </c>
      <c r="Z237" s="384">
        <v>2434.5189677965545</v>
      </c>
      <c r="AA237" s="389">
        <v>-49.655318106668297</v>
      </c>
      <c r="AB237" s="386">
        <v>618.34057872814446</v>
      </c>
      <c r="AC237" s="392">
        <f t="shared" si="24"/>
        <v>3003.2042284180307</v>
      </c>
    </row>
    <row r="238" spans="1:29" ht="18.75">
      <c r="A238" s="371">
        <v>742</v>
      </c>
      <c r="B238" s="372" t="s">
        <v>236</v>
      </c>
      <c r="C238" s="368">
        <v>1009</v>
      </c>
      <c r="D238" s="362">
        <v>864.3141724479683</v>
      </c>
      <c r="E238" s="375">
        <v>901.85827552031719</v>
      </c>
      <c r="F238" s="378">
        <v>-159.96729435084242</v>
      </c>
      <c r="G238" s="377">
        <v>122.42319127849356</v>
      </c>
      <c r="H238" s="363">
        <v>-48.600594648166499</v>
      </c>
      <c r="I238" s="364">
        <v>815.71357779980178</v>
      </c>
      <c r="J238" s="367">
        <v>324.20713577799802</v>
      </c>
      <c r="K238" s="368">
        <v>223.03074373785574</v>
      </c>
      <c r="L238" s="365">
        <f t="shared" si="23"/>
        <v>1362.9514573156555</v>
      </c>
      <c r="M238" s="390">
        <v>19</v>
      </c>
      <c r="N238" s="141">
        <f t="shared" si="25"/>
        <v>-3492.6613958669222</v>
      </c>
      <c r="O238" s="142">
        <f t="shared" si="26"/>
        <v>-0.71930392753155381</v>
      </c>
      <c r="P238" s="31"/>
      <c r="Q238" s="45">
        <f t="shared" si="27"/>
        <v>-0.78684357694869278</v>
      </c>
      <c r="R238" s="45">
        <f t="shared" si="28"/>
        <v>-0.70218964635682246</v>
      </c>
      <c r="S238" s="23"/>
      <c r="T238" s="33"/>
      <c r="U238" s="383">
        <v>742</v>
      </c>
      <c r="V238" s="372" t="s">
        <v>236</v>
      </c>
      <c r="W238" s="368">
        <v>1009</v>
      </c>
      <c r="X238" s="387">
        <v>3751.8288013072347</v>
      </c>
      <c r="Y238" s="363">
        <v>75.002058973516753</v>
      </c>
      <c r="Z238" s="384">
        <v>3826.8308602807515</v>
      </c>
      <c r="AA238" s="388">
        <v>279.88007928642219</v>
      </c>
      <c r="AB238" s="386">
        <v>748.9019136154036</v>
      </c>
      <c r="AC238" s="392">
        <f t="shared" si="24"/>
        <v>4855.612853182578</v>
      </c>
    </row>
    <row r="239" spans="1:29" ht="18.75">
      <c r="A239" s="371">
        <v>743</v>
      </c>
      <c r="B239" s="372" t="s">
        <v>237</v>
      </c>
      <c r="C239" s="368">
        <v>64736</v>
      </c>
      <c r="D239" s="362">
        <v>180.49307958477507</v>
      </c>
      <c r="E239" s="375">
        <v>306.96354424122592</v>
      </c>
      <c r="F239" s="378">
        <v>-84.927783613445385</v>
      </c>
      <c r="G239" s="377">
        <v>-41.542681043005437</v>
      </c>
      <c r="H239" s="363">
        <v>183.15434997528422</v>
      </c>
      <c r="I239" s="364">
        <v>363.64744500741472</v>
      </c>
      <c r="J239" s="367">
        <v>-41.086412506178945</v>
      </c>
      <c r="K239" s="368">
        <v>153.63269166771335</v>
      </c>
      <c r="L239" s="365">
        <f t="shared" si="23"/>
        <v>476.19372416894913</v>
      </c>
      <c r="M239" s="390">
        <v>14</v>
      </c>
      <c r="N239" s="141">
        <f t="shared" si="25"/>
        <v>-1452.1723284703896</v>
      </c>
      <c r="O239" s="142">
        <f t="shared" si="26"/>
        <v>-0.75305843850694909</v>
      </c>
      <c r="P239" s="31"/>
      <c r="Q239" s="45">
        <f t="shared" si="27"/>
        <v>-0.75278617698026751</v>
      </c>
      <c r="R239" s="45">
        <f t="shared" si="28"/>
        <v>-0.69271829281371522</v>
      </c>
      <c r="S239" s="23"/>
      <c r="T239" s="33"/>
      <c r="U239" s="383">
        <v>743</v>
      </c>
      <c r="V239" s="372" t="s">
        <v>237</v>
      </c>
      <c r="W239" s="368">
        <v>64130</v>
      </c>
      <c r="X239" s="387">
        <v>1153.9560996396965</v>
      </c>
      <c r="Y239" s="363">
        <v>317.0273614201995</v>
      </c>
      <c r="Z239" s="384">
        <v>1470.9834610598959</v>
      </c>
      <c r="AA239" s="389">
        <v>-42.590846717604862</v>
      </c>
      <c r="AB239" s="386">
        <v>499.97343829704749</v>
      </c>
      <c r="AC239" s="392">
        <f t="shared" si="24"/>
        <v>1928.3660526393387</v>
      </c>
    </row>
    <row r="240" spans="1:29" ht="18.75">
      <c r="A240" s="371">
        <v>746</v>
      </c>
      <c r="B240" s="372" t="s">
        <v>238</v>
      </c>
      <c r="C240" s="368">
        <v>4781</v>
      </c>
      <c r="D240" s="362">
        <v>1036.0422505751935</v>
      </c>
      <c r="E240" s="375">
        <v>1184.6668061075088</v>
      </c>
      <c r="F240" s="378">
        <v>-21.735201840619116</v>
      </c>
      <c r="G240" s="377">
        <v>-126.8893536916963</v>
      </c>
      <c r="H240" s="363">
        <v>288.1160845011504</v>
      </c>
      <c r="I240" s="364">
        <v>1324.1585442376072</v>
      </c>
      <c r="J240" s="367">
        <v>54.375862790211251</v>
      </c>
      <c r="K240" s="368">
        <v>193.17092220133165</v>
      </c>
      <c r="L240" s="365">
        <f t="shared" si="23"/>
        <v>1571.70532922915</v>
      </c>
      <c r="M240" s="390">
        <v>17</v>
      </c>
      <c r="N240" s="141">
        <f t="shared" si="25"/>
        <v>-2783.1931819365</v>
      </c>
      <c r="O240" s="142">
        <f t="shared" si="26"/>
        <v>-0.63909484338167477</v>
      </c>
      <c r="P240" s="31"/>
      <c r="Q240" s="45">
        <f t="shared" si="27"/>
        <v>-0.64225599851773629</v>
      </c>
      <c r="R240" s="45">
        <f t="shared" si="28"/>
        <v>-0.68332663953684225</v>
      </c>
      <c r="S240" s="23"/>
      <c r="T240" s="33"/>
      <c r="U240" s="383">
        <v>746</v>
      </c>
      <c r="V240" s="372" t="s">
        <v>238</v>
      </c>
      <c r="W240" s="368">
        <v>4834</v>
      </c>
      <c r="X240" s="387">
        <v>2724.7292819988602</v>
      </c>
      <c r="Y240" s="363">
        <v>976.68440698302663</v>
      </c>
      <c r="Z240" s="384">
        <v>3701.4136889818869</v>
      </c>
      <c r="AA240" s="388">
        <v>43.484278030616466</v>
      </c>
      <c r="AB240" s="386">
        <v>610.00054415314628</v>
      </c>
      <c r="AC240" s="392">
        <f t="shared" si="24"/>
        <v>4354.8985111656502</v>
      </c>
    </row>
    <row r="241" spans="1:29" ht="18.75">
      <c r="A241" s="371">
        <v>747</v>
      </c>
      <c r="B241" s="372" t="s">
        <v>239</v>
      </c>
      <c r="C241" s="368">
        <v>1352</v>
      </c>
      <c r="D241" s="362">
        <v>767.14349112426032</v>
      </c>
      <c r="E241" s="375">
        <v>166.00813609467457</v>
      </c>
      <c r="F241" s="378">
        <v>331.03476331360946</v>
      </c>
      <c r="G241" s="377">
        <v>270.10059171597635</v>
      </c>
      <c r="H241" s="363">
        <v>346.12352071005915</v>
      </c>
      <c r="I241" s="364">
        <v>1113.2670118343194</v>
      </c>
      <c r="J241" s="367">
        <v>-144.85946745562131</v>
      </c>
      <c r="K241" s="368">
        <v>248.53214509604931</v>
      </c>
      <c r="L241" s="365">
        <f t="shared" si="23"/>
        <v>1216.9396894747474</v>
      </c>
      <c r="M241" s="390">
        <v>4</v>
      </c>
      <c r="N241" s="141">
        <f t="shared" si="25"/>
        <v>-2974.4048227097005</v>
      </c>
      <c r="O241" s="142">
        <f t="shared" si="26"/>
        <v>-0.70965410122287897</v>
      </c>
      <c r="P241" s="31"/>
      <c r="Q241" s="45">
        <f t="shared" si="27"/>
        <v>-0.68600313657392742</v>
      </c>
      <c r="R241" s="45">
        <f t="shared" si="28"/>
        <v>-0.69034532204352161</v>
      </c>
      <c r="S241" s="23"/>
      <c r="T241" s="33"/>
      <c r="U241" s="383">
        <v>747</v>
      </c>
      <c r="V241" s="372" t="s">
        <v>239</v>
      </c>
      <c r="W241" s="368">
        <v>1385</v>
      </c>
      <c r="X241" s="387">
        <v>2458.6172670046608</v>
      </c>
      <c r="Y241" s="363">
        <v>1086.8544924494818</v>
      </c>
      <c r="Z241" s="384">
        <v>3545.4717594541426</v>
      </c>
      <c r="AA241" s="389">
        <v>-156.73790613718413</v>
      </c>
      <c r="AB241" s="386">
        <v>802.61065886748941</v>
      </c>
      <c r="AC241" s="392">
        <f t="shared" si="24"/>
        <v>4191.3445121844479</v>
      </c>
    </row>
    <row r="242" spans="1:29" ht="18.75">
      <c r="A242" s="371">
        <v>748</v>
      </c>
      <c r="B242" s="372" t="s">
        <v>240</v>
      </c>
      <c r="C242" s="368">
        <v>5028</v>
      </c>
      <c r="D242" s="362">
        <v>600.57677008751</v>
      </c>
      <c r="E242" s="375">
        <v>898.97613365155132</v>
      </c>
      <c r="F242" s="378">
        <v>-132.3005171042164</v>
      </c>
      <c r="G242" s="377">
        <v>-166.09884645982498</v>
      </c>
      <c r="H242" s="363">
        <v>536.99224343675417</v>
      </c>
      <c r="I242" s="364">
        <v>1137.5688146380271</v>
      </c>
      <c r="J242" s="367">
        <v>20.363961813842483</v>
      </c>
      <c r="K242" s="368">
        <v>203.94288415977627</v>
      </c>
      <c r="L242" s="365">
        <f t="shared" si="23"/>
        <v>1361.8756606116458</v>
      </c>
      <c r="M242" s="390">
        <v>17</v>
      </c>
      <c r="N242" s="141">
        <f t="shared" si="25"/>
        <v>-2610.3346908332487</v>
      </c>
      <c r="O242" s="142">
        <f t="shared" si="26"/>
        <v>-0.65714915875080415</v>
      </c>
      <c r="P242" s="31"/>
      <c r="Q242" s="45">
        <f t="shared" si="27"/>
        <v>-0.65749041732166957</v>
      </c>
      <c r="R242" s="45">
        <f t="shared" si="28"/>
        <v>-0.68095740798177129</v>
      </c>
      <c r="S242" s="23"/>
      <c r="T242" s="33"/>
      <c r="U242" s="383">
        <v>748</v>
      </c>
      <c r="V242" s="372" t="s">
        <v>240</v>
      </c>
      <c r="W242" s="368">
        <v>5034</v>
      </c>
      <c r="X242" s="387">
        <v>2361.6565299241051</v>
      </c>
      <c r="Y242" s="363">
        <v>959.61934721355897</v>
      </c>
      <c r="Z242" s="384">
        <v>3321.2758771376643</v>
      </c>
      <c r="AA242" s="388">
        <v>11.700437028208185</v>
      </c>
      <c r="AB242" s="386">
        <v>639.234037279022</v>
      </c>
      <c r="AC242" s="392">
        <f t="shared" si="24"/>
        <v>3972.2103514448945</v>
      </c>
    </row>
    <row r="243" spans="1:29" ht="18.75">
      <c r="A243" s="371">
        <v>749</v>
      </c>
      <c r="B243" s="372" t="s">
        <v>241</v>
      </c>
      <c r="C243" s="368">
        <v>21293</v>
      </c>
      <c r="D243" s="362">
        <v>260.59953975484899</v>
      </c>
      <c r="E243" s="375">
        <v>497.70727469121306</v>
      </c>
      <c r="F243" s="378">
        <v>-112.57953317991829</v>
      </c>
      <c r="G243" s="377">
        <v>-124.52820175644578</v>
      </c>
      <c r="H243" s="363">
        <v>217.57366270605363</v>
      </c>
      <c r="I243" s="364">
        <v>478.17315549711174</v>
      </c>
      <c r="J243" s="367">
        <v>-96.577607664490671</v>
      </c>
      <c r="K243" s="368">
        <v>144.9070019289727</v>
      </c>
      <c r="L243" s="365">
        <f t="shared" si="23"/>
        <v>526.50254976159374</v>
      </c>
      <c r="M243" s="390">
        <v>11</v>
      </c>
      <c r="N243" s="141">
        <f t="shared" si="25"/>
        <v>-1535.9848769947457</v>
      </c>
      <c r="O243" s="142">
        <f t="shared" si="26"/>
        <v>-0.74472448028950122</v>
      </c>
      <c r="P243" s="31"/>
      <c r="Q243" s="45">
        <f t="shared" si="27"/>
        <v>-0.71623502538960881</v>
      </c>
      <c r="R243" s="45">
        <f t="shared" si="28"/>
        <v>-0.69397882727472071</v>
      </c>
      <c r="S243" s="23"/>
      <c r="T243" s="33"/>
      <c r="U243" s="383">
        <v>749</v>
      </c>
      <c r="V243" s="372" t="s">
        <v>241</v>
      </c>
      <c r="W243" s="368">
        <v>21251</v>
      </c>
      <c r="X243" s="387">
        <v>1431.2694752637765</v>
      </c>
      <c r="Y243" s="363">
        <v>253.83333262730545</v>
      </c>
      <c r="Z243" s="384">
        <v>1685.102807891082</v>
      </c>
      <c r="AA243" s="389">
        <v>-96.13491129829184</v>
      </c>
      <c r="AB243" s="386">
        <v>473.51953016354946</v>
      </c>
      <c r="AC243" s="392">
        <f t="shared" si="24"/>
        <v>2062.4874267563396</v>
      </c>
    </row>
    <row r="244" spans="1:29" ht="18.75">
      <c r="A244" s="371">
        <v>751</v>
      </c>
      <c r="B244" s="372" t="s">
        <v>242</v>
      </c>
      <c r="C244" s="368">
        <v>2904</v>
      </c>
      <c r="D244" s="362">
        <v>380.93973829201104</v>
      </c>
      <c r="E244" s="375">
        <v>448.37052341597797</v>
      </c>
      <c r="F244" s="378">
        <v>18.596418732782368</v>
      </c>
      <c r="G244" s="377">
        <v>-86.02720385674931</v>
      </c>
      <c r="H244" s="363">
        <v>449.98966942148758</v>
      </c>
      <c r="I244" s="364">
        <v>830.92906336088151</v>
      </c>
      <c r="J244" s="367">
        <v>89.656336088154276</v>
      </c>
      <c r="K244" s="368">
        <v>179.58689646403337</v>
      </c>
      <c r="L244" s="365">
        <f t="shared" si="23"/>
        <v>1100.1722959130691</v>
      </c>
      <c r="M244" s="390">
        <v>19</v>
      </c>
      <c r="N244" s="141">
        <f t="shared" si="25"/>
        <v>-2289.693964768705</v>
      </c>
      <c r="O244" s="142">
        <f t="shared" si="26"/>
        <v>-0.6754525956750278</v>
      </c>
      <c r="P244" s="31"/>
      <c r="Q244" s="45">
        <f t="shared" si="27"/>
        <v>-0.69454575378468641</v>
      </c>
      <c r="R244" s="45">
        <f t="shared" si="28"/>
        <v>-0.69744196203432041</v>
      </c>
      <c r="S244" s="23"/>
      <c r="T244" s="33"/>
      <c r="U244" s="383">
        <v>751</v>
      </c>
      <c r="V244" s="372" t="s">
        <v>242</v>
      </c>
      <c r="W244" s="368">
        <v>2950</v>
      </c>
      <c r="X244" s="387">
        <v>2157.2669718327779</v>
      </c>
      <c r="Y244" s="363">
        <v>563.03917436223185</v>
      </c>
      <c r="Z244" s="384">
        <v>2720.3061461950097</v>
      </c>
      <c r="AA244" s="388">
        <v>75.998305084745766</v>
      </c>
      <c r="AB244" s="386">
        <v>593.56180940201853</v>
      </c>
      <c r="AC244" s="392">
        <f t="shared" si="24"/>
        <v>3389.8662606817743</v>
      </c>
    </row>
    <row r="245" spans="1:29" ht="18.75">
      <c r="A245" s="371">
        <v>753</v>
      </c>
      <c r="B245" s="372" t="s">
        <v>243</v>
      </c>
      <c r="C245" s="368">
        <v>22190</v>
      </c>
      <c r="D245" s="362">
        <v>1002.3550247859396</v>
      </c>
      <c r="E245" s="375">
        <v>611.43032897701664</v>
      </c>
      <c r="F245" s="378">
        <v>244.79643983776475</v>
      </c>
      <c r="G245" s="377">
        <v>146.12825597115818</v>
      </c>
      <c r="H245" s="363">
        <v>-28.849887336638126</v>
      </c>
      <c r="I245" s="364">
        <v>973.50513744930151</v>
      </c>
      <c r="J245" s="367">
        <v>-95.943442992338888</v>
      </c>
      <c r="K245" s="368">
        <v>114.03235183572615</v>
      </c>
      <c r="L245" s="365">
        <f t="shared" si="23"/>
        <v>991.59404629268874</v>
      </c>
      <c r="M245" s="390">
        <v>1</v>
      </c>
      <c r="N245" s="141">
        <f t="shared" si="25"/>
        <v>102.8127054519548</v>
      </c>
      <c r="O245" s="142">
        <f t="shared" si="26"/>
        <v>0.11567828972950775</v>
      </c>
      <c r="P245" s="31"/>
      <c r="Q245" s="45">
        <f t="shared" si="27"/>
        <v>0.58690367361947615</v>
      </c>
      <c r="R245" s="45">
        <f t="shared" si="28"/>
        <v>-0.69314115765291928</v>
      </c>
      <c r="S245" s="23"/>
      <c r="T245" s="33"/>
      <c r="U245" s="383">
        <v>753</v>
      </c>
      <c r="V245" s="372" t="s">
        <v>243</v>
      </c>
      <c r="W245" s="368">
        <v>21687</v>
      </c>
      <c r="X245" s="387">
        <v>901.74250865508782</v>
      </c>
      <c r="Y245" s="363">
        <v>-288.28048595468636</v>
      </c>
      <c r="Z245" s="384">
        <v>613.46202270040146</v>
      </c>
      <c r="AA245" s="389">
        <v>-96.292433254945365</v>
      </c>
      <c r="AB245" s="386">
        <v>371.61175139527796</v>
      </c>
      <c r="AC245" s="392">
        <f t="shared" si="24"/>
        <v>888.78134084073395</v>
      </c>
    </row>
    <row r="246" spans="1:29" ht="18.75">
      <c r="A246" s="371">
        <v>755</v>
      </c>
      <c r="B246" s="372" t="s">
        <v>244</v>
      </c>
      <c r="C246" s="368">
        <v>6198</v>
      </c>
      <c r="D246" s="362">
        <v>776.16908680219422</v>
      </c>
      <c r="E246" s="375">
        <v>566.21797353985153</v>
      </c>
      <c r="F246" s="378">
        <v>74.92094223943208</v>
      </c>
      <c r="G246" s="377">
        <v>135.03017102291062</v>
      </c>
      <c r="H246" s="363">
        <v>20.478380122620202</v>
      </c>
      <c r="I246" s="364">
        <v>796.64762826718299</v>
      </c>
      <c r="J246" s="367">
        <v>-258.80816392384639</v>
      </c>
      <c r="K246" s="368">
        <v>147.2733946070986</v>
      </c>
      <c r="L246" s="365">
        <f t="shared" si="23"/>
        <v>685.11285895043522</v>
      </c>
      <c r="M246" s="390">
        <v>1</v>
      </c>
      <c r="N246" s="141">
        <f t="shared" si="25"/>
        <v>-387.95435505870716</v>
      </c>
      <c r="O246" s="142">
        <f t="shared" si="26"/>
        <v>-0.36153779557689647</v>
      </c>
      <c r="P246" s="31"/>
      <c r="Q246" s="45">
        <f t="shared" si="27"/>
        <v>-4.3370767922474296E-2</v>
      </c>
      <c r="R246" s="45">
        <f t="shared" si="28"/>
        <v>-0.69840609338212578</v>
      </c>
      <c r="S246" s="23"/>
      <c r="T246" s="33"/>
      <c r="U246" s="383">
        <v>755</v>
      </c>
      <c r="V246" s="372" t="s">
        <v>244</v>
      </c>
      <c r="W246" s="368">
        <v>6149</v>
      </c>
      <c r="X246" s="387">
        <v>917.27287174490823</v>
      </c>
      <c r="Y246" s="363">
        <v>-84.50757297069903</v>
      </c>
      <c r="Z246" s="384">
        <v>832.76529877420921</v>
      </c>
      <c r="AA246" s="388">
        <v>-248.01496178240365</v>
      </c>
      <c r="AB246" s="386">
        <v>488.31687701733665</v>
      </c>
      <c r="AC246" s="392">
        <f t="shared" si="24"/>
        <v>1073.0672140091424</v>
      </c>
    </row>
    <row r="247" spans="1:29" ht="18.75">
      <c r="A247" s="371">
        <v>758</v>
      </c>
      <c r="B247" s="372" t="s">
        <v>245</v>
      </c>
      <c r="C247" s="368">
        <v>8187</v>
      </c>
      <c r="D247" s="362">
        <v>246.8170269940149</v>
      </c>
      <c r="E247" s="375">
        <v>926.83730304140715</v>
      </c>
      <c r="F247" s="378">
        <v>-450.77000122144864</v>
      </c>
      <c r="G247" s="377">
        <v>-229.25027482594356</v>
      </c>
      <c r="H247" s="363">
        <v>-12.735312080127031</v>
      </c>
      <c r="I247" s="364">
        <v>234.08171491388788</v>
      </c>
      <c r="J247" s="367">
        <v>-118.58971540246732</v>
      </c>
      <c r="K247" s="368">
        <v>185.90648088620827</v>
      </c>
      <c r="L247" s="365">
        <f t="shared" si="23"/>
        <v>301.39848039762882</v>
      </c>
      <c r="M247" s="390">
        <v>19</v>
      </c>
      <c r="N247" s="141">
        <f t="shared" si="25"/>
        <v>-2999.2868101067393</v>
      </c>
      <c r="O247" s="142">
        <f t="shared" si="26"/>
        <v>-0.90868608974484422</v>
      </c>
      <c r="P247" s="31"/>
      <c r="Q247" s="45">
        <f t="shared" si="27"/>
        <v>-0.91717520746218484</v>
      </c>
      <c r="R247" s="45">
        <f t="shared" si="28"/>
        <v>-0.69323625917475384</v>
      </c>
      <c r="S247" s="23"/>
      <c r="T247" s="33"/>
      <c r="U247" s="383">
        <v>758</v>
      </c>
      <c r="V247" s="372" t="s">
        <v>245</v>
      </c>
      <c r="W247" s="368">
        <v>8266</v>
      </c>
      <c r="X247" s="387">
        <v>2724.7746780678158</v>
      </c>
      <c r="Y247" s="363">
        <v>101.45292530364594</v>
      </c>
      <c r="Z247" s="384">
        <v>2826.2276033714616</v>
      </c>
      <c r="AA247" s="389">
        <v>-131.56726348899105</v>
      </c>
      <c r="AB247" s="386">
        <v>606.02495062189723</v>
      </c>
      <c r="AC247" s="392">
        <f t="shared" si="24"/>
        <v>3300.6852905043679</v>
      </c>
    </row>
    <row r="248" spans="1:29" ht="18.75">
      <c r="A248" s="371">
        <v>759</v>
      </c>
      <c r="B248" s="372" t="s">
        <v>246</v>
      </c>
      <c r="C248" s="368">
        <v>1997</v>
      </c>
      <c r="D248" s="362">
        <v>609.47170756134199</v>
      </c>
      <c r="E248" s="375">
        <v>465.61942914371559</v>
      </c>
      <c r="F248" s="378">
        <v>148.56534802203305</v>
      </c>
      <c r="G248" s="377">
        <v>-4.71306960440661</v>
      </c>
      <c r="H248" s="363">
        <v>468.63144717075613</v>
      </c>
      <c r="I248" s="364">
        <v>1078.1026539809714</v>
      </c>
      <c r="J248" s="367">
        <v>-267.49524286429647</v>
      </c>
      <c r="K248" s="368">
        <v>244.18492679423073</v>
      </c>
      <c r="L248" s="365">
        <f t="shared" si="23"/>
        <v>1054.7923379109056</v>
      </c>
      <c r="M248" s="390">
        <v>14</v>
      </c>
      <c r="N248" s="141">
        <f t="shared" si="25"/>
        <v>-3202.9664637977889</v>
      </c>
      <c r="O248" s="142">
        <f t="shared" si="26"/>
        <v>-0.75226583114863066</v>
      </c>
      <c r="P248" s="31"/>
      <c r="Q248" s="45">
        <f t="shared" si="27"/>
        <v>-0.71246645710542622</v>
      </c>
      <c r="R248" s="45">
        <f t="shared" si="28"/>
        <v>-0.68330499592062033</v>
      </c>
      <c r="S248" s="23"/>
      <c r="T248" s="33"/>
      <c r="U248" s="383">
        <v>759</v>
      </c>
      <c r="V248" s="372" t="s">
        <v>246</v>
      </c>
      <c r="W248" s="368">
        <v>2007</v>
      </c>
      <c r="X248" s="387">
        <v>2554.7502114343824</v>
      </c>
      <c r="Y248" s="363">
        <v>1194.7346073725337</v>
      </c>
      <c r="Z248" s="384">
        <v>3749.4848188069159</v>
      </c>
      <c r="AA248" s="388">
        <v>-262.76731439960139</v>
      </c>
      <c r="AB248" s="386">
        <v>771.04129730138004</v>
      </c>
      <c r="AC248" s="392">
        <f t="shared" si="24"/>
        <v>4257.7588017086946</v>
      </c>
    </row>
    <row r="249" spans="1:29" ht="18.75">
      <c r="A249" s="371">
        <v>761</v>
      </c>
      <c r="B249" s="372" t="s">
        <v>247</v>
      </c>
      <c r="C249" s="368">
        <v>8563</v>
      </c>
      <c r="D249" s="362">
        <v>516.22830783603877</v>
      </c>
      <c r="E249" s="375">
        <v>79.012495620693684</v>
      </c>
      <c r="F249" s="378">
        <v>258.16279341352327</v>
      </c>
      <c r="G249" s="377">
        <v>179.05301880182179</v>
      </c>
      <c r="H249" s="363">
        <v>487.9110124956207</v>
      </c>
      <c r="I249" s="364">
        <v>1004.1393203316595</v>
      </c>
      <c r="J249" s="367">
        <v>27.989372883335278</v>
      </c>
      <c r="K249" s="368">
        <v>214.93044939655525</v>
      </c>
      <c r="L249" s="365">
        <f t="shared" si="23"/>
        <v>1247.0591426115502</v>
      </c>
      <c r="M249" s="390">
        <v>2</v>
      </c>
      <c r="N249" s="141">
        <f t="shared" si="25"/>
        <v>-2235.4866101337188</v>
      </c>
      <c r="O249" s="142">
        <f t="shared" si="26"/>
        <v>-0.64191162696757065</v>
      </c>
      <c r="P249" s="31"/>
      <c r="Q249" s="45">
        <f t="shared" si="27"/>
        <v>-0.63980010109502827</v>
      </c>
      <c r="R249" s="45">
        <f t="shared" si="28"/>
        <v>-0.68624515040885203</v>
      </c>
      <c r="S249" s="23"/>
      <c r="T249" s="33"/>
      <c r="U249" s="383">
        <v>761</v>
      </c>
      <c r="V249" s="372" t="s">
        <v>247</v>
      </c>
      <c r="W249" s="368">
        <v>8646</v>
      </c>
      <c r="X249" s="387">
        <v>1998.0413980775495</v>
      </c>
      <c r="Y249" s="363">
        <v>789.68653683942398</v>
      </c>
      <c r="Z249" s="384">
        <v>2787.7279349169735</v>
      </c>
      <c r="AA249" s="389">
        <v>9.7911172796668975</v>
      </c>
      <c r="AB249" s="386">
        <v>685.02670054862847</v>
      </c>
      <c r="AC249" s="392">
        <f t="shared" si="24"/>
        <v>3482.5457527452691</v>
      </c>
    </row>
    <row r="250" spans="1:29" ht="18.75">
      <c r="A250" s="371">
        <v>762</v>
      </c>
      <c r="B250" s="372" t="s">
        <v>248</v>
      </c>
      <c r="C250" s="368">
        <v>3777</v>
      </c>
      <c r="D250" s="362">
        <v>838.85120465978287</v>
      </c>
      <c r="E250" s="375">
        <v>279.49086576648131</v>
      </c>
      <c r="F250" s="378">
        <v>349.92613185067512</v>
      </c>
      <c r="G250" s="377">
        <v>209.43420704262641</v>
      </c>
      <c r="H250" s="363">
        <v>107.10669843791369</v>
      </c>
      <c r="I250" s="364">
        <v>945.95790309769654</v>
      </c>
      <c r="J250" s="367">
        <v>-24.005824728620599</v>
      </c>
      <c r="K250" s="368">
        <v>235.84092493472136</v>
      </c>
      <c r="L250" s="365">
        <f t="shared" si="23"/>
        <v>1157.7930033037974</v>
      </c>
      <c r="M250" s="390">
        <v>11</v>
      </c>
      <c r="N250" s="141">
        <f t="shared" si="25"/>
        <v>-3064.4200557121185</v>
      </c>
      <c r="O250" s="142">
        <f t="shared" si="26"/>
        <v>-0.72578527252870373</v>
      </c>
      <c r="P250" s="31"/>
      <c r="Q250" s="45">
        <f t="shared" si="27"/>
        <v>-0.73216015802276657</v>
      </c>
      <c r="R250" s="45">
        <f t="shared" si="28"/>
        <v>-0.67919470570554563</v>
      </c>
      <c r="S250" s="23"/>
      <c r="T250" s="33"/>
      <c r="U250" s="383">
        <v>762</v>
      </c>
      <c r="V250" s="372" t="s">
        <v>248</v>
      </c>
      <c r="W250" s="368">
        <v>3841</v>
      </c>
      <c r="X250" s="387">
        <v>2902.842367714667</v>
      </c>
      <c r="Y250" s="363">
        <v>628.96192291847728</v>
      </c>
      <c r="Z250" s="384">
        <v>3531.8042906331443</v>
      </c>
      <c r="AA250" s="388">
        <v>-44.744077063264776</v>
      </c>
      <c r="AB250" s="386">
        <v>735.15284544603674</v>
      </c>
      <c r="AC250" s="392">
        <f t="shared" si="24"/>
        <v>4222.2130590159159</v>
      </c>
    </row>
    <row r="251" spans="1:29" ht="18.75">
      <c r="A251" s="371">
        <v>765</v>
      </c>
      <c r="B251" s="372" t="s">
        <v>249</v>
      </c>
      <c r="C251" s="368">
        <v>10348</v>
      </c>
      <c r="D251" s="362">
        <v>98.991012756088139</v>
      </c>
      <c r="E251" s="375">
        <v>384.03923463471205</v>
      </c>
      <c r="F251" s="378">
        <v>-211.09499420177812</v>
      </c>
      <c r="G251" s="377">
        <v>-73.953227676845771</v>
      </c>
      <c r="H251" s="363">
        <v>138.33784306146114</v>
      </c>
      <c r="I251" s="364">
        <v>237.32885581754928</v>
      </c>
      <c r="J251" s="367">
        <v>56.959412446849633</v>
      </c>
      <c r="K251" s="368">
        <v>182.42393243096976</v>
      </c>
      <c r="L251" s="365">
        <f t="shared" si="23"/>
        <v>476.71220069536867</v>
      </c>
      <c r="M251" s="390">
        <v>18</v>
      </c>
      <c r="N251" s="141">
        <f t="shared" si="25"/>
        <v>-2432.4067191592594</v>
      </c>
      <c r="O251" s="142">
        <f t="shared" si="26"/>
        <v>-0.83613175884910529</v>
      </c>
      <c r="P251" s="31"/>
      <c r="Q251" s="45">
        <f t="shared" si="27"/>
        <v>-0.89449958211414649</v>
      </c>
      <c r="R251" s="45">
        <f t="shared" si="28"/>
        <v>-0.69785368650911062</v>
      </c>
      <c r="S251" s="23"/>
      <c r="T251" s="33"/>
      <c r="U251" s="383">
        <v>765</v>
      </c>
      <c r="V251" s="372" t="s">
        <v>249</v>
      </c>
      <c r="W251" s="368">
        <v>10301</v>
      </c>
      <c r="X251" s="387">
        <v>1807.7969551076105</v>
      </c>
      <c r="Y251" s="363">
        <v>441.7567487869847</v>
      </c>
      <c r="Z251" s="384">
        <v>2249.5537038945949</v>
      </c>
      <c r="AA251" s="389">
        <v>55.804970391224153</v>
      </c>
      <c r="AB251" s="386">
        <v>603.76024556880907</v>
      </c>
      <c r="AC251" s="392">
        <f t="shared" si="24"/>
        <v>2909.1189198546281</v>
      </c>
    </row>
    <row r="252" spans="1:29" ht="18.75">
      <c r="A252" s="371">
        <v>768</v>
      </c>
      <c r="B252" s="372" t="s">
        <v>250</v>
      </c>
      <c r="C252" s="368">
        <v>2430</v>
      </c>
      <c r="D252" s="362">
        <v>520.49382716049388</v>
      </c>
      <c r="E252" s="375">
        <v>260.54691358024689</v>
      </c>
      <c r="F252" s="378">
        <v>59.846090534979425</v>
      </c>
      <c r="G252" s="377">
        <v>200.1008230452675</v>
      </c>
      <c r="H252" s="363">
        <v>147.46543209876543</v>
      </c>
      <c r="I252" s="364">
        <v>667.95925925925928</v>
      </c>
      <c r="J252" s="367">
        <v>124.96255144032922</v>
      </c>
      <c r="K252" s="368">
        <v>234.32738332764285</v>
      </c>
      <c r="L252" s="365">
        <f t="shared" si="23"/>
        <v>1027.2491940272314</v>
      </c>
      <c r="M252" s="390">
        <v>10</v>
      </c>
      <c r="N252" s="141">
        <f t="shared" si="25"/>
        <v>-3514.9157905521724</v>
      </c>
      <c r="O252" s="142">
        <f t="shared" si="26"/>
        <v>-0.77384150564439425</v>
      </c>
      <c r="P252" s="31"/>
      <c r="Q252" s="45">
        <f t="shared" si="27"/>
        <v>-0.81885531389033261</v>
      </c>
      <c r="R252" s="45">
        <f t="shared" si="28"/>
        <v>-0.69051185961678896</v>
      </c>
      <c r="S252" s="23"/>
      <c r="T252" s="33"/>
      <c r="U252" s="383">
        <v>768</v>
      </c>
      <c r="V252" s="372" t="s">
        <v>250</v>
      </c>
      <c r="W252" s="368">
        <v>2482</v>
      </c>
      <c r="X252" s="387">
        <v>2952.3898314167127</v>
      </c>
      <c r="Y252" s="363">
        <v>735.04518864712736</v>
      </c>
      <c r="Z252" s="384">
        <v>3687.4350200638401</v>
      </c>
      <c r="AA252" s="388">
        <v>97.585012087026598</v>
      </c>
      <c r="AB252" s="386">
        <v>757.14495242853752</v>
      </c>
      <c r="AC252" s="392">
        <f t="shared" si="24"/>
        <v>4542.1649845794036</v>
      </c>
    </row>
    <row r="253" spans="1:29" ht="18.75">
      <c r="A253" s="371">
        <v>777</v>
      </c>
      <c r="B253" s="372" t="s">
        <v>251</v>
      </c>
      <c r="C253" s="368">
        <v>7508</v>
      </c>
      <c r="D253" s="362">
        <v>460.5548748002131</v>
      </c>
      <c r="E253" s="375">
        <v>409.42954182205648</v>
      </c>
      <c r="F253" s="378">
        <v>-9.5903036760788485</v>
      </c>
      <c r="G253" s="377">
        <v>60.715636654235482</v>
      </c>
      <c r="H253" s="363">
        <v>338.63931806073521</v>
      </c>
      <c r="I253" s="364">
        <v>799.19405966968566</v>
      </c>
      <c r="J253" s="367">
        <v>11.000532765050613</v>
      </c>
      <c r="K253" s="368">
        <v>207.7208835273924</v>
      </c>
      <c r="L253" s="365">
        <f t="shared" si="23"/>
        <v>1017.9154759621287</v>
      </c>
      <c r="M253" s="390">
        <v>18</v>
      </c>
      <c r="N253" s="141">
        <f t="shared" si="25"/>
        <v>-3636.5988379220835</v>
      </c>
      <c r="O253" s="142">
        <f t="shared" si="26"/>
        <v>-0.78130575881446285</v>
      </c>
      <c r="P253" s="31"/>
      <c r="Q253" s="45">
        <f t="shared" si="27"/>
        <v>-0.80180506624477177</v>
      </c>
      <c r="R253" s="45">
        <f t="shared" si="28"/>
        <v>-0.69211078914837953</v>
      </c>
      <c r="S253" s="23"/>
      <c r="T253" s="33"/>
      <c r="U253" s="383">
        <v>777</v>
      </c>
      <c r="V253" s="372" t="s">
        <v>251</v>
      </c>
      <c r="W253" s="368">
        <v>7594</v>
      </c>
      <c r="X253" s="387">
        <v>3239.438173148023</v>
      </c>
      <c r="Y253" s="363">
        <v>792.92554335693421</v>
      </c>
      <c r="Z253" s="384">
        <v>4032.3637165049572</v>
      </c>
      <c r="AA253" s="389">
        <v>-52.510534632604688</v>
      </c>
      <c r="AB253" s="386">
        <v>674.66113201185965</v>
      </c>
      <c r="AC253" s="392">
        <f t="shared" si="24"/>
        <v>4654.5143138842122</v>
      </c>
    </row>
    <row r="254" spans="1:29" ht="18.75">
      <c r="A254" s="371">
        <v>778</v>
      </c>
      <c r="B254" s="372" t="s">
        <v>252</v>
      </c>
      <c r="C254" s="368">
        <v>6891</v>
      </c>
      <c r="D254" s="362">
        <v>75.921056450442606</v>
      </c>
      <c r="E254" s="375">
        <v>46.213611957625886</v>
      </c>
      <c r="F254" s="378">
        <v>29.685967203598896</v>
      </c>
      <c r="G254" s="377">
        <v>2.1477289217820345E-2</v>
      </c>
      <c r="H254" s="363">
        <v>441.74590044986212</v>
      </c>
      <c r="I254" s="364">
        <v>517.66695690030474</v>
      </c>
      <c r="J254" s="367">
        <v>13.409084312871862</v>
      </c>
      <c r="K254" s="368">
        <v>198.08859707741499</v>
      </c>
      <c r="L254" s="365">
        <f t="shared" si="23"/>
        <v>729.1646382905916</v>
      </c>
      <c r="M254" s="390">
        <v>11</v>
      </c>
      <c r="N254" s="141">
        <f t="shared" si="25"/>
        <v>-3230.9132631791203</v>
      </c>
      <c r="O254" s="142">
        <f t="shared" si="26"/>
        <v>-0.81587113778242215</v>
      </c>
      <c r="P254" s="31"/>
      <c r="Q254" s="45">
        <f t="shared" si="27"/>
        <v>-0.84490476584324126</v>
      </c>
      <c r="R254" s="45">
        <f t="shared" si="28"/>
        <v>-0.69230210928165237</v>
      </c>
      <c r="S254" s="23"/>
      <c r="T254" s="33"/>
      <c r="U254" s="383">
        <v>778</v>
      </c>
      <c r="V254" s="372" t="s">
        <v>252</v>
      </c>
      <c r="W254" s="368">
        <v>6931</v>
      </c>
      <c r="X254" s="387">
        <v>2526.8258611084057</v>
      </c>
      <c r="Y254" s="363">
        <v>810.91020612036209</v>
      </c>
      <c r="Z254" s="384">
        <v>3337.7360672287673</v>
      </c>
      <c r="AA254" s="388">
        <v>-21.43442504689078</v>
      </c>
      <c r="AB254" s="386">
        <v>643.7762592878355</v>
      </c>
      <c r="AC254" s="392">
        <f t="shared" si="24"/>
        <v>3960.0779014697118</v>
      </c>
    </row>
    <row r="255" spans="1:29" ht="18.75">
      <c r="A255" s="371">
        <v>781</v>
      </c>
      <c r="B255" s="372" t="s">
        <v>253</v>
      </c>
      <c r="C255" s="368">
        <v>3584</v>
      </c>
      <c r="D255" s="362">
        <v>734.97516741071433</v>
      </c>
      <c r="E255" s="375">
        <v>-175.09486607142858</v>
      </c>
      <c r="F255" s="378">
        <v>466.76841517857144</v>
      </c>
      <c r="G255" s="377">
        <v>443.30161830357144</v>
      </c>
      <c r="H255" s="363">
        <v>151.29994419642858</v>
      </c>
      <c r="I255" s="364">
        <v>886.27511160714289</v>
      </c>
      <c r="J255" s="367">
        <v>-115.09681919642857</v>
      </c>
      <c r="K255" s="368">
        <v>224.72633619976165</v>
      </c>
      <c r="L255" s="365">
        <f t="shared" si="23"/>
        <v>995.90462861047604</v>
      </c>
      <c r="M255" s="390">
        <v>7</v>
      </c>
      <c r="N255" s="141">
        <f t="shared" si="25"/>
        <v>-3253.3304739966161</v>
      </c>
      <c r="O255" s="142">
        <f t="shared" si="26"/>
        <v>-0.76562731772609038</v>
      </c>
      <c r="P255" s="31"/>
      <c r="Q255" s="45">
        <f t="shared" si="27"/>
        <v>-0.75563754834461372</v>
      </c>
      <c r="R255" s="45">
        <f t="shared" si="28"/>
        <v>-0.68966805254408792</v>
      </c>
      <c r="S255" s="23"/>
      <c r="T255" s="33"/>
      <c r="U255" s="383">
        <v>781</v>
      </c>
      <c r="V255" s="372" t="s">
        <v>253</v>
      </c>
      <c r="W255" s="368">
        <v>3631</v>
      </c>
      <c r="X255" s="387">
        <v>2864.9709339443152</v>
      </c>
      <c r="Y255" s="363">
        <v>761.91652606945945</v>
      </c>
      <c r="Z255" s="384">
        <v>3626.8874600137747</v>
      </c>
      <c r="AA255" s="389">
        <v>-101.8006058936932</v>
      </c>
      <c r="AB255" s="386">
        <v>724.14824848701016</v>
      </c>
      <c r="AC255" s="392">
        <f t="shared" si="24"/>
        <v>4249.2351026070919</v>
      </c>
    </row>
    <row r="256" spans="1:29" ht="18.75">
      <c r="A256" s="371">
        <v>783</v>
      </c>
      <c r="B256" s="372" t="s">
        <v>254</v>
      </c>
      <c r="C256" s="368">
        <v>6588</v>
      </c>
      <c r="D256" s="362">
        <v>153.30418943533698</v>
      </c>
      <c r="E256" s="375">
        <v>33.768822100789315</v>
      </c>
      <c r="F256" s="378">
        <v>73.255312689738915</v>
      </c>
      <c r="G256" s="377">
        <v>46.280054644808743</v>
      </c>
      <c r="H256" s="363">
        <v>263.13570127504556</v>
      </c>
      <c r="I256" s="364">
        <v>416.43989071038249</v>
      </c>
      <c r="J256" s="367">
        <v>-63.508955676988464</v>
      </c>
      <c r="K256" s="368">
        <v>191.85056038926533</v>
      </c>
      <c r="L256" s="365">
        <f t="shared" si="23"/>
        <v>544.7814954226593</v>
      </c>
      <c r="M256" s="390">
        <v>4</v>
      </c>
      <c r="N256" s="141">
        <f t="shared" si="25"/>
        <v>-1885.9800027917013</v>
      </c>
      <c r="O256" s="142">
        <f t="shared" si="26"/>
        <v>-0.77588031741375851</v>
      </c>
      <c r="P256" s="31"/>
      <c r="Q256" s="45">
        <f t="shared" si="27"/>
        <v>-0.77735762689332377</v>
      </c>
      <c r="R256" s="45">
        <f t="shared" si="28"/>
        <v>-0.68923420554253667</v>
      </c>
      <c r="S256" s="23"/>
      <c r="T256" s="33"/>
      <c r="U256" s="383">
        <v>783</v>
      </c>
      <c r="V256" s="372" t="s">
        <v>254</v>
      </c>
      <c r="W256" s="368">
        <v>6646</v>
      </c>
      <c r="X256" s="387">
        <v>1505.6450836734073</v>
      </c>
      <c r="Y256" s="363">
        <v>364.79801706937332</v>
      </c>
      <c r="Z256" s="384">
        <v>1870.4431007427809</v>
      </c>
      <c r="AA256" s="388">
        <v>-57.0293409569666</v>
      </c>
      <c r="AB256" s="386">
        <v>617.34773842854599</v>
      </c>
      <c r="AC256" s="392">
        <f t="shared" si="24"/>
        <v>2430.7614982143605</v>
      </c>
    </row>
    <row r="257" spans="1:29" ht="18.75">
      <c r="A257" s="371">
        <v>785</v>
      </c>
      <c r="B257" s="372" t="s">
        <v>255</v>
      </c>
      <c r="C257" s="368">
        <v>2673</v>
      </c>
      <c r="D257" s="362">
        <v>1241.8095772540216</v>
      </c>
      <c r="E257" s="375">
        <v>496.31013842124952</v>
      </c>
      <c r="F257" s="378">
        <v>419.86157875046763</v>
      </c>
      <c r="G257" s="376">
        <v>325.63786008230454</v>
      </c>
      <c r="H257" s="363">
        <v>429.21062476618033</v>
      </c>
      <c r="I257" s="364">
        <v>1671.0202020202021</v>
      </c>
      <c r="J257" s="367">
        <v>70.766554433221103</v>
      </c>
      <c r="K257" s="368">
        <v>238.82001090191864</v>
      </c>
      <c r="L257" s="365">
        <f t="shared" si="23"/>
        <v>1980.6067673553416</v>
      </c>
      <c r="M257" s="390">
        <v>17</v>
      </c>
      <c r="N257" s="141">
        <f t="shared" si="25"/>
        <v>-3578.6497460609435</v>
      </c>
      <c r="O257" s="142">
        <f t="shared" si="26"/>
        <v>-0.64372812037446081</v>
      </c>
      <c r="P257" s="31"/>
      <c r="Q257" s="45">
        <f t="shared" si="27"/>
        <v>-0.65448863588608086</v>
      </c>
      <c r="R257" s="45">
        <f t="shared" si="28"/>
        <v>-0.66410533894980506</v>
      </c>
      <c r="S257" s="23"/>
      <c r="T257" s="33"/>
      <c r="U257" s="383">
        <v>785</v>
      </c>
      <c r="V257" s="372" t="s">
        <v>255</v>
      </c>
      <c r="W257" s="368">
        <v>2737</v>
      </c>
      <c r="X257" s="387">
        <v>3863.7865718363983</v>
      </c>
      <c r="Y257" s="363">
        <v>972.58170885855179</v>
      </c>
      <c r="Z257" s="384">
        <v>4836.36828069495</v>
      </c>
      <c r="AA257" s="389">
        <v>11.891487029594446</v>
      </c>
      <c r="AB257" s="386">
        <v>710.9967456917401</v>
      </c>
      <c r="AC257" s="392">
        <f t="shared" si="24"/>
        <v>5559.2565134162851</v>
      </c>
    </row>
    <row r="258" spans="1:29" ht="18.75">
      <c r="A258" s="371">
        <v>790</v>
      </c>
      <c r="B258" s="372" t="s">
        <v>256</v>
      </c>
      <c r="C258" s="368">
        <v>23998</v>
      </c>
      <c r="D258" s="362">
        <v>257.63926160513375</v>
      </c>
      <c r="E258" s="375">
        <v>119.03400283356946</v>
      </c>
      <c r="F258" s="378">
        <v>89.744520376698063</v>
      </c>
      <c r="G258" s="377">
        <v>48.860738394866239</v>
      </c>
      <c r="H258" s="363">
        <v>416.92620218351527</v>
      </c>
      <c r="I258" s="364">
        <v>674.56550545878827</v>
      </c>
      <c r="J258" s="367">
        <v>-94.430577548129008</v>
      </c>
      <c r="K258" s="368">
        <v>186.50882135754006</v>
      </c>
      <c r="L258" s="365">
        <f t="shared" si="23"/>
        <v>766.64374926819937</v>
      </c>
      <c r="M258" s="390">
        <v>6</v>
      </c>
      <c r="N258" s="141">
        <f t="shared" si="25"/>
        <v>-2386.7336386093898</v>
      </c>
      <c r="O258" s="142">
        <f t="shared" si="26"/>
        <v>-0.75688170016840384</v>
      </c>
      <c r="P258" s="31"/>
      <c r="Q258" s="45">
        <f t="shared" si="27"/>
        <v>-0.74359022697397603</v>
      </c>
      <c r="R258" s="45">
        <f t="shared" si="28"/>
        <v>-0.69479654174910943</v>
      </c>
      <c r="S258" s="23"/>
      <c r="T258" s="33"/>
      <c r="U258" s="383">
        <v>790</v>
      </c>
      <c r="V258" s="372" t="s">
        <v>256</v>
      </c>
      <c r="W258" s="368">
        <v>24052</v>
      </c>
      <c r="X258" s="387">
        <v>1883.6824900999427</v>
      </c>
      <c r="Y258" s="363">
        <v>747.12794078922741</v>
      </c>
      <c r="Z258" s="384">
        <v>2630.8104308891702</v>
      </c>
      <c r="AA258" s="388">
        <v>-88.529727257608513</v>
      </c>
      <c r="AB258" s="386">
        <v>611.09668424602728</v>
      </c>
      <c r="AC258" s="392">
        <f t="shared" si="24"/>
        <v>3153.3773878775892</v>
      </c>
    </row>
    <row r="259" spans="1:29" ht="18.75">
      <c r="A259" s="371">
        <v>791</v>
      </c>
      <c r="B259" s="372" t="s">
        <v>257</v>
      </c>
      <c r="C259" s="368">
        <v>5131</v>
      </c>
      <c r="D259" s="362">
        <v>882.70356655622686</v>
      </c>
      <c r="E259" s="375">
        <v>599.61177158448641</v>
      </c>
      <c r="F259" s="378">
        <v>222.27635938413565</v>
      </c>
      <c r="G259" s="377">
        <v>60.815435587604753</v>
      </c>
      <c r="H259" s="363">
        <v>541.8811147924381</v>
      </c>
      <c r="I259" s="364">
        <v>1424.5846813486651</v>
      </c>
      <c r="J259" s="367">
        <v>-32.307542389397781</v>
      </c>
      <c r="K259" s="368">
        <v>246.13203914714506</v>
      </c>
      <c r="L259" s="365">
        <f t="shared" si="23"/>
        <v>1638.4091781064121</v>
      </c>
      <c r="M259" s="390">
        <v>17</v>
      </c>
      <c r="N259" s="141">
        <f t="shared" si="25"/>
        <v>-3184.5407968039067</v>
      </c>
      <c r="O259" s="142">
        <f t="shared" si="26"/>
        <v>-0.66028899602325275</v>
      </c>
      <c r="P259" s="31"/>
      <c r="Q259" s="45">
        <f t="shared" si="27"/>
        <v>-0.6496746415376794</v>
      </c>
      <c r="R259" s="45">
        <f t="shared" si="28"/>
        <v>-0.68269474330444058</v>
      </c>
      <c r="S259" s="23"/>
      <c r="T259" s="33"/>
      <c r="U259" s="383">
        <v>791</v>
      </c>
      <c r="V259" s="372" t="s">
        <v>257</v>
      </c>
      <c r="W259" s="368">
        <v>5203</v>
      </c>
      <c r="X259" s="387">
        <v>3039.1403197110235</v>
      </c>
      <c r="Y259" s="363">
        <v>1027.3214619926471</v>
      </c>
      <c r="Z259" s="384">
        <v>4066.4617817036701</v>
      </c>
      <c r="AA259" s="389">
        <v>-19.206611570247933</v>
      </c>
      <c r="AB259" s="386">
        <v>775.69480477689683</v>
      </c>
      <c r="AC259" s="392">
        <f t="shared" si="24"/>
        <v>4822.9499749103188</v>
      </c>
    </row>
    <row r="260" spans="1:29" ht="18.75">
      <c r="A260" s="371">
        <v>831</v>
      </c>
      <c r="B260" s="372" t="s">
        <v>258</v>
      </c>
      <c r="C260" s="368">
        <v>4595</v>
      </c>
      <c r="D260" s="362">
        <v>527.43090315560391</v>
      </c>
      <c r="E260" s="375">
        <v>380.9747551686616</v>
      </c>
      <c r="F260" s="378">
        <v>60.388248095756254</v>
      </c>
      <c r="G260" s="377">
        <v>86.067899891186073</v>
      </c>
      <c r="H260" s="363">
        <v>181.43025027203481</v>
      </c>
      <c r="I260" s="364">
        <v>708.86137105549506</v>
      </c>
      <c r="J260" s="367">
        <v>-246.1930359085963</v>
      </c>
      <c r="K260" s="368">
        <v>151.38286917398429</v>
      </c>
      <c r="L260" s="365">
        <f t="shared" si="23"/>
        <v>614.05120432088302</v>
      </c>
      <c r="M260" s="390">
        <v>9</v>
      </c>
      <c r="N260" s="141">
        <f t="shared" si="25"/>
        <v>-927.31007087239664</v>
      </c>
      <c r="O260" s="142">
        <f t="shared" si="26"/>
        <v>-0.60161759984278584</v>
      </c>
      <c r="P260" s="31"/>
      <c r="Q260" s="45">
        <f t="shared" si="27"/>
        <v>-0.44869241121192616</v>
      </c>
      <c r="R260" s="45">
        <f t="shared" si="28"/>
        <v>-0.69434505783295641</v>
      </c>
      <c r="S260" s="23"/>
      <c r="T260" s="33"/>
      <c r="U260" s="383">
        <v>831</v>
      </c>
      <c r="V260" s="372" t="s">
        <v>258</v>
      </c>
      <c r="W260" s="368">
        <v>4628</v>
      </c>
      <c r="X260" s="387">
        <v>1143.6934515340911</v>
      </c>
      <c r="Y260" s="363">
        <v>142.08854289440555</v>
      </c>
      <c r="Z260" s="384">
        <v>1285.7819944284965</v>
      </c>
      <c r="AA260" s="388">
        <v>-239.69446845289542</v>
      </c>
      <c r="AB260" s="386">
        <v>495.27374921767836</v>
      </c>
      <c r="AC260" s="392">
        <f t="shared" si="24"/>
        <v>1541.3612751932797</v>
      </c>
    </row>
    <row r="261" spans="1:29" ht="18.75">
      <c r="A261" s="371">
        <v>832</v>
      </c>
      <c r="B261" s="372" t="s">
        <v>259</v>
      </c>
      <c r="C261" s="368">
        <v>3913</v>
      </c>
      <c r="D261" s="362">
        <v>1687.8499872220802</v>
      </c>
      <c r="E261" s="375">
        <v>933.71275236391511</v>
      </c>
      <c r="F261" s="378">
        <v>454.02172246358293</v>
      </c>
      <c r="G261" s="377">
        <v>300.11551239458214</v>
      </c>
      <c r="H261" s="363">
        <v>363.3843598262203</v>
      </c>
      <c r="I261" s="364">
        <v>2051.2343470483006</v>
      </c>
      <c r="J261" s="367">
        <v>-24.211602351137234</v>
      </c>
      <c r="K261" s="368">
        <v>195.59087534250583</v>
      </c>
      <c r="L261" s="365">
        <f t="shared" si="23"/>
        <v>2222.6136200396691</v>
      </c>
      <c r="M261" s="390">
        <v>17</v>
      </c>
      <c r="N261" s="141">
        <f t="shared" si="25"/>
        <v>-3000.3701904266559</v>
      </c>
      <c r="O261" s="142">
        <f t="shared" si="26"/>
        <v>-0.5744551963600234</v>
      </c>
      <c r="P261" s="31"/>
      <c r="Q261" s="45">
        <f t="shared" si="27"/>
        <v>-0.55542581027221782</v>
      </c>
      <c r="R261" s="45">
        <f t="shared" si="28"/>
        <v>-0.69939934996315789</v>
      </c>
      <c r="S261" s="23"/>
      <c r="T261" s="33"/>
      <c r="U261" s="383">
        <v>832</v>
      </c>
      <c r="V261" s="372" t="s">
        <v>259</v>
      </c>
      <c r="W261" s="368">
        <v>3916</v>
      </c>
      <c r="X261" s="387">
        <v>3693.6700080021478</v>
      </c>
      <c r="Y261" s="363">
        <v>920.26034253011142</v>
      </c>
      <c r="Z261" s="384">
        <v>4613.9303505322587</v>
      </c>
      <c r="AA261" s="389">
        <v>-41.613381001021452</v>
      </c>
      <c r="AB261" s="386">
        <v>650.66684093508741</v>
      </c>
      <c r="AC261" s="392">
        <f t="shared" si="24"/>
        <v>5222.9838104663249</v>
      </c>
    </row>
    <row r="262" spans="1:29" ht="18.75">
      <c r="A262" s="371">
        <v>833</v>
      </c>
      <c r="B262" s="372" t="s">
        <v>260</v>
      </c>
      <c r="C262" s="368">
        <v>1677</v>
      </c>
      <c r="D262" s="362">
        <v>805.54323196183657</v>
      </c>
      <c r="E262" s="375">
        <v>167.4180083482409</v>
      </c>
      <c r="F262" s="378">
        <v>274.58079904591534</v>
      </c>
      <c r="G262" s="377">
        <v>363.54442456768038</v>
      </c>
      <c r="H262" s="363">
        <v>233.79248658318426</v>
      </c>
      <c r="I262" s="364">
        <v>1039.3357185450209</v>
      </c>
      <c r="J262" s="367">
        <v>-239.98688133571855</v>
      </c>
      <c r="K262" s="368">
        <v>204.10361842592752</v>
      </c>
      <c r="L262" s="365">
        <f t="shared" si="23"/>
        <v>1003.4524556352299</v>
      </c>
      <c r="M262" s="390">
        <v>2</v>
      </c>
      <c r="N262" s="141">
        <f t="shared" si="25"/>
        <v>-2041.0357384673816</v>
      </c>
      <c r="O262" s="142">
        <f t="shared" si="26"/>
        <v>-0.67040356484909747</v>
      </c>
      <c r="P262" s="31"/>
      <c r="Q262" s="45">
        <f t="shared" si="27"/>
        <v>-0.6019747326296544</v>
      </c>
      <c r="R262" s="45">
        <f t="shared" si="28"/>
        <v>-0.69100875687970342</v>
      </c>
      <c r="S262" s="23"/>
      <c r="T262" s="33"/>
      <c r="U262" s="383">
        <v>833</v>
      </c>
      <c r="V262" s="372" t="s">
        <v>260</v>
      </c>
      <c r="W262" s="368">
        <v>1659</v>
      </c>
      <c r="X262" s="387">
        <v>2114.5465655469452</v>
      </c>
      <c r="Y262" s="363">
        <v>496.68393600300584</v>
      </c>
      <c r="Z262" s="384">
        <v>2611.230501549951</v>
      </c>
      <c r="AA262" s="388">
        <v>-227.29053646775165</v>
      </c>
      <c r="AB262" s="386">
        <v>660.54822902041224</v>
      </c>
      <c r="AC262" s="392">
        <f t="shared" si="24"/>
        <v>3044.4881941026115</v>
      </c>
    </row>
    <row r="263" spans="1:29" ht="18.75">
      <c r="A263" s="371">
        <v>834</v>
      </c>
      <c r="B263" s="372" t="s">
        <v>261</v>
      </c>
      <c r="C263" s="368">
        <v>5967</v>
      </c>
      <c r="D263" s="362">
        <v>506.487849840791</v>
      </c>
      <c r="E263" s="375">
        <v>184.17898441427855</v>
      </c>
      <c r="F263" s="378">
        <v>196.69549187196247</v>
      </c>
      <c r="G263" s="377">
        <v>125.61337355455002</v>
      </c>
      <c r="H263" s="363">
        <v>257.06234288587228</v>
      </c>
      <c r="I263" s="364">
        <v>763.5503603150662</v>
      </c>
      <c r="J263" s="367">
        <v>-254.84782973018267</v>
      </c>
      <c r="K263" s="368">
        <v>186.64683997378182</v>
      </c>
      <c r="L263" s="365">
        <f t="shared" si="23"/>
        <v>695.34937055866544</v>
      </c>
      <c r="M263" s="390">
        <v>5</v>
      </c>
      <c r="N263" s="141">
        <f t="shared" si="25"/>
        <v>-1669.4761844045418</v>
      </c>
      <c r="O263" s="142">
        <f t="shared" si="26"/>
        <v>-0.70596166423384077</v>
      </c>
      <c r="P263" s="31"/>
      <c r="Q263" s="45">
        <f t="shared" si="27"/>
        <v>-0.61638037631837284</v>
      </c>
      <c r="R263" s="45">
        <f t="shared" si="28"/>
        <v>-0.69512537573790278</v>
      </c>
      <c r="S263" s="23"/>
      <c r="T263" s="33"/>
      <c r="U263" s="383">
        <v>834</v>
      </c>
      <c r="V263" s="372" t="s">
        <v>261</v>
      </c>
      <c r="W263" s="368">
        <v>6016</v>
      </c>
      <c r="X263" s="387">
        <v>1498.5101784559038</v>
      </c>
      <c r="Y263" s="363">
        <v>491.87381959720557</v>
      </c>
      <c r="Z263" s="384">
        <v>1990.3839980531093</v>
      </c>
      <c r="AA263" s="389">
        <v>-237.76695478723406</v>
      </c>
      <c r="AB263" s="386">
        <v>612.20851169733203</v>
      </c>
      <c r="AC263" s="392">
        <f t="shared" si="24"/>
        <v>2364.8255549632072</v>
      </c>
    </row>
    <row r="264" spans="1:29" ht="18.75">
      <c r="A264" s="371">
        <v>837</v>
      </c>
      <c r="B264" s="372" t="s">
        <v>262</v>
      </c>
      <c r="C264" s="368">
        <v>244223</v>
      </c>
      <c r="D264" s="362">
        <v>-258.77553301695582</v>
      </c>
      <c r="E264" s="375">
        <v>34.908632684063335</v>
      </c>
      <c r="F264" s="378">
        <v>-220.4755162290202</v>
      </c>
      <c r="G264" s="377">
        <v>-73.208649471998953</v>
      </c>
      <c r="H264" s="363">
        <v>18.140912199096729</v>
      </c>
      <c r="I264" s="364">
        <v>-240.63462081785909</v>
      </c>
      <c r="J264" s="367">
        <v>320.65540919569412</v>
      </c>
      <c r="K264" s="368">
        <v>148.63474527809922</v>
      </c>
      <c r="L264" s="365">
        <f t="shared" si="23"/>
        <v>228.65553365593425</v>
      </c>
      <c r="M264" s="390">
        <v>6</v>
      </c>
      <c r="N264" s="141">
        <f t="shared" si="25"/>
        <v>-1323.3144574116911</v>
      </c>
      <c r="O264" s="142">
        <f t="shared" si="26"/>
        <v>-0.85266755480327394</v>
      </c>
      <c r="P264" s="31"/>
      <c r="Q264" s="45">
        <f t="shared" si="27"/>
        <v>-1.3230055341356082</v>
      </c>
      <c r="R264" s="45">
        <f t="shared" si="28"/>
        <v>-0.69087012602780928</v>
      </c>
      <c r="S264" s="23"/>
      <c r="T264" s="33"/>
      <c r="U264" s="383">
        <v>837</v>
      </c>
      <c r="V264" s="372" t="s">
        <v>262</v>
      </c>
      <c r="W264" s="368">
        <v>241009</v>
      </c>
      <c r="X264" s="387">
        <v>704.13795298975435</v>
      </c>
      <c r="Y264" s="363">
        <v>40.848108818192372</v>
      </c>
      <c r="Z264" s="384">
        <v>744.98606180794673</v>
      </c>
      <c r="AA264" s="388">
        <v>326.16742528287324</v>
      </c>
      <c r="AB264" s="386">
        <v>480.81650397680545</v>
      </c>
      <c r="AC264" s="392">
        <f t="shared" si="24"/>
        <v>1551.9699910676254</v>
      </c>
    </row>
    <row r="265" spans="1:29" ht="18.75">
      <c r="A265" s="371">
        <v>844</v>
      </c>
      <c r="B265" s="372" t="s">
        <v>263</v>
      </c>
      <c r="C265" s="368">
        <v>1479</v>
      </c>
      <c r="D265" s="362">
        <v>-114.37931034482759</v>
      </c>
      <c r="E265" s="375">
        <v>-53.779580797836374</v>
      </c>
      <c r="F265" s="378">
        <v>21.118323191345503</v>
      </c>
      <c r="G265" s="377">
        <v>-81.718052738336709</v>
      </c>
      <c r="H265" s="363">
        <v>444.90060851926978</v>
      </c>
      <c r="I265" s="364">
        <v>330.52197430696418</v>
      </c>
      <c r="J265" s="367">
        <v>-224.36375929682217</v>
      </c>
      <c r="K265" s="368">
        <v>248.39866623328049</v>
      </c>
      <c r="L265" s="365">
        <f t="shared" si="23"/>
        <v>354.55688124342248</v>
      </c>
      <c r="M265" s="390">
        <v>11</v>
      </c>
      <c r="N265" s="141">
        <f t="shared" si="25"/>
        <v>-4227.2574923524353</v>
      </c>
      <c r="O265" s="142">
        <f t="shared" si="26"/>
        <v>-0.92261648937882179</v>
      </c>
      <c r="P265" s="31"/>
      <c r="Q265" s="45">
        <f t="shared" si="27"/>
        <v>-0.91723066570391287</v>
      </c>
      <c r="R265" s="45">
        <f t="shared" si="28"/>
        <v>-0.69056625466590571</v>
      </c>
      <c r="S265" s="23"/>
      <c r="T265" s="33"/>
      <c r="U265" s="383">
        <v>844</v>
      </c>
      <c r="V265" s="372" t="s">
        <v>263</v>
      </c>
      <c r="W265" s="368">
        <v>1503</v>
      </c>
      <c r="X265" s="387">
        <v>2987.6440310315338</v>
      </c>
      <c r="Y265" s="363">
        <v>1005.6462028200804</v>
      </c>
      <c r="Z265" s="384">
        <v>3993.2902338516142</v>
      </c>
      <c r="AA265" s="389">
        <v>-214.22821024617431</v>
      </c>
      <c r="AB265" s="386">
        <v>802.75234999041743</v>
      </c>
      <c r="AC265" s="392">
        <f t="shared" si="24"/>
        <v>4581.8143735958574</v>
      </c>
    </row>
    <row r="266" spans="1:29" ht="18.75">
      <c r="A266" s="371">
        <v>845</v>
      </c>
      <c r="B266" s="372" t="s">
        <v>264</v>
      </c>
      <c r="C266" s="368">
        <v>2882</v>
      </c>
      <c r="D266" s="362">
        <v>780.60895211658567</v>
      </c>
      <c r="E266" s="375">
        <v>731.29111727966688</v>
      </c>
      <c r="F266" s="378">
        <v>45.915336571825122</v>
      </c>
      <c r="G266" s="377">
        <v>3.4024982650936848</v>
      </c>
      <c r="H266" s="363">
        <v>459.15405968077727</v>
      </c>
      <c r="I266" s="364">
        <v>1239.7626648160999</v>
      </c>
      <c r="J266" s="367">
        <v>-24.943442054129076</v>
      </c>
      <c r="K266" s="368">
        <v>206.60141094442167</v>
      </c>
      <c r="L266" s="365">
        <f t="shared" ref="L266:L303" si="29">SUM(I266:K266)</f>
        <v>1421.4206337063924</v>
      </c>
      <c r="M266" s="390">
        <v>19</v>
      </c>
      <c r="N266" s="141">
        <f t="shared" si="25"/>
        <v>-2660.5498917914833</v>
      </c>
      <c r="O266" s="142">
        <f t="shared" si="26"/>
        <v>-0.65178076989347622</v>
      </c>
      <c r="P266" s="31"/>
      <c r="Q266" s="45">
        <f t="shared" si="27"/>
        <v>-0.64505913143122573</v>
      </c>
      <c r="R266" s="45">
        <f t="shared" si="28"/>
        <v>-0.68025517473736863</v>
      </c>
      <c r="S266" s="23"/>
      <c r="T266" s="33"/>
      <c r="U266" s="383">
        <v>845</v>
      </c>
      <c r="V266" s="372" t="s">
        <v>264</v>
      </c>
      <c r="W266" s="368">
        <v>2925</v>
      </c>
      <c r="X266" s="387">
        <v>2689.0753556235727</v>
      </c>
      <c r="Y266" s="363">
        <v>803.79563952327192</v>
      </c>
      <c r="Z266" s="384">
        <v>3492.870995146845</v>
      </c>
      <c r="AA266" s="388">
        <v>-57.045128205128208</v>
      </c>
      <c r="AB266" s="386">
        <v>646.14465855615902</v>
      </c>
      <c r="AC266" s="392">
        <f t="shared" ref="AC266:AC303" si="30">SUM(Z266:AB266)</f>
        <v>4081.9705254978758</v>
      </c>
    </row>
    <row r="267" spans="1:29" ht="18.75">
      <c r="A267" s="371">
        <v>846</v>
      </c>
      <c r="B267" s="372" t="s">
        <v>265</v>
      </c>
      <c r="C267" s="368">
        <v>4952</v>
      </c>
      <c r="D267" s="362">
        <v>657.1997172859451</v>
      </c>
      <c r="E267" s="375">
        <v>156.11914378029078</v>
      </c>
      <c r="F267" s="378">
        <v>354.34228594507272</v>
      </c>
      <c r="G267" s="377">
        <v>146.7382875605816</v>
      </c>
      <c r="H267" s="363">
        <v>595.19285137318252</v>
      </c>
      <c r="I267" s="364">
        <v>1252.3925686591276</v>
      </c>
      <c r="J267" s="367">
        <v>-82.594305331179328</v>
      </c>
      <c r="K267" s="368">
        <v>229.77034624449811</v>
      </c>
      <c r="L267" s="365">
        <f t="shared" si="29"/>
        <v>1399.5686095724463</v>
      </c>
      <c r="M267" s="390">
        <v>14</v>
      </c>
      <c r="N267" s="141">
        <f t="shared" ref="N267:N303" si="31">L267-AC267</f>
        <v>-2768.095066900873</v>
      </c>
      <c r="O267" s="142">
        <f t="shared" ref="O267:O303" si="32">N267/AC267</f>
        <v>-0.66418388857213106</v>
      </c>
      <c r="P267" s="31"/>
      <c r="Q267" s="45">
        <f t="shared" ref="Q267:Q303" si="33">I267/Z267-1</f>
        <v>-0.64552946131653766</v>
      </c>
      <c r="R267" s="45">
        <f t="shared" ref="R267:R303" si="34">K267/AB267-1</f>
        <v>-0.6914969395727848</v>
      </c>
      <c r="S267" s="23"/>
      <c r="T267" s="33"/>
      <c r="U267" s="383">
        <v>846</v>
      </c>
      <c r="V267" s="372" t="s">
        <v>265</v>
      </c>
      <c r="W267" s="368">
        <v>4994</v>
      </c>
      <c r="X267" s="387">
        <v>2521.6036595397859</v>
      </c>
      <c r="Y267" s="363">
        <v>1011.5321923440806</v>
      </c>
      <c r="Z267" s="384">
        <v>3533.1358518838661</v>
      </c>
      <c r="AA267" s="389">
        <v>-110.263315979175</v>
      </c>
      <c r="AB267" s="386">
        <v>744.79114056862863</v>
      </c>
      <c r="AC267" s="392">
        <f t="shared" si="30"/>
        <v>4167.6636764733194</v>
      </c>
    </row>
    <row r="268" spans="1:29" ht="18.75">
      <c r="A268" s="371">
        <v>848</v>
      </c>
      <c r="B268" s="372" t="s">
        <v>266</v>
      </c>
      <c r="C268" s="368">
        <v>4241</v>
      </c>
      <c r="D268" s="362">
        <v>549.73355340721525</v>
      </c>
      <c r="E268" s="375">
        <v>271.46828578165525</v>
      </c>
      <c r="F268" s="378">
        <v>139</v>
      </c>
      <c r="G268" s="377">
        <v>139.26526762556</v>
      </c>
      <c r="H268" s="363">
        <v>574.58005187455785</v>
      </c>
      <c r="I268" s="364">
        <v>1124.3136052817731</v>
      </c>
      <c r="J268" s="367">
        <v>135.60363121905212</v>
      </c>
      <c r="K268" s="368">
        <v>233.27544490639386</v>
      </c>
      <c r="L268" s="365">
        <f t="shared" si="29"/>
        <v>1493.1926814072192</v>
      </c>
      <c r="M268" s="390">
        <v>12</v>
      </c>
      <c r="N268" s="141">
        <f t="shared" si="31"/>
        <v>-2900.0836023713719</v>
      </c>
      <c r="O268" s="142">
        <f t="shared" si="32"/>
        <v>-0.66011864837170064</v>
      </c>
      <c r="P268" s="31"/>
      <c r="Q268" s="45">
        <f t="shared" si="33"/>
        <v>-0.68181218411074074</v>
      </c>
      <c r="R268" s="45">
        <f t="shared" si="34"/>
        <v>-0.68261730267077636</v>
      </c>
      <c r="S268" s="23"/>
      <c r="T268" s="33"/>
      <c r="U268" s="383">
        <v>848</v>
      </c>
      <c r="V268" s="372" t="s">
        <v>266</v>
      </c>
      <c r="W268" s="368">
        <v>4307</v>
      </c>
      <c r="X268" s="387">
        <v>2487.6607963073543</v>
      </c>
      <c r="Y268" s="363">
        <v>1045.829642789392</v>
      </c>
      <c r="Z268" s="384">
        <v>3533.4904390967463</v>
      </c>
      <c r="AA268" s="388">
        <v>124.78848386347806</v>
      </c>
      <c r="AB268" s="386">
        <v>734.9973608183667</v>
      </c>
      <c r="AC268" s="392">
        <f t="shared" si="30"/>
        <v>4393.2762837785913</v>
      </c>
    </row>
    <row r="269" spans="1:29" ht="18.75">
      <c r="A269" s="371">
        <v>849</v>
      </c>
      <c r="B269" s="372" t="s">
        <v>267</v>
      </c>
      <c r="C269" s="368">
        <v>2938</v>
      </c>
      <c r="D269" s="362">
        <v>928.85398230088492</v>
      </c>
      <c r="E269" s="375">
        <v>624.35023825731787</v>
      </c>
      <c r="F269" s="378">
        <v>239.7362151123213</v>
      </c>
      <c r="G269" s="377">
        <v>64.767528931245749</v>
      </c>
      <c r="H269" s="363">
        <v>522.57794417971411</v>
      </c>
      <c r="I269" s="364">
        <v>1451.431926480599</v>
      </c>
      <c r="J269" s="367">
        <v>68.858407079646014</v>
      </c>
      <c r="K269" s="368">
        <v>237.90507731850772</v>
      </c>
      <c r="L269" s="365">
        <f t="shared" si="29"/>
        <v>1758.1954108787527</v>
      </c>
      <c r="M269" s="390">
        <v>16</v>
      </c>
      <c r="N269" s="141">
        <f t="shared" si="31"/>
        <v>-2310.4201246574999</v>
      </c>
      <c r="O269" s="142">
        <f t="shared" si="32"/>
        <v>-0.567863958753965</v>
      </c>
      <c r="P269" s="31"/>
      <c r="Q269" s="45">
        <f t="shared" si="33"/>
        <v>-0.55721957823313706</v>
      </c>
      <c r="R269" s="45">
        <f t="shared" si="34"/>
        <v>-0.67245020438075365</v>
      </c>
      <c r="S269" s="23"/>
      <c r="T269" s="33"/>
      <c r="U269" s="383">
        <v>849</v>
      </c>
      <c r="V269" s="372" t="s">
        <v>267</v>
      </c>
      <c r="W269" s="368">
        <v>2966</v>
      </c>
      <c r="X269" s="387">
        <v>2220.4447529464446</v>
      </c>
      <c r="Y269" s="363">
        <v>1057.5500614783464</v>
      </c>
      <c r="Z269" s="384">
        <v>3277.9948144247915</v>
      </c>
      <c r="AA269" s="389">
        <v>64.303438975050568</v>
      </c>
      <c r="AB269" s="386">
        <v>726.31728213641054</v>
      </c>
      <c r="AC269" s="392">
        <f t="shared" si="30"/>
        <v>4068.6155355362525</v>
      </c>
    </row>
    <row r="270" spans="1:29" ht="18.75">
      <c r="A270" s="371">
        <v>850</v>
      </c>
      <c r="B270" s="372" t="s">
        <v>268</v>
      </c>
      <c r="C270" s="368">
        <v>2387</v>
      </c>
      <c r="D270" s="362">
        <v>773.56598240469214</v>
      </c>
      <c r="E270" s="375">
        <v>531.23837452869714</v>
      </c>
      <c r="F270" s="378">
        <v>119.24005027230834</v>
      </c>
      <c r="G270" s="377">
        <v>123.08755760368663</v>
      </c>
      <c r="H270" s="363">
        <v>348.8039379974864</v>
      </c>
      <c r="I270" s="364">
        <v>1122.3699204021784</v>
      </c>
      <c r="J270" s="367">
        <v>-215.10599078341014</v>
      </c>
      <c r="K270" s="368">
        <v>175.99473381993693</v>
      </c>
      <c r="L270" s="365">
        <f t="shared" si="29"/>
        <v>1083.2586634387053</v>
      </c>
      <c r="M270" s="390">
        <v>13</v>
      </c>
      <c r="N270" s="141">
        <f t="shared" si="31"/>
        <v>-1888.5670746656283</v>
      </c>
      <c r="O270" s="142">
        <f t="shared" si="32"/>
        <v>-0.63549051697435877</v>
      </c>
      <c r="P270" s="31"/>
      <c r="Q270" s="45">
        <f t="shared" si="33"/>
        <v>-0.56503073754877242</v>
      </c>
      <c r="R270" s="45">
        <f t="shared" si="34"/>
        <v>-0.70199812046322707</v>
      </c>
      <c r="S270" s="23"/>
      <c r="T270" s="33"/>
      <c r="U270" s="383">
        <v>850</v>
      </c>
      <c r="V270" s="372" t="s">
        <v>268</v>
      </c>
      <c r="W270" s="368">
        <v>2401</v>
      </c>
      <c r="X270" s="387">
        <v>1889.6961660530203</v>
      </c>
      <c r="Y270" s="363">
        <v>690.64690020681257</v>
      </c>
      <c r="Z270" s="384">
        <v>2580.343066259833</v>
      </c>
      <c r="AA270" s="388">
        <v>-199.09995835068722</v>
      </c>
      <c r="AB270" s="386">
        <v>590.58263019518802</v>
      </c>
      <c r="AC270" s="392">
        <f t="shared" si="30"/>
        <v>2971.8257381043336</v>
      </c>
    </row>
    <row r="271" spans="1:29" ht="18.75">
      <c r="A271" s="371">
        <v>851</v>
      </c>
      <c r="B271" s="372" t="s">
        <v>269</v>
      </c>
      <c r="C271" s="368">
        <v>21333</v>
      </c>
      <c r="D271" s="362">
        <v>260.92523320676884</v>
      </c>
      <c r="E271" s="375">
        <v>351.94074907420429</v>
      </c>
      <c r="F271" s="378">
        <v>-46.395959311864246</v>
      </c>
      <c r="G271" s="377">
        <v>-44.61955655557118</v>
      </c>
      <c r="H271" s="363">
        <v>304.74574602728165</v>
      </c>
      <c r="I271" s="364">
        <v>565.67097923405049</v>
      </c>
      <c r="J271" s="367">
        <v>-8.5299301551586737</v>
      </c>
      <c r="K271" s="368">
        <v>154.33078347380268</v>
      </c>
      <c r="L271" s="365">
        <f t="shared" si="29"/>
        <v>711.47183255269442</v>
      </c>
      <c r="M271" s="390">
        <v>19</v>
      </c>
      <c r="N271" s="141">
        <f t="shared" si="31"/>
        <v>-1465.4772971037648</v>
      </c>
      <c r="O271" s="142">
        <f t="shared" si="32"/>
        <v>-0.67317939456629805</v>
      </c>
      <c r="P271" s="31"/>
      <c r="Q271" s="45">
        <f t="shared" si="33"/>
        <v>-0.66485881746880748</v>
      </c>
      <c r="R271" s="45">
        <f t="shared" si="34"/>
        <v>-0.69274829754129708</v>
      </c>
      <c r="S271" s="23"/>
      <c r="T271" s="33"/>
      <c r="U271" s="383">
        <v>851</v>
      </c>
      <c r="V271" s="372" t="s">
        <v>269</v>
      </c>
      <c r="W271" s="368">
        <v>21467</v>
      </c>
      <c r="X271" s="387">
        <v>1293.0558985250445</v>
      </c>
      <c r="Y271" s="363">
        <v>394.80285688589873</v>
      </c>
      <c r="Z271" s="384">
        <v>1687.8587554109433</v>
      </c>
      <c r="AA271" s="389">
        <v>-13.203940932594215</v>
      </c>
      <c r="AB271" s="386">
        <v>502.29431517811014</v>
      </c>
      <c r="AC271" s="392">
        <f t="shared" si="30"/>
        <v>2176.9491296564593</v>
      </c>
    </row>
    <row r="272" spans="1:29" ht="18.75">
      <c r="A272" s="371">
        <v>853</v>
      </c>
      <c r="B272" s="372" t="s">
        <v>270</v>
      </c>
      <c r="C272" s="368">
        <v>195137</v>
      </c>
      <c r="D272" s="362">
        <v>44.265136801324196</v>
      </c>
      <c r="E272" s="375">
        <v>121.96906276103455</v>
      </c>
      <c r="F272" s="378">
        <v>-87.248553580305114</v>
      </c>
      <c r="G272" s="377">
        <v>9.5446276205947616</v>
      </c>
      <c r="H272" s="363">
        <v>-13.762730799387096</v>
      </c>
      <c r="I272" s="364">
        <v>30.5024060019371</v>
      </c>
      <c r="J272" s="367">
        <v>215.67028805403382</v>
      </c>
      <c r="K272" s="368">
        <v>160.60912101398156</v>
      </c>
      <c r="L272" s="365">
        <f t="shared" si="29"/>
        <v>406.78181506995247</v>
      </c>
      <c r="M272" s="390">
        <v>2</v>
      </c>
      <c r="N272" s="141">
        <f t="shared" si="31"/>
        <v>-1237.6689532749399</v>
      </c>
      <c r="O272" s="142">
        <f t="shared" si="32"/>
        <v>-0.75263363130088079</v>
      </c>
      <c r="P272" s="31"/>
      <c r="Q272" s="45">
        <f t="shared" si="33"/>
        <v>-0.96573235903733134</v>
      </c>
      <c r="R272" s="45">
        <f t="shared" si="34"/>
        <v>-0.68825985222876351</v>
      </c>
      <c r="S272" s="23"/>
      <c r="T272" s="33"/>
      <c r="U272" s="383">
        <v>853</v>
      </c>
      <c r="V272" s="372" t="s">
        <v>270</v>
      </c>
      <c r="W272" s="368">
        <v>194391</v>
      </c>
      <c r="X272" s="387">
        <v>905.16966351611597</v>
      </c>
      <c r="Y272" s="363">
        <v>-15.046937088387283</v>
      </c>
      <c r="Z272" s="384">
        <v>890.12272642772859</v>
      </c>
      <c r="AA272" s="388">
        <v>239.12612723840095</v>
      </c>
      <c r="AB272" s="386">
        <v>515.20191467876305</v>
      </c>
      <c r="AC272" s="392">
        <f t="shared" si="30"/>
        <v>1644.4507683448924</v>
      </c>
    </row>
    <row r="273" spans="1:29" ht="18.75">
      <c r="A273" s="371">
        <v>854</v>
      </c>
      <c r="B273" s="372" t="s">
        <v>271</v>
      </c>
      <c r="C273" s="368">
        <v>3296</v>
      </c>
      <c r="D273" s="362">
        <v>572.63046116504859</v>
      </c>
      <c r="E273" s="375">
        <v>357.25758495145629</v>
      </c>
      <c r="F273" s="378">
        <v>156.42809466019418</v>
      </c>
      <c r="G273" s="377">
        <v>58.944781553398059</v>
      </c>
      <c r="H273" s="363">
        <v>394.95449029126212</v>
      </c>
      <c r="I273" s="364">
        <v>967.5849514563107</v>
      </c>
      <c r="J273" s="367">
        <v>-90.036711165048544</v>
      </c>
      <c r="K273" s="368">
        <v>205.61696768505001</v>
      </c>
      <c r="L273" s="365">
        <f t="shared" si="29"/>
        <v>1083.1652079763121</v>
      </c>
      <c r="M273" s="390">
        <v>19</v>
      </c>
      <c r="N273" s="141">
        <f t="shared" si="31"/>
        <v>-4050.3407674751966</v>
      </c>
      <c r="O273" s="142">
        <f t="shared" si="32"/>
        <v>-0.78900088688782632</v>
      </c>
      <c r="P273" s="31"/>
      <c r="Q273" s="45">
        <f t="shared" si="33"/>
        <v>-0.78759448801445009</v>
      </c>
      <c r="R273" s="45">
        <f t="shared" si="34"/>
        <v>-0.69862558715198786</v>
      </c>
      <c r="S273" s="23"/>
      <c r="T273" s="33"/>
      <c r="U273" s="383">
        <v>854</v>
      </c>
      <c r="V273" s="372" t="s">
        <v>271</v>
      </c>
      <c r="W273" s="368">
        <v>3304</v>
      </c>
      <c r="X273" s="387">
        <v>3757.397318165371</v>
      </c>
      <c r="Y273" s="363">
        <v>797.96917120396336</v>
      </c>
      <c r="Z273" s="384">
        <v>4555.366489369334</v>
      </c>
      <c r="AA273" s="389">
        <v>-104.12469733656174</v>
      </c>
      <c r="AB273" s="386">
        <v>682.26418341873591</v>
      </c>
      <c r="AC273" s="392">
        <f t="shared" si="30"/>
        <v>5133.5059754515087</v>
      </c>
    </row>
    <row r="274" spans="1:29" ht="18.75">
      <c r="A274" s="371">
        <v>857</v>
      </c>
      <c r="B274" s="372" t="s">
        <v>272</v>
      </c>
      <c r="C274" s="368">
        <v>2420</v>
      </c>
      <c r="D274" s="362">
        <v>-773.12024793388434</v>
      </c>
      <c r="E274" s="375">
        <v>-4.3979338842975206</v>
      </c>
      <c r="F274" s="378">
        <v>-458.60082644628102</v>
      </c>
      <c r="G274" s="377">
        <v>-310.12148760330581</v>
      </c>
      <c r="H274" s="363">
        <v>401.47975206611568</v>
      </c>
      <c r="I274" s="364">
        <v>-371.64049586776861</v>
      </c>
      <c r="J274" s="367">
        <v>94.182231404958671</v>
      </c>
      <c r="K274" s="368">
        <v>217.95531015459491</v>
      </c>
      <c r="L274" s="365">
        <f t="shared" si="29"/>
        <v>-59.502954308215038</v>
      </c>
      <c r="M274" s="390">
        <v>11</v>
      </c>
      <c r="N274" s="141">
        <f t="shared" si="31"/>
        <v>-4639.9178051020563</v>
      </c>
      <c r="O274" s="142">
        <f t="shared" si="32"/>
        <v>-1.0129907347361564</v>
      </c>
      <c r="P274" s="31"/>
      <c r="Q274" s="45">
        <f t="shared" si="33"/>
        <v>-1.0987313751854961</v>
      </c>
      <c r="R274" s="45">
        <f t="shared" si="34"/>
        <v>-0.70463715556600359</v>
      </c>
      <c r="S274" s="23"/>
      <c r="T274" s="33"/>
      <c r="U274" s="383">
        <v>857</v>
      </c>
      <c r="V274" s="372" t="s">
        <v>272</v>
      </c>
      <c r="W274" s="368">
        <v>2433</v>
      </c>
      <c r="X274" s="387">
        <v>2787.5384612792072</v>
      </c>
      <c r="Y274" s="363">
        <v>976.61953985804246</v>
      </c>
      <c r="Z274" s="384">
        <v>3764.1580011372498</v>
      </c>
      <c r="AA274" s="388">
        <v>78.332922318125767</v>
      </c>
      <c r="AB274" s="386">
        <v>737.92392733846566</v>
      </c>
      <c r="AC274" s="392">
        <f t="shared" si="30"/>
        <v>4580.4148507938417</v>
      </c>
    </row>
    <row r="275" spans="1:29" ht="18.75">
      <c r="A275" s="371">
        <v>858</v>
      </c>
      <c r="B275" s="372" t="s">
        <v>273</v>
      </c>
      <c r="C275" s="368">
        <v>39718</v>
      </c>
      <c r="D275" s="362">
        <v>674.0103983080719</v>
      </c>
      <c r="E275" s="375">
        <v>519.12047434412614</v>
      </c>
      <c r="F275" s="378">
        <v>105.41794652298707</v>
      </c>
      <c r="G275" s="377">
        <v>49.47197744095876</v>
      </c>
      <c r="H275" s="363">
        <v>-17.710760864091849</v>
      </c>
      <c r="I275" s="364">
        <v>656.29963744398003</v>
      </c>
      <c r="J275" s="367">
        <v>-87.935218288937008</v>
      </c>
      <c r="K275" s="368">
        <v>116.55011550722701</v>
      </c>
      <c r="L275" s="365">
        <f t="shared" si="29"/>
        <v>684.91453466227006</v>
      </c>
      <c r="M275" s="390">
        <v>1</v>
      </c>
      <c r="N275" s="141">
        <f t="shared" si="31"/>
        <v>-252.84874688974833</v>
      </c>
      <c r="O275" s="142">
        <f t="shared" si="32"/>
        <v>-0.26962960894702365</v>
      </c>
      <c r="P275" s="31"/>
      <c r="Q275" s="45">
        <f t="shared" si="33"/>
        <v>2.974911923379242E-2</v>
      </c>
      <c r="R275" s="45">
        <f t="shared" si="34"/>
        <v>-0.69512433974176768</v>
      </c>
      <c r="S275" s="23"/>
      <c r="T275" s="33"/>
      <c r="U275" s="383">
        <v>858</v>
      </c>
      <c r="V275" s="372" t="s">
        <v>273</v>
      </c>
      <c r="W275" s="368">
        <v>38783</v>
      </c>
      <c r="X275" s="387">
        <v>895.22742449044426</v>
      </c>
      <c r="Y275" s="363">
        <v>-257.88807145238161</v>
      </c>
      <c r="Z275" s="384">
        <v>637.33935303806265</v>
      </c>
      <c r="AA275" s="389">
        <v>-81.863445323982162</v>
      </c>
      <c r="AB275" s="386">
        <v>382.28737383793793</v>
      </c>
      <c r="AC275" s="392">
        <f t="shared" si="30"/>
        <v>937.76328155201838</v>
      </c>
    </row>
    <row r="276" spans="1:29" ht="18.75">
      <c r="A276" s="371">
        <v>859</v>
      </c>
      <c r="B276" s="372" t="s">
        <v>274</v>
      </c>
      <c r="C276" s="368">
        <v>6593</v>
      </c>
      <c r="D276" s="362">
        <v>1114.0626421962688</v>
      </c>
      <c r="E276" s="375">
        <v>1549.7527680873654</v>
      </c>
      <c r="F276" s="378">
        <v>-192.62338844228728</v>
      </c>
      <c r="G276" s="377">
        <v>-243.06673744880933</v>
      </c>
      <c r="H276" s="363">
        <v>732.02457151524345</v>
      </c>
      <c r="I276" s="364">
        <v>1846.0872137115123</v>
      </c>
      <c r="J276" s="367">
        <v>-147.24465342029424</v>
      </c>
      <c r="K276" s="368">
        <v>146.8557997495366</v>
      </c>
      <c r="L276" s="365">
        <f t="shared" si="29"/>
        <v>1845.6983600407546</v>
      </c>
      <c r="M276" s="390">
        <v>17</v>
      </c>
      <c r="N276" s="141">
        <f t="shared" si="31"/>
        <v>-1546.9181052048468</v>
      </c>
      <c r="O276" s="142">
        <f t="shared" si="32"/>
        <v>-0.45596610198991677</v>
      </c>
      <c r="P276" s="31"/>
      <c r="Q276" s="45">
        <f t="shared" si="33"/>
        <v>-0.39434005665215</v>
      </c>
      <c r="R276" s="45">
        <f t="shared" si="34"/>
        <v>-0.7051425731410097</v>
      </c>
      <c r="S276" s="23"/>
      <c r="T276" s="33"/>
      <c r="U276" s="383">
        <v>859</v>
      </c>
      <c r="V276" s="372" t="s">
        <v>274</v>
      </c>
      <c r="W276" s="368">
        <v>6603</v>
      </c>
      <c r="X276" s="387">
        <v>1944.31909693584</v>
      </c>
      <c r="Y276" s="363">
        <v>1103.7398575775919</v>
      </c>
      <c r="Z276" s="384">
        <v>3048.0589545134321</v>
      </c>
      <c r="AA276" s="388">
        <v>-153.49946993790701</v>
      </c>
      <c r="AB276" s="386">
        <v>498.05698067007631</v>
      </c>
      <c r="AC276" s="392">
        <f t="shared" si="30"/>
        <v>3392.6164652456014</v>
      </c>
    </row>
    <row r="277" spans="1:29" ht="18.75">
      <c r="A277" s="371">
        <v>886</v>
      </c>
      <c r="B277" s="372" t="s">
        <v>275</v>
      </c>
      <c r="C277" s="368">
        <v>12669</v>
      </c>
      <c r="D277" s="362">
        <v>224.5154313679059</v>
      </c>
      <c r="E277" s="375">
        <v>280.25037493093379</v>
      </c>
      <c r="F277" s="378">
        <v>-11.133712210908516</v>
      </c>
      <c r="G277" s="377">
        <v>-44.601231352119349</v>
      </c>
      <c r="H277" s="363">
        <v>338.59539032283527</v>
      </c>
      <c r="I277" s="364">
        <v>563.1108216907412</v>
      </c>
      <c r="J277" s="367">
        <v>-12.93480148393717</v>
      </c>
      <c r="K277" s="368">
        <v>152.76129382814344</v>
      </c>
      <c r="L277" s="365">
        <f t="shared" si="29"/>
        <v>702.93731403494758</v>
      </c>
      <c r="M277" s="390">
        <v>4</v>
      </c>
      <c r="N277" s="141">
        <f t="shared" si="31"/>
        <v>-1383.0090436103305</v>
      </c>
      <c r="O277" s="142">
        <f t="shared" si="32"/>
        <v>-0.66301275607659493</v>
      </c>
      <c r="P277" s="31"/>
      <c r="Q277" s="45">
        <f t="shared" si="33"/>
        <v>-0.65001501025956698</v>
      </c>
      <c r="R277" s="45">
        <f t="shared" si="34"/>
        <v>-0.69671945687402315</v>
      </c>
      <c r="S277" s="23"/>
      <c r="T277" s="33"/>
      <c r="U277" s="383">
        <v>886</v>
      </c>
      <c r="V277" s="372" t="s">
        <v>275</v>
      </c>
      <c r="W277" s="368">
        <v>12735</v>
      </c>
      <c r="X277" s="387">
        <v>1224.0034237828247</v>
      </c>
      <c r="Y277" s="363">
        <v>384.95364065691945</v>
      </c>
      <c r="Z277" s="384">
        <v>1608.9570644397443</v>
      </c>
      <c r="AA277" s="389">
        <v>-26.707027875932468</v>
      </c>
      <c r="AB277" s="386">
        <v>503.69632108146607</v>
      </c>
      <c r="AC277" s="392">
        <f t="shared" si="30"/>
        <v>2085.9463576452781</v>
      </c>
    </row>
    <row r="278" spans="1:29" ht="18.75">
      <c r="A278" s="371">
        <v>887</v>
      </c>
      <c r="B278" s="372" t="s">
        <v>276</v>
      </c>
      <c r="C278" s="368">
        <v>4669</v>
      </c>
      <c r="D278" s="362">
        <v>-72.335617905333052</v>
      </c>
      <c r="E278" s="375">
        <v>57.835082458770614</v>
      </c>
      <c r="F278" s="378">
        <v>-88.462197472692225</v>
      </c>
      <c r="G278" s="377">
        <v>-41.708502891411435</v>
      </c>
      <c r="H278" s="363">
        <v>513.99421717712573</v>
      </c>
      <c r="I278" s="364">
        <v>441.6585992717927</v>
      </c>
      <c r="J278" s="367">
        <v>-65.055043906618124</v>
      </c>
      <c r="K278" s="368">
        <v>226.90034962868373</v>
      </c>
      <c r="L278" s="365">
        <f t="shared" si="29"/>
        <v>603.50390499385821</v>
      </c>
      <c r="M278" s="390">
        <v>6</v>
      </c>
      <c r="N278" s="141">
        <f t="shared" si="31"/>
        <v>-2896.1137907280513</v>
      </c>
      <c r="O278" s="142">
        <f t="shared" si="32"/>
        <v>-0.8275514763422277</v>
      </c>
      <c r="P278" s="31"/>
      <c r="Q278" s="45">
        <f t="shared" si="33"/>
        <v>-0.84374772932664122</v>
      </c>
      <c r="R278" s="45">
        <f t="shared" si="34"/>
        <v>-0.69148908855207636</v>
      </c>
      <c r="S278" s="23"/>
      <c r="T278" s="33"/>
      <c r="U278" s="383">
        <v>887</v>
      </c>
      <c r="V278" s="372" t="s">
        <v>276</v>
      </c>
      <c r="W278" s="368">
        <v>4644</v>
      </c>
      <c r="X278" s="387">
        <v>1887.3711253049296</v>
      </c>
      <c r="Y278" s="363">
        <v>939.20283338696254</v>
      </c>
      <c r="Z278" s="384">
        <v>2826.5739586918921</v>
      </c>
      <c r="AA278" s="388">
        <v>-62.425710594315248</v>
      </c>
      <c r="AB278" s="386">
        <v>735.46944762433236</v>
      </c>
      <c r="AC278" s="392">
        <f t="shared" si="30"/>
        <v>3499.6176957219095</v>
      </c>
    </row>
    <row r="279" spans="1:29" ht="18.75">
      <c r="A279" s="371">
        <v>889</v>
      </c>
      <c r="B279" s="372" t="s">
        <v>277</v>
      </c>
      <c r="C279" s="368">
        <v>2568</v>
      </c>
      <c r="D279" s="362">
        <v>1381.7538940809968</v>
      </c>
      <c r="E279" s="375">
        <v>790.73909657320871</v>
      </c>
      <c r="F279" s="378">
        <v>424.17640186915889</v>
      </c>
      <c r="G279" s="377">
        <v>166.83839563862929</v>
      </c>
      <c r="H279" s="363">
        <v>393.1865264797508</v>
      </c>
      <c r="I279" s="364">
        <v>1774.9404205607477</v>
      </c>
      <c r="J279" s="367">
        <v>133.78738317757009</v>
      </c>
      <c r="K279" s="368">
        <v>216.20144522336784</v>
      </c>
      <c r="L279" s="365">
        <f t="shared" si="29"/>
        <v>2124.9292489616855</v>
      </c>
      <c r="M279" s="390">
        <v>17</v>
      </c>
      <c r="N279" s="141">
        <f t="shared" si="31"/>
        <v>-2699.1465619327109</v>
      </c>
      <c r="O279" s="142">
        <f t="shared" si="32"/>
        <v>-0.55951578452335349</v>
      </c>
      <c r="P279" s="31"/>
      <c r="Q279" s="45">
        <f t="shared" si="33"/>
        <v>-0.56235533758414036</v>
      </c>
      <c r="R279" s="45">
        <f t="shared" si="34"/>
        <v>-0.68511450166834653</v>
      </c>
      <c r="S279" s="23"/>
      <c r="T279" s="33"/>
      <c r="U279" s="383">
        <v>889</v>
      </c>
      <c r="V279" s="372" t="s">
        <v>277</v>
      </c>
      <c r="W279" s="368">
        <v>2619</v>
      </c>
      <c r="X279" s="387">
        <v>3104.9679237112173</v>
      </c>
      <c r="Y279" s="363">
        <v>950.69771782278212</v>
      </c>
      <c r="Z279" s="384">
        <v>4055.6656415339994</v>
      </c>
      <c r="AA279" s="389">
        <v>81.806796487208857</v>
      </c>
      <c r="AB279" s="386">
        <v>686.60337287318782</v>
      </c>
      <c r="AC279" s="392">
        <f t="shared" si="30"/>
        <v>4824.0758108943965</v>
      </c>
    </row>
    <row r="280" spans="1:29" ht="18.75">
      <c r="A280" s="371">
        <v>890</v>
      </c>
      <c r="B280" s="372" t="s">
        <v>278</v>
      </c>
      <c r="C280" s="368">
        <v>1176</v>
      </c>
      <c r="D280" s="362">
        <v>2178.3392857142858</v>
      </c>
      <c r="E280" s="375">
        <v>1586.0612244897959</v>
      </c>
      <c r="F280" s="378">
        <v>101.50850340136054</v>
      </c>
      <c r="G280" s="377">
        <v>490.76955782312928</v>
      </c>
      <c r="H280" s="363">
        <v>419.38095238095241</v>
      </c>
      <c r="I280" s="364">
        <v>2597.7202380952381</v>
      </c>
      <c r="J280" s="367">
        <v>358.17857142857144</v>
      </c>
      <c r="K280" s="368">
        <v>199.44867270042744</v>
      </c>
      <c r="L280" s="365">
        <f t="shared" si="29"/>
        <v>3155.347482224237</v>
      </c>
      <c r="M280" s="390">
        <v>19</v>
      </c>
      <c r="N280" s="141">
        <f t="shared" si="31"/>
        <v>-3606.8434739476033</v>
      </c>
      <c r="O280" s="142">
        <f t="shared" si="32"/>
        <v>-0.53338385403855582</v>
      </c>
      <c r="P280" s="31"/>
      <c r="Q280" s="45">
        <f t="shared" si="33"/>
        <v>-0.54237440807522508</v>
      </c>
      <c r="R280" s="45">
        <f t="shared" si="34"/>
        <v>-0.68365102957804524</v>
      </c>
      <c r="S280" s="23"/>
      <c r="T280" s="33"/>
      <c r="U280" s="383">
        <v>890</v>
      </c>
      <c r="V280" s="372" t="s">
        <v>278</v>
      </c>
      <c r="W280" s="368">
        <v>1219</v>
      </c>
      <c r="X280" s="387">
        <v>4996.8596094770264</v>
      </c>
      <c r="Y280" s="363">
        <v>679.65910786397001</v>
      </c>
      <c r="Z280" s="384">
        <v>5676.5187173409968</v>
      </c>
      <c r="AA280" s="388">
        <v>455.20180475799833</v>
      </c>
      <c r="AB280" s="386">
        <v>630.47043407284502</v>
      </c>
      <c r="AC280" s="392">
        <f t="shared" si="30"/>
        <v>6762.1909561718403</v>
      </c>
    </row>
    <row r="281" spans="1:29" ht="18.75">
      <c r="A281" s="371">
        <v>892</v>
      </c>
      <c r="B281" s="372" t="s">
        <v>279</v>
      </c>
      <c r="C281" s="368">
        <v>3634</v>
      </c>
      <c r="D281" s="362">
        <v>1208.3882773802973</v>
      </c>
      <c r="E281" s="375">
        <v>1068.5946615299945</v>
      </c>
      <c r="F281" s="378">
        <v>103.88112272977435</v>
      </c>
      <c r="G281" s="377">
        <v>35.912493120528346</v>
      </c>
      <c r="H281" s="363">
        <v>561.94909190974136</v>
      </c>
      <c r="I281" s="364">
        <v>1770.3373692900386</v>
      </c>
      <c r="J281" s="367">
        <v>-164.03439735828289</v>
      </c>
      <c r="K281" s="368">
        <v>164.22351487831753</v>
      </c>
      <c r="L281" s="365">
        <f t="shared" si="29"/>
        <v>1770.5264868100733</v>
      </c>
      <c r="M281" s="390">
        <v>13</v>
      </c>
      <c r="N281" s="141">
        <f t="shared" si="31"/>
        <v>-1200.2839652848568</v>
      </c>
      <c r="O281" s="142">
        <f t="shared" si="32"/>
        <v>-0.40402576490144332</v>
      </c>
      <c r="P281" s="31"/>
      <c r="Q281" s="45">
        <f t="shared" si="33"/>
        <v>-0.31741839791861237</v>
      </c>
      <c r="R281" s="45">
        <f t="shared" si="34"/>
        <v>-0.70028692476743071</v>
      </c>
      <c r="S281" s="23"/>
      <c r="T281" s="33"/>
      <c r="U281" s="383">
        <v>892</v>
      </c>
      <c r="V281" s="372" t="s">
        <v>279</v>
      </c>
      <c r="W281" s="368">
        <v>3646</v>
      </c>
      <c r="X281" s="387">
        <v>1619.767545342783</v>
      </c>
      <c r="Y281" s="363">
        <v>973.82326327522105</v>
      </c>
      <c r="Z281" s="384">
        <v>2593.5908086180038</v>
      </c>
      <c r="AA281" s="389">
        <v>-170.7161272627537</v>
      </c>
      <c r="AB281" s="386">
        <v>547.93577073967992</v>
      </c>
      <c r="AC281" s="392">
        <f t="shared" si="30"/>
        <v>2970.81045209493</v>
      </c>
    </row>
    <row r="282" spans="1:29" ht="18.75">
      <c r="A282" s="371">
        <v>893</v>
      </c>
      <c r="B282" s="372" t="s">
        <v>280</v>
      </c>
      <c r="C282" s="368">
        <v>7497</v>
      </c>
      <c r="D282" s="362">
        <v>756.48899559823928</v>
      </c>
      <c r="E282" s="375">
        <v>866.92370281445915</v>
      </c>
      <c r="F282" s="378">
        <v>-84.416566626650663</v>
      </c>
      <c r="G282" s="377">
        <v>-26.01814058956916</v>
      </c>
      <c r="H282" s="363">
        <v>294.05055355475525</v>
      </c>
      <c r="I282" s="364">
        <v>1050.5395491529946</v>
      </c>
      <c r="J282" s="367">
        <v>-40.050153394691208</v>
      </c>
      <c r="K282" s="368">
        <v>202.88653936723179</v>
      </c>
      <c r="L282" s="365">
        <f t="shared" si="29"/>
        <v>1213.3759351255353</v>
      </c>
      <c r="M282" s="390">
        <v>15</v>
      </c>
      <c r="N282" s="141">
        <f t="shared" si="31"/>
        <v>-2047.5049208437272</v>
      </c>
      <c r="O282" s="142">
        <f t="shared" si="32"/>
        <v>-0.62789933495902839</v>
      </c>
      <c r="P282" s="31"/>
      <c r="Q282" s="45">
        <f t="shared" si="33"/>
        <v>-0.60610197059377424</v>
      </c>
      <c r="R282" s="45">
        <f t="shared" si="34"/>
        <v>-0.69053613866395991</v>
      </c>
      <c r="S282" s="23"/>
      <c r="T282" s="33"/>
      <c r="U282" s="383">
        <v>893</v>
      </c>
      <c r="V282" s="372" t="s">
        <v>280</v>
      </c>
      <c r="W282" s="368">
        <v>7479</v>
      </c>
      <c r="X282" s="387">
        <v>1989.0949900088226</v>
      </c>
      <c r="Y282" s="363">
        <v>677.93929482019985</v>
      </c>
      <c r="Z282" s="384">
        <v>2667.0342848290225</v>
      </c>
      <c r="AA282" s="388">
        <v>-61.7599946516914</v>
      </c>
      <c r="AB282" s="386">
        <v>655.60656579193153</v>
      </c>
      <c r="AC282" s="392">
        <f t="shared" si="30"/>
        <v>3260.8808559692625</v>
      </c>
    </row>
    <row r="283" spans="1:29" ht="18.75">
      <c r="A283" s="371">
        <v>895</v>
      </c>
      <c r="B283" s="372" t="s">
        <v>281</v>
      </c>
      <c r="C283" s="368">
        <v>15463</v>
      </c>
      <c r="D283" s="362">
        <v>304.62749789820862</v>
      </c>
      <c r="E283" s="375">
        <v>123.95886955959386</v>
      </c>
      <c r="F283" s="378">
        <v>70.3091896785876</v>
      </c>
      <c r="G283" s="377">
        <v>110.35943866002717</v>
      </c>
      <c r="H283" s="363">
        <v>95.086270452046818</v>
      </c>
      <c r="I283" s="364">
        <v>399.71376835025546</v>
      </c>
      <c r="J283" s="367">
        <v>-105.46924917545108</v>
      </c>
      <c r="K283" s="368">
        <v>168.98944029190693</v>
      </c>
      <c r="L283" s="365">
        <f t="shared" si="29"/>
        <v>463.23395946671133</v>
      </c>
      <c r="M283" s="390">
        <v>2</v>
      </c>
      <c r="N283" s="141">
        <f t="shared" si="31"/>
        <v>-1744.3624382673229</v>
      </c>
      <c r="O283" s="142">
        <f t="shared" si="32"/>
        <v>-0.79016365494064345</v>
      </c>
      <c r="P283" s="31"/>
      <c r="Q283" s="45">
        <f t="shared" si="33"/>
        <v>-0.77427554601804427</v>
      </c>
      <c r="R283" s="45">
        <f t="shared" si="34"/>
        <v>-0.6901649468891069</v>
      </c>
      <c r="S283" s="23"/>
      <c r="T283" s="33"/>
      <c r="U283" s="383">
        <v>895</v>
      </c>
      <c r="V283" s="372" t="s">
        <v>281</v>
      </c>
      <c r="W283" s="368">
        <v>15378</v>
      </c>
      <c r="X283" s="387">
        <v>1537.3571736067122</v>
      </c>
      <c r="Y283" s="363">
        <v>233.44683676519128</v>
      </c>
      <c r="Z283" s="384">
        <v>1770.8040103719036</v>
      </c>
      <c r="AA283" s="389">
        <v>-108.62504877097152</v>
      </c>
      <c r="AB283" s="386">
        <v>545.41743613310234</v>
      </c>
      <c r="AC283" s="392">
        <f t="shared" si="30"/>
        <v>2207.5963977340343</v>
      </c>
    </row>
    <row r="284" spans="1:29" ht="18.75">
      <c r="A284" s="371">
        <v>905</v>
      </c>
      <c r="B284" s="372" t="s">
        <v>282</v>
      </c>
      <c r="C284" s="368">
        <v>67615</v>
      </c>
      <c r="D284" s="362">
        <v>109.21407971603934</v>
      </c>
      <c r="E284" s="375">
        <v>318.57578939584414</v>
      </c>
      <c r="F284" s="378">
        <v>-147.63771352510537</v>
      </c>
      <c r="G284" s="377">
        <v>-61.7239961546994</v>
      </c>
      <c r="H284" s="363">
        <v>38.55940249944539</v>
      </c>
      <c r="I284" s="364">
        <v>147.77348221548473</v>
      </c>
      <c r="J284" s="367">
        <v>419.17283147230643</v>
      </c>
      <c r="K284" s="368">
        <v>154.79696655466537</v>
      </c>
      <c r="L284" s="365">
        <f t="shared" si="29"/>
        <v>721.74328024245654</v>
      </c>
      <c r="M284" s="390">
        <v>15</v>
      </c>
      <c r="N284" s="141">
        <f t="shared" si="31"/>
        <v>-1353.0047472033957</v>
      </c>
      <c r="O284" s="142">
        <f t="shared" si="32"/>
        <v>-0.65212967035280489</v>
      </c>
      <c r="P284" s="31"/>
      <c r="Q284" s="45">
        <f t="shared" si="33"/>
        <v>-0.87313895358760796</v>
      </c>
      <c r="R284" s="45">
        <f t="shared" si="34"/>
        <v>-0.68903472100476759</v>
      </c>
      <c r="S284" s="23"/>
      <c r="T284" s="33"/>
      <c r="U284" s="383">
        <v>905</v>
      </c>
      <c r="V284" s="372" t="s">
        <v>282</v>
      </c>
      <c r="W284" s="368">
        <v>67551</v>
      </c>
      <c r="X284" s="387">
        <v>1092.3145449358869</v>
      </c>
      <c r="Y284" s="363">
        <v>72.530664799431207</v>
      </c>
      <c r="Z284" s="384">
        <v>1164.8452097353181</v>
      </c>
      <c r="AA284" s="388">
        <v>412.10780003256798</v>
      </c>
      <c r="AB284" s="386">
        <v>497.79501767796609</v>
      </c>
      <c r="AC284" s="392">
        <f t="shared" si="30"/>
        <v>2074.7480274458521</v>
      </c>
    </row>
    <row r="285" spans="1:29" ht="18.75">
      <c r="A285" s="371">
        <v>908</v>
      </c>
      <c r="B285" s="372" t="s">
        <v>283</v>
      </c>
      <c r="C285" s="368">
        <v>20695</v>
      </c>
      <c r="D285" s="362">
        <v>211.61048562454698</v>
      </c>
      <c r="E285" s="375">
        <v>208.46107755496496</v>
      </c>
      <c r="F285" s="378">
        <v>-9.4791978738825797</v>
      </c>
      <c r="G285" s="377">
        <v>12.628605943464605</v>
      </c>
      <c r="H285" s="363">
        <v>212.39714906982363</v>
      </c>
      <c r="I285" s="364">
        <v>424.00763469437061</v>
      </c>
      <c r="J285" s="367">
        <v>45.097318192800195</v>
      </c>
      <c r="K285" s="368">
        <v>141.29947138445584</v>
      </c>
      <c r="L285" s="365">
        <f t="shared" si="29"/>
        <v>610.40442427162657</v>
      </c>
      <c r="M285" s="390">
        <v>6</v>
      </c>
      <c r="N285" s="141">
        <f t="shared" si="31"/>
        <v>-1632.7453321192791</v>
      </c>
      <c r="O285" s="142">
        <f t="shared" si="32"/>
        <v>-0.72788066310216804</v>
      </c>
      <c r="P285" s="31"/>
      <c r="Q285" s="45">
        <f t="shared" si="33"/>
        <v>-0.7569334709956036</v>
      </c>
      <c r="R285" s="45">
        <f t="shared" si="34"/>
        <v>-0.69078104247000105</v>
      </c>
      <c r="S285" s="23"/>
      <c r="T285" s="33"/>
      <c r="U285" s="383">
        <v>908</v>
      </c>
      <c r="V285" s="372" t="s">
        <v>283</v>
      </c>
      <c r="W285" s="368">
        <v>20765</v>
      </c>
      <c r="X285" s="387">
        <v>1541.5476186294702</v>
      </c>
      <c r="Y285" s="363">
        <v>202.8621790959148</v>
      </c>
      <c r="Z285" s="384">
        <v>1744.409797725385</v>
      </c>
      <c r="AA285" s="389">
        <v>41.783915241993739</v>
      </c>
      <c r="AB285" s="386">
        <v>456.95604342352664</v>
      </c>
      <c r="AC285" s="392">
        <f t="shared" si="30"/>
        <v>2243.1497563909056</v>
      </c>
    </row>
    <row r="286" spans="1:29" ht="18.75">
      <c r="A286" s="371">
        <v>915</v>
      </c>
      <c r="B286" s="372" t="s">
        <v>284</v>
      </c>
      <c r="C286" s="368">
        <v>19973</v>
      </c>
      <c r="D286" s="362">
        <v>-6.4136584388925055E-2</v>
      </c>
      <c r="E286" s="375">
        <v>-90.538627146647968</v>
      </c>
      <c r="F286" s="378">
        <v>38.73399088769839</v>
      </c>
      <c r="G286" s="377">
        <v>51.74049967456066</v>
      </c>
      <c r="H286" s="363">
        <v>323.08125970059581</v>
      </c>
      <c r="I286" s="364">
        <v>323.0171231162069</v>
      </c>
      <c r="J286" s="367">
        <v>-116.5960046062184</v>
      </c>
      <c r="K286" s="368">
        <v>166.37607367425321</v>
      </c>
      <c r="L286" s="365">
        <f t="shared" si="29"/>
        <v>372.79719218424168</v>
      </c>
      <c r="M286" s="390">
        <v>11</v>
      </c>
      <c r="N286" s="141">
        <f t="shared" si="31"/>
        <v>-2546.6457233054798</v>
      </c>
      <c r="O286" s="142">
        <f t="shared" si="32"/>
        <v>-0.87230536681971504</v>
      </c>
      <c r="P286" s="31"/>
      <c r="Q286" s="45">
        <f t="shared" si="33"/>
        <v>-0.87078345009973668</v>
      </c>
      <c r="R286" s="45">
        <f t="shared" si="34"/>
        <v>-0.68957863485753912</v>
      </c>
      <c r="S286" s="23"/>
      <c r="T286" s="33"/>
      <c r="U286" s="383">
        <v>915</v>
      </c>
      <c r="V286" s="372" t="s">
        <v>284</v>
      </c>
      <c r="W286" s="368">
        <v>20278</v>
      </c>
      <c r="X286" s="387">
        <v>2099.0460668283818</v>
      </c>
      <c r="Y286" s="363">
        <v>400.76625106379129</v>
      </c>
      <c r="Z286" s="384">
        <v>2499.8123178921733</v>
      </c>
      <c r="AA286" s="388">
        <v>-116.3379031462669</v>
      </c>
      <c r="AB286" s="386">
        <v>535.9685007438153</v>
      </c>
      <c r="AC286" s="392">
        <f t="shared" si="30"/>
        <v>2919.4429154897216</v>
      </c>
    </row>
    <row r="287" spans="1:29" ht="18.75">
      <c r="A287" s="371">
        <v>918</v>
      </c>
      <c r="B287" s="372" t="s">
        <v>285</v>
      </c>
      <c r="C287" s="368">
        <v>2271</v>
      </c>
      <c r="D287" s="362">
        <v>139.94539850286216</v>
      </c>
      <c r="E287" s="375">
        <v>175.33949801849406</v>
      </c>
      <c r="F287" s="378">
        <v>-26.546455306032584</v>
      </c>
      <c r="G287" s="377">
        <v>-8.8476442095992951</v>
      </c>
      <c r="H287" s="363">
        <v>324.97842360193749</v>
      </c>
      <c r="I287" s="364">
        <v>464.92382210479963</v>
      </c>
      <c r="J287" s="367">
        <v>-248.05151915455747</v>
      </c>
      <c r="K287" s="368">
        <v>229.250386072872</v>
      </c>
      <c r="L287" s="365">
        <f t="shared" si="29"/>
        <v>446.12268902311416</v>
      </c>
      <c r="M287" s="390">
        <v>2</v>
      </c>
      <c r="N287" s="141">
        <f t="shared" si="31"/>
        <v>-2374.5002863467093</v>
      </c>
      <c r="O287" s="142">
        <f t="shared" si="32"/>
        <v>-0.84183540554028802</v>
      </c>
      <c r="P287" s="31"/>
      <c r="Q287" s="45">
        <f t="shared" si="33"/>
        <v>-0.79829652048355282</v>
      </c>
      <c r="R287" s="45">
        <f t="shared" si="34"/>
        <v>-0.68720243886298982</v>
      </c>
      <c r="S287" s="23"/>
      <c r="T287" s="33"/>
      <c r="U287" s="383">
        <v>918</v>
      </c>
      <c r="V287" s="372" t="s">
        <v>285</v>
      </c>
      <c r="W287" s="368">
        <v>2292</v>
      </c>
      <c r="X287" s="387">
        <v>1706.8212475449454</v>
      </c>
      <c r="Y287" s="363">
        <v>598.165375488937</v>
      </c>
      <c r="Z287" s="384">
        <v>2304.9866230338826</v>
      </c>
      <c r="AA287" s="389">
        <v>-217.26701570680629</v>
      </c>
      <c r="AB287" s="386">
        <v>732.9033680427475</v>
      </c>
      <c r="AC287" s="392">
        <f t="shared" si="30"/>
        <v>2820.6229753698235</v>
      </c>
    </row>
    <row r="288" spans="1:29" ht="18.75">
      <c r="A288" s="371">
        <v>921</v>
      </c>
      <c r="B288" s="372" t="s">
        <v>286</v>
      </c>
      <c r="C288" s="368">
        <v>1941</v>
      </c>
      <c r="D288" s="362">
        <v>548.83256053580624</v>
      </c>
      <c r="E288" s="375">
        <v>103.25038639876352</v>
      </c>
      <c r="F288" s="378">
        <v>386.41628026790312</v>
      </c>
      <c r="G288" s="377">
        <v>59.165893869139616</v>
      </c>
      <c r="H288" s="363">
        <v>497.07006697578566</v>
      </c>
      <c r="I288" s="364">
        <v>1045.9026275115921</v>
      </c>
      <c r="J288" s="367">
        <v>86.82843894899537</v>
      </c>
      <c r="K288" s="368">
        <v>251.97843179058191</v>
      </c>
      <c r="L288" s="365">
        <f t="shared" si="29"/>
        <v>1384.7094982511694</v>
      </c>
      <c r="M288" s="390">
        <v>11</v>
      </c>
      <c r="N288" s="141">
        <f t="shared" si="31"/>
        <v>-4328.1147678198486</v>
      </c>
      <c r="O288" s="142">
        <f t="shared" si="32"/>
        <v>-0.75761384671412257</v>
      </c>
      <c r="P288" s="31"/>
      <c r="Q288" s="45">
        <f t="shared" si="33"/>
        <v>-0.78337849712663987</v>
      </c>
      <c r="R288" s="45">
        <f t="shared" si="34"/>
        <v>-0.68881124145954575</v>
      </c>
      <c r="S288" s="23"/>
      <c r="T288" s="33"/>
      <c r="U288" s="383">
        <v>921</v>
      </c>
      <c r="V288" s="372" t="s">
        <v>286</v>
      </c>
      <c r="W288" s="368">
        <v>1972</v>
      </c>
      <c r="X288" s="387">
        <v>3768.7880908520597</v>
      </c>
      <c r="Y288" s="363">
        <v>1059.4612456094317</v>
      </c>
      <c r="Z288" s="384">
        <v>4828.2493364614911</v>
      </c>
      <c r="AA288" s="388">
        <v>74.846348884381342</v>
      </c>
      <c r="AB288" s="386">
        <v>809.72858072514532</v>
      </c>
      <c r="AC288" s="392">
        <f t="shared" si="30"/>
        <v>5712.8242660710184</v>
      </c>
    </row>
    <row r="289" spans="1:29" ht="18.75">
      <c r="A289" s="371">
        <v>922</v>
      </c>
      <c r="B289" s="372" t="s">
        <v>287</v>
      </c>
      <c r="C289" s="368">
        <v>4444</v>
      </c>
      <c r="D289" s="362">
        <v>432.06435643564356</v>
      </c>
      <c r="E289" s="375">
        <v>579.24482448244828</v>
      </c>
      <c r="F289" s="378">
        <v>-71.52295229522953</v>
      </c>
      <c r="G289" s="377">
        <v>-75.657515751575161</v>
      </c>
      <c r="H289" s="363">
        <v>307.78982898289831</v>
      </c>
      <c r="I289" s="364">
        <v>739.85418541854187</v>
      </c>
      <c r="J289" s="367">
        <v>-238.95004500450045</v>
      </c>
      <c r="K289" s="368">
        <v>162.82741504649431</v>
      </c>
      <c r="L289" s="365">
        <f t="shared" si="29"/>
        <v>663.73155546053567</v>
      </c>
      <c r="M289" s="390">
        <v>6</v>
      </c>
      <c r="N289" s="141">
        <f t="shared" si="31"/>
        <v>-1153.8283629941566</v>
      </c>
      <c r="O289" s="142">
        <f t="shared" si="32"/>
        <v>-0.63482273749475782</v>
      </c>
      <c r="P289" s="31"/>
      <c r="Q289" s="45">
        <f t="shared" si="33"/>
        <v>-0.50494082555698916</v>
      </c>
      <c r="R289" s="45">
        <f t="shared" si="34"/>
        <v>-0.70601349085914156</v>
      </c>
      <c r="S289" s="23"/>
      <c r="T289" s="33"/>
      <c r="U289" s="383">
        <v>922</v>
      </c>
      <c r="V289" s="372" t="s">
        <v>287</v>
      </c>
      <c r="W289" s="368">
        <v>4367</v>
      </c>
      <c r="X289" s="387">
        <v>1084.3157056712259</v>
      </c>
      <c r="Y289" s="363">
        <v>410.16055820359031</v>
      </c>
      <c r="Z289" s="384">
        <v>1494.4762638748164</v>
      </c>
      <c r="AA289" s="389">
        <v>-230.77650561025877</v>
      </c>
      <c r="AB289" s="386">
        <v>553.86016019013448</v>
      </c>
      <c r="AC289" s="392">
        <f t="shared" si="30"/>
        <v>1817.5599184546923</v>
      </c>
    </row>
    <row r="290" spans="1:29" ht="18.75">
      <c r="A290" s="371">
        <v>924</v>
      </c>
      <c r="B290" s="372" t="s">
        <v>288</v>
      </c>
      <c r="C290" s="368">
        <v>3004</v>
      </c>
      <c r="D290" s="362">
        <v>252.22403462050599</v>
      </c>
      <c r="E290" s="375">
        <v>391.74866844207725</v>
      </c>
      <c r="F290" s="378">
        <v>-37.365845539280961</v>
      </c>
      <c r="G290" s="377">
        <v>-102.15878828229027</v>
      </c>
      <c r="H290" s="363">
        <v>539.36384820239675</v>
      </c>
      <c r="I290" s="364">
        <v>791.58788282290277</v>
      </c>
      <c r="J290" s="367">
        <v>61.903794940079891</v>
      </c>
      <c r="K290" s="368">
        <v>240.9826904234742</v>
      </c>
      <c r="L290" s="365">
        <f t="shared" si="29"/>
        <v>1094.474368186457</v>
      </c>
      <c r="M290" s="390">
        <v>16</v>
      </c>
      <c r="N290" s="141">
        <f t="shared" si="31"/>
        <v>-2903.1099475607293</v>
      </c>
      <c r="O290" s="142">
        <f t="shared" si="32"/>
        <v>-0.72621606406770955</v>
      </c>
      <c r="P290" s="31"/>
      <c r="Q290" s="45">
        <f t="shared" si="33"/>
        <v>-0.75082327850943242</v>
      </c>
      <c r="R290" s="45">
        <f t="shared" si="34"/>
        <v>-0.6815236015352899</v>
      </c>
      <c r="S290" s="23"/>
      <c r="T290" s="33"/>
      <c r="U290" s="383">
        <v>924</v>
      </c>
      <c r="V290" s="372" t="s">
        <v>288</v>
      </c>
      <c r="W290" s="368">
        <v>3065</v>
      </c>
      <c r="X290" s="387">
        <v>2206.2818639444931</v>
      </c>
      <c r="Y290" s="363">
        <v>970.53127529117887</v>
      </c>
      <c r="Z290" s="384">
        <v>3176.8131392356718</v>
      </c>
      <c r="AA290" s="388">
        <v>64.097553017944534</v>
      </c>
      <c r="AB290" s="386">
        <v>756.67362349356995</v>
      </c>
      <c r="AC290" s="392">
        <f t="shared" si="30"/>
        <v>3997.5843157471863</v>
      </c>
    </row>
    <row r="291" spans="1:29" ht="18.75">
      <c r="A291" s="371">
        <v>925</v>
      </c>
      <c r="B291" s="372" t="s">
        <v>289</v>
      </c>
      <c r="C291" s="368">
        <v>3490</v>
      </c>
      <c r="D291" s="362">
        <v>970.94441260744986</v>
      </c>
      <c r="E291" s="375">
        <v>375.44412607449857</v>
      </c>
      <c r="F291" s="378">
        <v>337.83724928366763</v>
      </c>
      <c r="G291" s="377">
        <v>257.66303724928366</v>
      </c>
      <c r="H291" s="363">
        <v>-38.854441260744984</v>
      </c>
      <c r="I291" s="364">
        <v>932.08968481375359</v>
      </c>
      <c r="J291" s="367">
        <v>34.415759312320915</v>
      </c>
      <c r="K291" s="368">
        <v>234.25119284564349</v>
      </c>
      <c r="L291" s="365">
        <f t="shared" si="29"/>
        <v>1200.7566369717181</v>
      </c>
      <c r="M291" s="390">
        <v>11</v>
      </c>
      <c r="N291" s="141">
        <f t="shared" si="31"/>
        <v>-2032.2733904408813</v>
      </c>
      <c r="O291" s="142">
        <f t="shared" si="32"/>
        <v>-0.628597128145857</v>
      </c>
      <c r="P291" s="31"/>
      <c r="Q291" s="45">
        <f t="shared" si="33"/>
        <v>-0.62508747662497199</v>
      </c>
      <c r="R291" s="45">
        <f t="shared" si="34"/>
        <v>-0.67940196840061218</v>
      </c>
      <c r="S291" s="23"/>
      <c r="T291" s="33"/>
      <c r="U291" s="383">
        <v>925</v>
      </c>
      <c r="V291" s="372" t="s">
        <v>289</v>
      </c>
      <c r="W291" s="368">
        <v>3522</v>
      </c>
      <c r="X291" s="387">
        <v>2268.350402157595</v>
      </c>
      <c r="Y291" s="363">
        <v>217.80203794475085</v>
      </c>
      <c r="Z291" s="384">
        <v>2486.1524401023457</v>
      </c>
      <c r="AA291" s="389">
        <v>16.208120386144238</v>
      </c>
      <c r="AB291" s="386">
        <v>730.66946692410943</v>
      </c>
      <c r="AC291" s="392">
        <f t="shared" si="30"/>
        <v>3233.0300274125993</v>
      </c>
    </row>
    <row r="292" spans="1:29" ht="18.75">
      <c r="A292" s="371">
        <v>927</v>
      </c>
      <c r="B292" s="372" t="s">
        <v>290</v>
      </c>
      <c r="C292" s="368">
        <v>29239</v>
      </c>
      <c r="D292" s="362">
        <v>529.27801908410004</v>
      </c>
      <c r="E292" s="375">
        <v>499.06888060467185</v>
      </c>
      <c r="F292" s="378">
        <v>-0.19005437942474093</v>
      </c>
      <c r="G292" s="377">
        <v>30.399192858852903</v>
      </c>
      <c r="H292" s="363">
        <v>126.38783816135982</v>
      </c>
      <c r="I292" s="364">
        <v>655.66589144635589</v>
      </c>
      <c r="J292" s="367">
        <v>-112.79811211053729</v>
      </c>
      <c r="K292" s="368">
        <v>143.23339873266198</v>
      </c>
      <c r="L292" s="365">
        <f t="shared" si="29"/>
        <v>686.10117806848052</v>
      </c>
      <c r="M292" s="390">
        <v>1</v>
      </c>
      <c r="N292" s="141">
        <f t="shared" si="31"/>
        <v>-550.19418664967793</v>
      </c>
      <c r="O292" s="142">
        <f t="shared" si="32"/>
        <v>-0.44503457858964568</v>
      </c>
      <c r="P292" s="31"/>
      <c r="Q292" s="45">
        <f t="shared" si="33"/>
        <v>-0.25584572714228193</v>
      </c>
      <c r="R292" s="45">
        <f t="shared" si="34"/>
        <v>-0.69310774420401966</v>
      </c>
      <c r="S292" s="23"/>
      <c r="T292" s="33"/>
      <c r="U292" s="383">
        <v>927</v>
      </c>
      <c r="V292" s="372" t="s">
        <v>290</v>
      </c>
      <c r="W292" s="368">
        <v>29160</v>
      </c>
      <c r="X292" s="387">
        <v>916.52747823376421</v>
      </c>
      <c r="Y292" s="363">
        <v>-35.438817775694233</v>
      </c>
      <c r="Z292" s="384">
        <v>881.08866045806997</v>
      </c>
      <c r="AA292" s="388">
        <v>-111.51539780521261</v>
      </c>
      <c r="AB292" s="386">
        <v>466.72210206530104</v>
      </c>
      <c r="AC292" s="392">
        <f t="shared" si="30"/>
        <v>1236.2953647181585</v>
      </c>
    </row>
    <row r="293" spans="1:29" ht="18.75">
      <c r="A293" s="371">
        <v>931</v>
      </c>
      <c r="B293" s="372" t="s">
        <v>291</v>
      </c>
      <c r="C293" s="368">
        <v>6070</v>
      </c>
      <c r="D293" s="362">
        <v>1102.3571663920923</v>
      </c>
      <c r="E293" s="375">
        <v>130.16836902800659</v>
      </c>
      <c r="F293" s="378">
        <v>574.2220757825371</v>
      </c>
      <c r="G293" s="377">
        <v>397.9667215815486</v>
      </c>
      <c r="H293" s="363">
        <v>304.49884678747941</v>
      </c>
      <c r="I293" s="364">
        <v>1406.8560131795716</v>
      </c>
      <c r="J293" s="367">
        <v>5.1357495881383857</v>
      </c>
      <c r="K293" s="368">
        <v>216.31185596404325</v>
      </c>
      <c r="L293" s="365">
        <f t="shared" si="29"/>
        <v>1628.3036187317532</v>
      </c>
      <c r="M293" s="390">
        <v>13</v>
      </c>
      <c r="N293" s="141">
        <f t="shared" si="31"/>
        <v>-2920.5258514463303</v>
      </c>
      <c r="O293" s="142">
        <f t="shared" si="32"/>
        <v>-0.64203898400526194</v>
      </c>
      <c r="P293" s="31"/>
      <c r="Q293" s="45">
        <f t="shared" si="33"/>
        <v>-0.63311013901449498</v>
      </c>
      <c r="R293" s="45">
        <f t="shared" si="34"/>
        <v>-0.69535433883519526</v>
      </c>
      <c r="S293" s="23"/>
      <c r="T293" s="33"/>
      <c r="U293" s="383">
        <v>931</v>
      </c>
      <c r="V293" s="372" t="s">
        <v>291</v>
      </c>
      <c r="W293" s="368">
        <v>6097</v>
      </c>
      <c r="X293" s="387">
        <v>3021.9626726652191</v>
      </c>
      <c r="Y293" s="363">
        <v>812.58323002232726</v>
      </c>
      <c r="Z293" s="384">
        <v>3834.545902687546</v>
      </c>
      <c r="AA293" s="389">
        <v>4.2394620305068065</v>
      </c>
      <c r="AB293" s="386">
        <v>710.04410546003032</v>
      </c>
      <c r="AC293" s="392">
        <f t="shared" si="30"/>
        <v>4548.8294701780833</v>
      </c>
    </row>
    <row r="294" spans="1:29" ht="18.75">
      <c r="A294" s="371">
        <v>934</v>
      </c>
      <c r="B294" s="372" t="s">
        <v>292</v>
      </c>
      <c r="C294" s="368">
        <v>2756</v>
      </c>
      <c r="D294" s="362">
        <v>267.25979680696662</v>
      </c>
      <c r="E294" s="375">
        <v>130.01306240928884</v>
      </c>
      <c r="F294" s="378">
        <v>122.02830188679245</v>
      </c>
      <c r="G294" s="377">
        <v>15.218432510885341</v>
      </c>
      <c r="H294" s="363">
        <v>453.58817126269957</v>
      </c>
      <c r="I294" s="364">
        <v>720.84796806966619</v>
      </c>
      <c r="J294" s="367">
        <v>-281.78955007256894</v>
      </c>
      <c r="K294" s="368">
        <v>205.211788898066</v>
      </c>
      <c r="L294" s="365">
        <f t="shared" si="29"/>
        <v>644.27020689516326</v>
      </c>
      <c r="M294" s="390">
        <v>14</v>
      </c>
      <c r="N294" s="141">
        <f t="shared" si="31"/>
        <v>-2630.7574172423938</v>
      </c>
      <c r="O294" s="142">
        <f t="shared" si="32"/>
        <v>-0.80327793202513065</v>
      </c>
      <c r="P294" s="31"/>
      <c r="Q294" s="45">
        <f t="shared" si="33"/>
        <v>-0.75095893745654707</v>
      </c>
      <c r="R294" s="45">
        <f t="shared" si="34"/>
        <v>-0.68535877511631482</v>
      </c>
      <c r="S294" s="23"/>
      <c r="T294" s="33"/>
      <c r="U294" s="383">
        <v>934</v>
      </c>
      <c r="V294" s="372" t="s">
        <v>292</v>
      </c>
      <c r="W294" s="368">
        <v>2784</v>
      </c>
      <c r="X294" s="387">
        <v>2120.6142748470102</v>
      </c>
      <c r="Y294" s="363">
        <v>773.88015393375292</v>
      </c>
      <c r="Z294" s="384">
        <v>2894.494428780763</v>
      </c>
      <c r="AA294" s="388">
        <v>-271.67564655172413</v>
      </c>
      <c r="AB294" s="386">
        <v>652.20884190851837</v>
      </c>
      <c r="AC294" s="392">
        <f t="shared" si="30"/>
        <v>3275.0276241375573</v>
      </c>
    </row>
    <row r="295" spans="1:29" ht="18.75">
      <c r="A295" s="371">
        <v>935</v>
      </c>
      <c r="B295" s="372" t="s">
        <v>293</v>
      </c>
      <c r="C295" s="368">
        <v>3040</v>
      </c>
      <c r="D295" s="362">
        <v>230.19967105263157</v>
      </c>
      <c r="E295" s="375">
        <v>90.992434210526312</v>
      </c>
      <c r="F295" s="378">
        <v>55.463157894736845</v>
      </c>
      <c r="G295" s="377">
        <v>83.744078947368422</v>
      </c>
      <c r="H295" s="363">
        <v>294.96907894736842</v>
      </c>
      <c r="I295" s="364">
        <v>525.16875000000005</v>
      </c>
      <c r="J295" s="367">
        <v>20.479605263157893</v>
      </c>
      <c r="K295" s="368">
        <v>208.0933710085493</v>
      </c>
      <c r="L295" s="365">
        <f t="shared" si="29"/>
        <v>753.74172627170719</v>
      </c>
      <c r="M295" s="390">
        <v>8</v>
      </c>
      <c r="N295" s="141">
        <f t="shared" si="31"/>
        <v>-2598.466602272335</v>
      </c>
      <c r="O295" s="142">
        <f t="shared" si="32"/>
        <v>-0.7751506910075967</v>
      </c>
      <c r="P295" s="31"/>
      <c r="Q295" s="45">
        <f t="shared" si="33"/>
        <v>-0.80359688770993654</v>
      </c>
      <c r="R295" s="45">
        <f t="shared" si="34"/>
        <v>-0.68967322109000695</v>
      </c>
      <c r="S295" s="23"/>
      <c r="T295" s="33"/>
      <c r="U295" s="383">
        <v>935</v>
      </c>
      <c r="V295" s="372" t="s">
        <v>293</v>
      </c>
      <c r="W295" s="368">
        <v>3087</v>
      </c>
      <c r="X295" s="387">
        <v>1953.2869842081534</v>
      </c>
      <c r="Y295" s="363">
        <v>720.64594830255885</v>
      </c>
      <c r="Z295" s="384">
        <v>2673.9329325107124</v>
      </c>
      <c r="AA295" s="389">
        <v>7.7133138969873665</v>
      </c>
      <c r="AB295" s="386">
        <v>670.56208213634238</v>
      </c>
      <c r="AC295" s="392">
        <f t="shared" si="30"/>
        <v>3352.2083285440422</v>
      </c>
    </row>
    <row r="296" spans="1:29" ht="18.75">
      <c r="A296" s="371">
        <v>936</v>
      </c>
      <c r="B296" s="372" t="s">
        <v>294</v>
      </c>
      <c r="C296" s="368">
        <v>6465</v>
      </c>
      <c r="D296" s="362">
        <v>612.83619489559169</v>
      </c>
      <c r="E296" s="375">
        <v>106.89156999226604</v>
      </c>
      <c r="F296" s="378">
        <v>333.14911059551429</v>
      </c>
      <c r="G296" s="377">
        <v>172.79551430781129</v>
      </c>
      <c r="H296" s="363">
        <v>256.97432327919569</v>
      </c>
      <c r="I296" s="364">
        <v>869.81051817478726</v>
      </c>
      <c r="J296" s="367">
        <v>110.56999226604795</v>
      </c>
      <c r="K296" s="368">
        <v>220.20504617921583</v>
      </c>
      <c r="L296" s="365">
        <f t="shared" si="29"/>
        <v>1200.585556620051</v>
      </c>
      <c r="M296" s="390">
        <v>6</v>
      </c>
      <c r="N296" s="141">
        <f t="shared" si="31"/>
        <v>-3073.9296092099548</v>
      </c>
      <c r="O296" s="142">
        <f t="shared" si="32"/>
        <v>-0.71912941935090158</v>
      </c>
      <c r="P296" s="31"/>
      <c r="Q296" s="45">
        <f t="shared" si="33"/>
        <v>-0.7500443455361212</v>
      </c>
      <c r="R296" s="45">
        <f t="shared" si="34"/>
        <v>-0.68708587360394691</v>
      </c>
      <c r="S296" s="23"/>
      <c r="T296" s="33"/>
      <c r="U296" s="383">
        <v>936</v>
      </c>
      <c r="V296" s="372" t="s">
        <v>294</v>
      </c>
      <c r="W296" s="368">
        <v>6510</v>
      </c>
      <c r="X296" s="387">
        <v>2800.7538719631257</v>
      </c>
      <c r="Y296" s="363">
        <v>679.10546564783488</v>
      </c>
      <c r="Z296" s="384">
        <v>3479.8593376109607</v>
      </c>
      <c r="AA296" s="388">
        <v>90.932258064516134</v>
      </c>
      <c r="AB296" s="386">
        <v>703.72357015452849</v>
      </c>
      <c r="AC296" s="392">
        <f t="shared" si="30"/>
        <v>4274.5151658300056</v>
      </c>
    </row>
    <row r="297" spans="1:29" ht="18.75">
      <c r="A297" s="371">
        <v>946</v>
      </c>
      <c r="B297" s="372" t="s">
        <v>295</v>
      </c>
      <c r="C297" s="368">
        <v>6376</v>
      </c>
      <c r="D297" s="362">
        <v>781.20153701380173</v>
      </c>
      <c r="E297" s="375">
        <v>768.73164993726471</v>
      </c>
      <c r="F297" s="378">
        <v>-20.250941028858218</v>
      </c>
      <c r="G297" s="377">
        <v>32.720828105395235</v>
      </c>
      <c r="H297" s="363">
        <v>317.60633626097865</v>
      </c>
      <c r="I297" s="364">
        <v>1098.8080301129235</v>
      </c>
      <c r="J297" s="367">
        <v>92.697145545796744</v>
      </c>
      <c r="K297" s="368">
        <v>216.47092137910403</v>
      </c>
      <c r="L297" s="365">
        <f t="shared" si="29"/>
        <v>1407.9760970378243</v>
      </c>
      <c r="M297" s="390">
        <v>15</v>
      </c>
      <c r="N297" s="141">
        <f t="shared" si="31"/>
        <v>-2142.55965044496</v>
      </c>
      <c r="O297" s="142">
        <f t="shared" si="32"/>
        <v>-0.60344686065024578</v>
      </c>
      <c r="P297" s="31"/>
      <c r="Q297" s="45">
        <f t="shared" si="33"/>
        <v>-0.6000861682143499</v>
      </c>
      <c r="R297" s="45">
        <f t="shared" si="34"/>
        <v>-0.687806345538855</v>
      </c>
      <c r="S297" s="23"/>
      <c r="T297" s="33"/>
      <c r="U297" s="383">
        <v>946</v>
      </c>
      <c r="V297" s="372" t="s">
        <v>295</v>
      </c>
      <c r="W297" s="368">
        <v>6388</v>
      </c>
      <c r="X297" s="387">
        <v>2086.913731111264</v>
      </c>
      <c r="Y297" s="363">
        <v>660.69823621342175</v>
      </c>
      <c r="Z297" s="384">
        <v>2747.6119673246858</v>
      </c>
      <c r="AA297" s="389">
        <v>109.5371008140263</v>
      </c>
      <c r="AB297" s="386">
        <v>693.38667934407226</v>
      </c>
      <c r="AC297" s="392">
        <f t="shared" si="30"/>
        <v>3550.5357474827842</v>
      </c>
    </row>
    <row r="298" spans="1:29" ht="18.75">
      <c r="A298" s="371">
        <v>976</v>
      </c>
      <c r="B298" s="372" t="s">
        <v>296</v>
      </c>
      <c r="C298" s="368">
        <v>3830</v>
      </c>
      <c r="D298" s="362">
        <v>741.52193211488247</v>
      </c>
      <c r="E298" s="375">
        <v>454.17362924281986</v>
      </c>
      <c r="F298" s="378">
        <v>186.68120104438643</v>
      </c>
      <c r="G298" s="377">
        <v>100.66710182767623</v>
      </c>
      <c r="H298" s="363">
        <v>519.16971279373365</v>
      </c>
      <c r="I298" s="364">
        <v>1260.6919060052219</v>
      </c>
      <c r="J298" s="367">
        <v>-181.68250652741514</v>
      </c>
      <c r="K298" s="368">
        <v>216.61125440035599</v>
      </c>
      <c r="L298" s="365">
        <f t="shared" si="29"/>
        <v>1295.6206538781628</v>
      </c>
      <c r="M298" s="390">
        <v>19</v>
      </c>
      <c r="N298" s="141">
        <f t="shared" si="31"/>
        <v>-4021.0360301119244</v>
      </c>
      <c r="O298" s="142">
        <f t="shared" si="32"/>
        <v>-0.75630913732315419</v>
      </c>
      <c r="P298" s="31"/>
      <c r="Q298" s="45">
        <f t="shared" si="33"/>
        <v>-0.73220869725119853</v>
      </c>
      <c r="R298" s="45">
        <f t="shared" si="34"/>
        <v>-0.68577080010460179</v>
      </c>
      <c r="S298" s="23"/>
      <c r="T298" s="33"/>
      <c r="U298" s="383">
        <v>976</v>
      </c>
      <c r="V298" s="372" t="s">
        <v>296</v>
      </c>
      <c r="W298" s="368">
        <v>3890</v>
      </c>
      <c r="X298" s="387">
        <v>3839.8974756623697</v>
      </c>
      <c r="Y298" s="363">
        <v>867.84281711255812</v>
      </c>
      <c r="Z298" s="384">
        <v>4707.7402927749281</v>
      </c>
      <c r="AA298" s="388">
        <v>-80.425192802056557</v>
      </c>
      <c r="AB298" s="386">
        <v>689.34158401721527</v>
      </c>
      <c r="AC298" s="392">
        <f t="shared" si="30"/>
        <v>5316.656683990087</v>
      </c>
    </row>
    <row r="299" spans="1:29" ht="18.75">
      <c r="A299" s="371">
        <v>977</v>
      </c>
      <c r="B299" s="372" t="s">
        <v>297</v>
      </c>
      <c r="C299" s="368">
        <v>15357</v>
      </c>
      <c r="D299" s="362">
        <v>628.61978250960476</v>
      </c>
      <c r="E299" s="375">
        <v>650.40626424431855</v>
      </c>
      <c r="F299" s="378">
        <v>1.3039656182848212</v>
      </c>
      <c r="G299" s="377">
        <v>-23.090447352998634</v>
      </c>
      <c r="H299" s="363">
        <v>425.49807905189817</v>
      </c>
      <c r="I299" s="364">
        <v>1054.1178615615029</v>
      </c>
      <c r="J299" s="367">
        <v>11.905710750797683</v>
      </c>
      <c r="K299" s="368">
        <v>158.55231692829159</v>
      </c>
      <c r="L299" s="365">
        <f t="shared" si="29"/>
        <v>1224.575889240592</v>
      </c>
      <c r="M299" s="390">
        <v>17</v>
      </c>
      <c r="N299" s="141">
        <f t="shared" si="31"/>
        <v>-1916.501325020593</v>
      </c>
      <c r="O299" s="142">
        <f t="shared" si="32"/>
        <v>-0.6101414241965315</v>
      </c>
      <c r="P299" s="31"/>
      <c r="Q299" s="45">
        <f t="shared" si="33"/>
        <v>-0.59557743304594002</v>
      </c>
      <c r="R299" s="45">
        <f t="shared" si="34"/>
        <v>-0.69641248604766814</v>
      </c>
      <c r="S299" s="23"/>
      <c r="T299" s="33"/>
      <c r="U299" s="383">
        <v>977</v>
      </c>
      <c r="V299" s="372" t="s">
        <v>297</v>
      </c>
      <c r="W299" s="368">
        <v>15304</v>
      </c>
      <c r="X299" s="387">
        <v>1915.4705124135226</v>
      </c>
      <c r="Y299" s="363">
        <v>691.00585091277128</v>
      </c>
      <c r="Z299" s="384">
        <v>2606.4763633262937</v>
      </c>
      <c r="AA299" s="389">
        <v>12.33853894406691</v>
      </c>
      <c r="AB299" s="386">
        <v>522.26231199082463</v>
      </c>
      <c r="AC299" s="392">
        <f t="shared" si="30"/>
        <v>3141.077214261185</v>
      </c>
    </row>
    <row r="300" spans="1:29" ht="18.75">
      <c r="A300" s="371">
        <v>980</v>
      </c>
      <c r="B300" s="372" t="s">
        <v>298</v>
      </c>
      <c r="C300" s="368">
        <v>33533</v>
      </c>
      <c r="D300" s="362">
        <v>602.61002594459194</v>
      </c>
      <c r="E300" s="375">
        <v>651.22708973250235</v>
      </c>
      <c r="F300" s="378">
        <v>-12.963468821757672</v>
      </c>
      <c r="G300" s="377">
        <v>-35.653594966152745</v>
      </c>
      <c r="H300" s="363">
        <v>197.9971073271106</v>
      </c>
      <c r="I300" s="364">
        <v>800.60713327170254</v>
      </c>
      <c r="J300" s="367">
        <v>-114.38040139564012</v>
      </c>
      <c r="K300" s="368">
        <v>128.8561839753859</v>
      </c>
      <c r="L300" s="365">
        <f t="shared" si="29"/>
        <v>815.08291585144832</v>
      </c>
      <c r="M300" s="390">
        <v>6</v>
      </c>
      <c r="N300" s="141">
        <f t="shared" si="31"/>
        <v>-764.52612623564244</v>
      </c>
      <c r="O300" s="142">
        <f t="shared" si="32"/>
        <v>-0.48399705614846106</v>
      </c>
      <c r="P300" s="31"/>
      <c r="Q300" s="45">
        <f t="shared" si="33"/>
        <v>-0.36354108711142408</v>
      </c>
      <c r="R300" s="45">
        <f t="shared" si="34"/>
        <v>-0.69966780887272828</v>
      </c>
      <c r="S300" s="23"/>
      <c r="T300" s="33"/>
      <c r="U300" s="383">
        <v>980</v>
      </c>
      <c r="V300" s="372" t="s">
        <v>298</v>
      </c>
      <c r="W300" s="368">
        <v>33352</v>
      </c>
      <c r="X300" s="387">
        <v>1037.885522499646</v>
      </c>
      <c r="Y300" s="363">
        <v>220.02306682018659</v>
      </c>
      <c r="Z300" s="384">
        <v>1257.9085893198323</v>
      </c>
      <c r="AA300" s="388">
        <v>-107.34507675701607</v>
      </c>
      <c r="AB300" s="386">
        <v>429.04552952427451</v>
      </c>
      <c r="AC300" s="392">
        <f t="shared" si="30"/>
        <v>1579.6090420870908</v>
      </c>
    </row>
    <row r="301" spans="1:29" ht="18.75">
      <c r="A301" s="371">
        <v>981</v>
      </c>
      <c r="B301" s="372" t="s">
        <v>299</v>
      </c>
      <c r="C301" s="368">
        <v>2282</v>
      </c>
      <c r="D301" s="362">
        <v>297.85188431200703</v>
      </c>
      <c r="E301" s="375">
        <v>-3.4211218229623137</v>
      </c>
      <c r="F301" s="378">
        <v>199.66652059596845</v>
      </c>
      <c r="G301" s="377">
        <v>101.60648553900087</v>
      </c>
      <c r="H301" s="363">
        <v>512.75153374233128</v>
      </c>
      <c r="I301" s="364">
        <v>810.60341805433825</v>
      </c>
      <c r="J301" s="367">
        <v>-235.08326029798422</v>
      </c>
      <c r="K301" s="368">
        <v>224.50481007084008</v>
      </c>
      <c r="L301" s="365">
        <f t="shared" si="29"/>
        <v>800.02496782719413</v>
      </c>
      <c r="M301" s="390">
        <v>5</v>
      </c>
      <c r="N301" s="141">
        <f t="shared" si="31"/>
        <v>-1690.9550293021732</v>
      </c>
      <c r="O301" s="142">
        <f t="shared" si="32"/>
        <v>-0.67883123559837832</v>
      </c>
      <c r="P301" s="31"/>
      <c r="Q301" s="45">
        <f t="shared" si="33"/>
        <v>-0.59672643124516944</v>
      </c>
      <c r="R301" s="45">
        <f t="shared" si="34"/>
        <v>-0.683490041560742</v>
      </c>
      <c r="S301" s="23"/>
      <c r="T301" s="33"/>
      <c r="U301" s="383">
        <v>981</v>
      </c>
      <c r="V301" s="372" t="s">
        <v>299</v>
      </c>
      <c r="W301" s="368">
        <v>2314</v>
      </c>
      <c r="X301" s="387">
        <v>1201.7254819195527</v>
      </c>
      <c r="Y301" s="363">
        <v>808.33290241047291</v>
      </c>
      <c r="Z301" s="384">
        <v>2010.0583843300255</v>
      </c>
      <c r="AA301" s="389">
        <v>-228.39196197061366</v>
      </c>
      <c r="AB301" s="386">
        <v>709.31357476995538</v>
      </c>
      <c r="AC301" s="392">
        <f t="shared" si="30"/>
        <v>2490.9799971293673</v>
      </c>
    </row>
    <row r="302" spans="1:29" ht="18.75">
      <c r="A302" s="371">
        <v>989</v>
      </c>
      <c r="B302" s="372" t="s">
        <v>300</v>
      </c>
      <c r="C302" s="368">
        <v>5484</v>
      </c>
      <c r="D302" s="362">
        <v>-55.358679795769511</v>
      </c>
      <c r="E302" s="375">
        <v>194.47064186725018</v>
      </c>
      <c r="F302" s="378">
        <v>-156.1560904449307</v>
      </c>
      <c r="G302" s="377">
        <v>-93.673231218088986</v>
      </c>
      <c r="H302" s="363">
        <v>352.04996353026985</v>
      </c>
      <c r="I302" s="364">
        <v>296.69128373450036</v>
      </c>
      <c r="J302" s="367">
        <v>-80.618891320204227</v>
      </c>
      <c r="K302" s="368">
        <v>211.35872314780329</v>
      </c>
      <c r="L302" s="365">
        <f t="shared" si="29"/>
        <v>427.43111556209942</v>
      </c>
      <c r="M302" s="390">
        <v>14</v>
      </c>
      <c r="N302" s="141">
        <f t="shared" si="31"/>
        <v>-3194.7384036873659</v>
      </c>
      <c r="O302" s="142">
        <f t="shared" si="32"/>
        <v>-0.88199582783451125</v>
      </c>
      <c r="P302" s="31"/>
      <c r="Q302" s="45">
        <f t="shared" si="33"/>
        <v>-0.9020266161117293</v>
      </c>
      <c r="R302" s="45">
        <f t="shared" si="34"/>
        <v>-0.68905586208453273</v>
      </c>
      <c r="S302" s="23"/>
      <c r="T302" s="33"/>
      <c r="U302" s="383">
        <v>989</v>
      </c>
      <c r="V302" s="372" t="s">
        <v>300</v>
      </c>
      <c r="W302" s="368">
        <v>5522</v>
      </c>
      <c r="X302" s="387">
        <v>2248.6970417255498</v>
      </c>
      <c r="Y302" s="363">
        <v>779.58749801075669</v>
      </c>
      <c r="Z302" s="384">
        <v>3028.2845397363062</v>
      </c>
      <c r="AA302" s="388">
        <v>-85.847156827236503</v>
      </c>
      <c r="AB302" s="386">
        <v>679.73213634039598</v>
      </c>
      <c r="AC302" s="392">
        <f t="shared" si="30"/>
        <v>3622.1695192494653</v>
      </c>
    </row>
    <row r="303" spans="1:29" ht="18.75">
      <c r="A303" s="371">
        <v>992</v>
      </c>
      <c r="B303" s="372" t="s">
        <v>301</v>
      </c>
      <c r="C303" s="368">
        <v>18318</v>
      </c>
      <c r="D303" s="362">
        <v>592.227754121629</v>
      </c>
      <c r="E303" s="375">
        <v>216.10274047385084</v>
      </c>
      <c r="F303" s="379">
        <v>189.11928158095861</v>
      </c>
      <c r="G303" s="377">
        <v>187.00573206681952</v>
      </c>
      <c r="H303" s="363">
        <v>144.02756851184628</v>
      </c>
      <c r="I303" s="364">
        <v>736.25537722458785</v>
      </c>
      <c r="J303" s="367">
        <v>-47.979091603886886</v>
      </c>
      <c r="K303" s="368">
        <v>162.7861789633096</v>
      </c>
      <c r="L303" s="365">
        <f t="shared" si="29"/>
        <v>851.06246458401051</v>
      </c>
      <c r="M303" s="390">
        <v>13</v>
      </c>
      <c r="N303" s="141">
        <f t="shared" si="31"/>
        <v>-1961.7083253657586</v>
      </c>
      <c r="O303" s="142">
        <f t="shared" si="32"/>
        <v>-0.69742914437787906</v>
      </c>
      <c r="P303" s="31"/>
      <c r="Q303" s="45">
        <f t="shared" si="33"/>
        <v>-0.68318547756416192</v>
      </c>
      <c r="R303" s="45">
        <f t="shared" si="34"/>
        <v>-0.69509989027092567</v>
      </c>
      <c r="S303" s="23"/>
      <c r="T303" s="33"/>
      <c r="U303" s="383">
        <v>992</v>
      </c>
      <c r="V303" s="372" t="s">
        <v>301</v>
      </c>
      <c r="W303" s="368">
        <v>18577</v>
      </c>
      <c r="X303" s="387">
        <v>1970.447440718659</v>
      </c>
      <c r="Y303" s="363">
        <v>353.48446607609839</v>
      </c>
      <c r="Z303" s="384">
        <v>2323.9319067947577</v>
      </c>
      <c r="AA303" s="389">
        <v>-45.061150885503579</v>
      </c>
      <c r="AB303" s="386">
        <v>533.90003404051515</v>
      </c>
      <c r="AC303" s="392">
        <f t="shared" si="30"/>
        <v>2812.7707899497691</v>
      </c>
    </row>
    <row r="304" spans="1:29">
      <c r="A304" s="256"/>
      <c r="B304" s="24"/>
      <c r="C304" s="25"/>
      <c r="D304" s="26"/>
      <c r="H304" s="21"/>
      <c r="I304" s="19"/>
      <c r="J304" s="27"/>
      <c r="K304" s="22"/>
      <c r="L304" s="44"/>
      <c r="M304" s="24"/>
      <c r="U304" s="23"/>
      <c r="V304" s="24"/>
      <c r="W304" s="25"/>
      <c r="X304" s="17"/>
      <c r="Y304" s="21"/>
      <c r="Z304" s="19"/>
      <c r="AA304" s="27"/>
      <c r="AB304" s="143"/>
      <c r="AC304" s="44"/>
    </row>
    <row r="305" spans="1:29">
      <c r="A305" s="256"/>
      <c r="B305" s="24"/>
      <c r="C305" s="25"/>
      <c r="D305" s="26"/>
      <c r="H305" s="21"/>
      <c r="I305" s="19"/>
      <c r="J305" s="27"/>
      <c r="K305" s="22"/>
      <c r="L305" s="44"/>
      <c r="M305" s="24"/>
      <c r="U305" s="23"/>
      <c r="V305" s="24"/>
      <c r="W305" s="25"/>
      <c r="X305" s="17"/>
      <c r="Y305" s="21"/>
      <c r="Z305" s="19"/>
      <c r="AA305" s="27"/>
      <c r="AB305" s="143"/>
      <c r="AC305" s="44"/>
    </row>
    <row r="306" spans="1:29">
      <c r="A306" s="256"/>
      <c r="B306" s="24"/>
      <c r="C306" s="25"/>
      <c r="D306" s="26"/>
      <c r="H306" s="21"/>
      <c r="I306" s="19"/>
      <c r="J306" s="27"/>
      <c r="K306" s="22"/>
      <c r="L306" s="44"/>
      <c r="M306" s="24"/>
      <c r="U306" s="23"/>
      <c r="V306" s="24"/>
      <c r="W306" s="25"/>
      <c r="X306" s="17"/>
      <c r="Y306" s="21"/>
      <c r="Z306" s="19"/>
      <c r="AA306" s="27"/>
      <c r="AB306" s="143"/>
      <c r="AC306" s="44"/>
    </row>
    <row r="307" spans="1:29">
      <c r="A307" s="256"/>
      <c r="B307" s="24"/>
      <c r="C307" s="25"/>
      <c r="D307" s="26"/>
      <c r="H307" s="21"/>
      <c r="I307" s="19"/>
      <c r="J307" s="27"/>
      <c r="K307" s="22"/>
      <c r="L307" s="44"/>
      <c r="M307" s="24"/>
      <c r="U307" s="23"/>
      <c r="V307" s="24"/>
      <c r="W307" s="25"/>
      <c r="X307" s="17"/>
      <c r="Y307" s="21"/>
      <c r="Z307" s="19"/>
      <c r="AA307" s="27"/>
      <c r="AB307" s="22"/>
    </row>
    <row r="308" spans="1:29">
      <c r="A308" s="257"/>
      <c r="B308" s="18"/>
      <c r="C308" s="21"/>
      <c r="D308" s="26"/>
      <c r="H308" s="21"/>
      <c r="I308" s="19"/>
      <c r="J308" s="27"/>
      <c r="K308" s="22"/>
      <c r="L308" s="44"/>
      <c r="M308" s="24"/>
      <c r="U308" s="28"/>
      <c r="V308" s="18"/>
      <c r="W308" s="21"/>
      <c r="X308" s="17"/>
      <c r="Y308" s="21"/>
      <c r="Z308" s="19"/>
      <c r="AA308" s="27"/>
      <c r="AB308" s="22"/>
    </row>
    <row r="309" spans="1:29">
      <c r="A309" s="257"/>
      <c r="B309" s="18"/>
      <c r="C309" s="21"/>
      <c r="D309" s="26"/>
      <c r="H309" s="21"/>
      <c r="I309" s="18"/>
      <c r="J309" s="12"/>
      <c r="L309" s="44"/>
      <c r="M309" s="24"/>
      <c r="U309" s="28"/>
      <c r="V309" s="18"/>
      <c r="W309" s="21"/>
      <c r="X309" s="17"/>
      <c r="Y309" s="21"/>
      <c r="Z309" s="9"/>
      <c r="AA309" s="12"/>
    </row>
    <row r="310" spans="1:29">
      <c r="A310" s="257"/>
      <c r="B310" s="18"/>
      <c r="C310" s="21"/>
      <c r="D310" s="26"/>
      <c r="H310" s="21"/>
      <c r="I310" s="18"/>
      <c r="J310" s="12"/>
      <c r="L310" s="44"/>
      <c r="M310" s="24"/>
      <c r="U310" s="28"/>
      <c r="V310" s="18"/>
      <c r="W310" s="21"/>
      <c r="X310" s="17"/>
      <c r="Y310" s="21"/>
      <c r="Z310" s="9"/>
      <c r="AA310" s="12"/>
    </row>
    <row r="311" spans="1:29">
      <c r="A311" s="257"/>
      <c r="B311" s="18"/>
      <c r="C311" s="21"/>
      <c r="D311" s="26"/>
      <c r="H311" s="21"/>
      <c r="I311" s="18"/>
      <c r="J311" s="12"/>
      <c r="L311" s="44"/>
      <c r="M311" s="24"/>
      <c r="U311" s="28"/>
      <c r="V311" s="18"/>
      <c r="W311" s="21"/>
      <c r="X311" s="17"/>
      <c r="Y311" s="21"/>
      <c r="Z311" s="9"/>
      <c r="AA311" s="12"/>
    </row>
    <row r="312" spans="1:29">
      <c r="A312" s="257"/>
      <c r="B312" s="18"/>
      <c r="C312" s="21"/>
      <c r="D312" s="26"/>
      <c r="H312" s="21"/>
      <c r="I312" s="18"/>
      <c r="J312" s="12"/>
      <c r="L312" s="44"/>
      <c r="M312" s="24"/>
      <c r="U312" s="28"/>
      <c r="V312" s="18"/>
      <c r="W312" s="21"/>
      <c r="X312" s="17"/>
      <c r="Y312" s="21"/>
      <c r="Z312" s="9"/>
      <c r="AA312" s="12"/>
    </row>
    <row r="313" spans="1:29">
      <c r="A313" s="257"/>
      <c r="B313" s="18"/>
      <c r="C313" s="21"/>
      <c r="D313" s="26"/>
      <c r="H313" s="21"/>
      <c r="I313" s="18"/>
      <c r="J313" s="12"/>
      <c r="L313" s="44"/>
      <c r="M313" s="24"/>
      <c r="U313" s="28"/>
      <c r="V313" s="18"/>
      <c r="W313" s="21"/>
      <c r="X313" s="17"/>
      <c r="Y313" s="21"/>
      <c r="Z313" s="9"/>
      <c r="AA313" s="12"/>
    </row>
    <row r="314" spans="1:29">
      <c r="A314" s="257"/>
      <c r="B314" s="18"/>
      <c r="C314" s="21"/>
      <c r="D314" s="26"/>
      <c r="H314" s="21"/>
      <c r="I314" s="18"/>
      <c r="J314" s="12"/>
      <c r="L314" s="44"/>
      <c r="M314" s="24"/>
      <c r="U314" s="28"/>
      <c r="V314" s="18"/>
      <c r="W314" s="21"/>
      <c r="X314" s="17"/>
      <c r="Y314" s="21"/>
      <c r="Z314" s="9"/>
      <c r="AA314" s="12"/>
    </row>
    <row r="315" spans="1:29">
      <c r="A315" s="257"/>
      <c r="B315" s="18"/>
      <c r="C315" s="21"/>
      <c r="D315" s="26"/>
      <c r="H315" s="21"/>
      <c r="I315" s="18"/>
      <c r="J315" s="12"/>
      <c r="L315" s="44"/>
      <c r="M315" s="24"/>
      <c r="U315" s="28"/>
      <c r="V315" s="18"/>
      <c r="W315" s="21"/>
      <c r="X315" s="17"/>
      <c r="Y315" s="21"/>
      <c r="Z315" s="9"/>
      <c r="AA315" s="12"/>
    </row>
    <row r="316" spans="1:29">
      <c r="A316" s="257"/>
      <c r="B316" s="18"/>
      <c r="C316" s="21"/>
      <c r="D316" s="26"/>
      <c r="H316" s="21"/>
      <c r="I316" s="18"/>
      <c r="J316" s="12"/>
      <c r="L316" s="44"/>
      <c r="M316" s="24"/>
      <c r="U316" s="28"/>
      <c r="V316" s="18"/>
      <c r="W316" s="21"/>
      <c r="X316" s="17"/>
      <c r="Y316" s="21"/>
      <c r="Z316" s="9"/>
      <c r="AA316" s="12"/>
    </row>
    <row r="317" spans="1:29">
      <c r="A317" s="257"/>
      <c r="B317" s="18"/>
      <c r="C317" s="21"/>
      <c r="D317" s="26"/>
      <c r="H317" s="21"/>
      <c r="I317" s="18"/>
      <c r="J317" s="12"/>
      <c r="L317" s="44"/>
      <c r="M317" s="24"/>
      <c r="U317" s="28"/>
      <c r="V317" s="18"/>
      <c r="W317" s="21"/>
      <c r="X317" s="17"/>
      <c r="Y317" s="21"/>
      <c r="Z317" s="9"/>
      <c r="AA317" s="12"/>
    </row>
    <row r="318" spans="1:29">
      <c r="A318" s="255"/>
      <c r="B318" s="18"/>
      <c r="C318" s="21"/>
      <c r="D318" s="26"/>
      <c r="H318" s="21"/>
      <c r="I318" s="18"/>
      <c r="J318" s="12"/>
      <c r="L318" s="44"/>
      <c r="M318" s="24"/>
      <c r="U318" s="20"/>
      <c r="V318" s="18"/>
      <c r="W318" s="21"/>
      <c r="X318" s="17"/>
      <c r="Y318" s="21"/>
      <c r="Z318" s="9"/>
      <c r="AA318" s="12"/>
    </row>
    <row r="319" spans="1:29">
      <c r="A319" s="255"/>
      <c r="B319" s="18"/>
      <c r="C319" s="21"/>
      <c r="D319" s="26"/>
      <c r="H319" s="21"/>
      <c r="I319" s="18"/>
      <c r="J319" s="12"/>
      <c r="L319" s="44"/>
      <c r="M319" s="24"/>
      <c r="U319" s="20"/>
      <c r="V319" s="18"/>
      <c r="W319" s="21"/>
      <c r="X319" s="17"/>
      <c r="Y319" s="21"/>
      <c r="Z319" s="9"/>
      <c r="AA319" s="12"/>
    </row>
    <row r="320" spans="1:29">
      <c r="A320" s="255"/>
      <c r="B320" s="29"/>
      <c r="C320" s="21"/>
      <c r="D320" s="26"/>
      <c r="H320" s="21"/>
      <c r="I320" s="18"/>
      <c r="J320" s="12"/>
      <c r="L320" s="46"/>
      <c r="U320" s="20"/>
      <c r="V320" s="29"/>
      <c r="W320" s="21"/>
      <c r="Y320" s="21"/>
      <c r="Z320" s="9"/>
      <c r="AA320" s="12"/>
    </row>
    <row r="321" spans="1:27">
      <c r="A321" s="255"/>
      <c r="B321" s="18"/>
      <c r="C321" s="21"/>
      <c r="D321" s="26"/>
      <c r="H321" s="21"/>
      <c r="I321" s="18"/>
      <c r="J321" s="12"/>
      <c r="L321" s="46"/>
      <c r="U321" s="20"/>
      <c r="V321" s="18"/>
      <c r="W321" s="21"/>
      <c r="Y321" s="21"/>
      <c r="Z321" s="9"/>
      <c r="AA321" s="12"/>
    </row>
    <row r="322" spans="1:27">
      <c r="A322" s="255"/>
      <c r="B322" s="18"/>
      <c r="C322" s="21"/>
      <c r="D322" s="26"/>
      <c r="H322" s="21"/>
      <c r="I322" s="18"/>
      <c r="J322" s="12"/>
      <c r="L322" s="46"/>
      <c r="U322" s="20"/>
      <c r="V322" s="18"/>
      <c r="W322" s="21"/>
      <c r="Y322" s="21"/>
      <c r="Z322" s="9"/>
      <c r="AA322" s="12"/>
    </row>
    <row r="323" spans="1:27">
      <c r="A323" s="255"/>
      <c r="B323" s="18"/>
      <c r="C323" s="21"/>
      <c r="D323" s="26"/>
      <c r="H323" s="21"/>
      <c r="I323" s="18"/>
      <c r="J323" s="12"/>
      <c r="L323" s="46"/>
      <c r="U323" s="20"/>
      <c r="V323" s="18"/>
      <c r="W323" s="21"/>
      <c r="Y323" s="21"/>
      <c r="Z323" s="9"/>
      <c r="AA323" s="12"/>
    </row>
    <row r="324" spans="1:27">
      <c r="A324" s="255"/>
      <c r="B324" s="18"/>
      <c r="C324" s="21"/>
      <c r="D324" s="26"/>
      <c r="H324" s="21"/>
      <c r="I324" s="18"/>
      <c r="J324" s="12"/>
      <c r="L324" s="46"/>
      <c r="U324" s="20"/>
      <c r="V324" s="18"/>
      <c r="W324" s="21"/>
      <c r="Y324" s="21"/>
      <c r="Z324" s="9"/>
      <c r="AA324" s="12"/>
    </row>
    <row r="325" spans="1:27">
      <c r="A325" s="255"/>
      <c r="B325" s="15"/>
      <c r="C325" s="21"/>
      <c r="D325" s="26"/>
      <c r="H325" s="21"/>
      <c r="I325" s="18"/>
      <c r="J325" s="12"/>
      <c r="L325" s="46"/>
      <c r="U325" s="20"/>
      <c r="V325" s="15"/>
      <c r="W325" s="21"/>
      <c r="Y325" s="21"/>
      <c r="Z325" s="9"/>
      <c r="AA325" s="12"/>
    </row>
    <row r="326" spans="1:27">
      <c r="A326" s="258"/>
      <c r="B326" s="15"/>
      <c r="C326" s="21"/>
      <c r="D326" s="26"/>
      <c r="H326" s="21"/>
      <c r="I326" s="18"/>
      <c r="J326" s="12"/>
      <c r="L326" s="46"/>
      <c r="U326" s="30"/>
      <c r="V326" s="15"/>
      <c r="W326" s="21"/>
      <c r="Y326" s="21"/>
      <c r="Z326" s="9"/>
      <c r="AA326" s="12"/>
    </row>
    <row r="327" spans="1:27">
      <c r="A327" s="255"/>
      <c r="B327" s="18"/>
      <c r="C327" s="21"/>
      <c r="D327" s="26"/>
      <c r="H327" s="21"/>
      <c r="I327" s="18"/>
      <c r="J327" s="12"/>
      <c r="L327" s="46"/>
      <c r="U327" s="20"/>
      <c r="V327" s="18"/>
      <c r="W327" s="21"/>
      <c r="Y327" s="21"/>
      <c r="Z327" s="9"/>
      <c r="AA327" s="12"/>
    </row>
    <row r="328" spans="1:27">
      <c r="A328" s="255"/>
      <c r="B328" s="18"/>
      <c r="C328" s="21"/>
      <c r="D328" s="26"/>
      <c r="H328" s="21"/>
      <c r="I328" s="18"/>
      <c r="J328" s="12"/>
      <c r="L328" s="46"/>
      <c r="U328" s="20"/>
      <c r="V328" s="18"/>
      <c r="W328" s="21"/>
      <c r="Y328" s="21"/>
      <c r="Z328" s="9"/>
      <c r="AA328" s="12"/>
    </row>
    <row r="329" spans="1:27">
      <c r="A329" s="255"/>
      <c r="B329" s="18"/>
      <c r="C329" s="21"/>
      <c r="D329" s="26"/>
      <c r="H329" s="21"/>
      <c r="I329" s="18"/>
      <c r="J329" s="12"/>
      <c r="L329" s="46"/>
      <c r="U329" s="20"/>
      <c r="V329" s="18"/>
      <c r="W329" s="21"/>
      <c r="Y329" s="21"/>
      <c r="Z329" s="9"/>
      <c r="AA329" s="12"/>
    </row>
    <row r="330" spans="1:27">
      <c r="A330" s="258"/>
      <c r="B330" s="18"/>
      <c r="C330" s="21"/>
      <c r="D330" s="26"/>
      <c r="H330" s="21"/>
      <c r="I330" s="18"/>
      <c r="J330" s="12"/>
      <c r="L330" s="46"/>
      <c r="U330" s="30"/>
      <c r="V330" s="18"/>
      <c r="W330" s="21"/>
      <c r="Y330" s="21"/>
      <c r="Z330" s="9"/>
      <c r="AA330" s="12"/>
    </row>
    <row r="331" spans="1:27">
      <c r="A331" s="255"/>
      <c r="B331" s="18"/>
      <c r="C331" s="21"/>
      <c r="D331" s="26"/>
      <c r="H331" s="21"/>
      <c r="I331" s="18"/>
      <c r="J331" s="12"/>
      <c r="L331" s="46"/>
      <c r="U331" s="20"/>
      <c r="V331" s="18"/>
      <c r="W331" s="21"/>
      <c r="Y331" s="21"/>
      <c r="Z331" s="9"/>
      <c r="AA331" s="12"/>
    </row>
    <row r="332" spans="1:27">
      <c r="A332" s="255"/>
      <c r="B332" s="18"/>
      <c r="C332" s="21"/>
      <c r="D332" s="26"/>
      <c r="H332" s="21"/>
      <c r="I332" s="18"/>
      <c r="J332" s="12"/>
      <c r="L332" s="46"/>
      <c r="U332" s="20"/>
      <c r="V332" s="18"/>
      <c r="W332" s="21"/>
      <c r="Y332" s="21"/>
      <c r="Z332" s="9"/>
      <c r="AA332" s="12"/>
    </row>
    <row r="333" spans="1:27">
      <c r="A333" s="259"/>
      <c r="U333" s="10"/>
    </row>
    <row r="334" spans="1:27">
      <c r="A334" s="259"/>
      <c r="B334" s="11"/>
      <c r="U334" s="10"/>
      <c r="V334" s="11"/>
    </row>
  </sheetData>
  <autoFilter ref="A10:AC10" xr:uid="{A622FC95-9C57-4CB5-8D34-35F3CBB6EDE7}">
    <sortState xmlns:xlrd2="http://schemas.microsoft.com/office/spreadsheetml/2017/richdata2" ref="A11:AC303">
      <sortCondition ref="A10"/>
    </sortState>
  </autoFilter>
  <conditionalFormatting sqref="AA11:AA303">
    <cfRule type="cellIs" dxfId="10" priority="4" operator="lessThan">
      <formula>0</formula>
    </cfRule>
  </conditionalFormatting>
  <conditionalFormatting sqref="K11:K303">
    <cfRule type="cellIs" dxfId="9" priority="3" operator="lessThan">
      <formula>0</formula>
    </cfRule>
  </conditionalFormatting>
  <conditionalFormatting sqref="L10:L303">
    <cfRule type="cellIs" dxfId="8" priority="2" operator="lessThan">
      <formula>0</formula>
    </cfRule>
  </conditionalFormatting>
  <conditionalFormatting sqref="J11:J303">
    <cfRule type="cellIs" dxfId="7" priority="1" operator="lessThan">
      <formula>0</formula>
    </cfRule>
  </conditionalFormatting>
  <hyperlinks>
    <hyperlink ref="U5" r:id="rId1" display="Opetus- ja kulttuuritoimen valtionosuudet vuodelle 2022, OPH 21.12.2021" xr:uid="{5EC5769F-C3CF-437B-B335-2A23A8B7E554}"/>
    <hyperlink ref="U4" r:id="rId2" display="Peruspalvelujen valtionosuuksien laskentatiedot vuodelle 2022, VM/KAO 30.12.2021" xr:uid="{08425EEA-D69A-45E4-BFBD-3CD53D872108}"/>
    <hyperlink ref="A4" r:id="rId3" display="VM:n valtionosuuslaskelma 19.9.2022" xr:uid="{CE9AB8EF-C78A-43BB-B679-30E8FAE01040}"/>
    <hyperlink ref="A5" r:id="rId4" xr:uid="{1318A71B-AA1B-47F8-8DA5-5E58160C92C1}"/>
  </hyperlinks>
  <pageMargins left="0.7" right="0.7" top="0.75" bottom="0.75" header="0.3" footer="0.3"/>
  <ignoredErrors>
    <ignoredError sqref="AC10 L10 L304:L305" formulaRange="1"/>
  </ignoredErrors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AFA82-0957-4F64-B6A0-945E57961547}">
  <dimension ref="A1:N334"/>
  <sheetViews>
    <sheetView workbookViewId="0">
      <pane xSplit="10" ySplit="10" topLeftCell="K11" activePane="bottomRight" state="frozen"/>
      <selection pane="topRight" activeCell="C1" sqref="C1"/>
      <selection pane="bottomLeft" activeCell="A11" sqref="A11"/>
      <selection pane="bottomRight" activeCell="A9" sqref="A9"/>
    </sheetView>
  </sheetViews>
  <sheetFormatPr defaultColWidth="8.85546875" defaultRowHeight="15"/>
  <cols>
    <col min="1" max="1" width="8.85546875" style="12"/>
    <col min="2" max="2" width="13.7109375" style="8" bestFit="1" customWidth="1"/>
    <col min="3" max="3" width="10.85546875" style="34" bestFit="1" customWidth="1"/>
    <col min="4" max="4" width="14.5703125" style="34" customWidth="1"/>
    <col min="5" max="5" width="13.28515625" style="34" customWidth="1"/>
    <col min="6" max="6" width="21.85546875" style="35" customWidth="1"/>
    <col min="10" max="10" width="13.7109375" bestFit="1" customWidth="1"/>
    <col min="11" max="12" width="12.85546875" bestFit="1" customWidth="1"/>
    <col min="13" max="13" width="13.5703125" bestFit="1" customWidth="1"/>
    <col min="14" max="14" width="20.7109375" customWidth="1"/>
  </cols>
  <sheetData>
    <row r="1" spans="1:14" ht="23.25">
      <c r="A1" s="155" t="s">
        <v>492</v>
      </c>
      <c r="B1" s="6"/>
      <c r="I1" s="436" t="s">
        <v>358</v>
      </c>
    </row>
    <row r="2" spans="1:14" ht="15.75">
      <c r="A2" s="156" t="s">
        <v>493</v>
      </c>
      <c r="I2" s="419" t="s">
        <v>481</v>
      </c>
    </row>
    <row r="3" spans="1:14">
      <c r="A3" s="48" t="s">
        <v>496</v>
      </c>
    </row>
    <row r="4" spans="1:14">
      <c r="A4" s="48" t="s">
        <v>495</v>
      </c>
      <c r="I4" s="418" t="s">
        <v>318</v>
      </c>
    </row>
    <row r="5" spans="1:14">
      <c r="A5" s="48"/>
      <c r="I5" s="43" t="s">
        <v>320</v>
      </c>
    </row>
    <row r="6" spans="1:14">
      <c r="I6" s="38" t="s">
        <v>319</v>
      </c>
    </row>
    <row r="7" spans="1:14">
      <c r="A7" s="38"/>
    </row>
    <row r="8" spans="1:14">
      <c r="A8" s="38"/>
    </row>
    <row r="9" spans="1:14" ht="63">
      <c r="A9" s="36" t="s">
        <v>302</v>
      </c>
      <c r="B9" s="36" t="s">
        <v>7</v>
      </c>
      <c r="C9" s="40" t="s">
        <v>307</v>
      </c>
      <c r="D9" s="40" t="s">
        <v>308</v>
      </c>
      <c r="E9" s="40" t="s">
        <v>309</v>
      </c>
      <c r="F9" s="435" t="s">
        <v>494</v>
      </c>
      <c r="I9" s="437" t="s">
        <v>302</v>
      </c>
      <c r="J9" s="437" t="s">
        <v>7</v>
      </c>
      <c r="K9" s="438" t="s">
        <v>307</v>
      </c>
      <c r="L9" s="438" t="s">
        <v>308</v>
      </c>
      <c r="M9" s="438" t="s">
        <v>309</v>
      </c>
      <c r="N9" s="438" t="s">
        <v>494</v>
      </c>
    </row>
    <row r="10" spans="1:14" s="350" customFormat="1" ht="29.45" customHeight="1">
      <c r="A10" s="346"/>
      <c r="B10" s="347" t="s">
        <v>8</v>
      </c>
      <c r="C10" s="348">
        <f>SUM(C11:C303)</f>
        <v>132692354.07660003</v>
      </c>
      <c r="D10" s="348">
        <v>337501449.5940361</v>
      </c>
      <c r="E10" s="351">
        <f t="shared" ref="E10" si="0">C10-D10</f>
        <v>-204809095.51743609</v>
      </c>
      <c r="F10" s="349">
        <v>3242161901.367063</v>
      </c>
      <c r="I10" s="346"/>
      <c r="J10" s="347" t="s">
        <v>8</v>
      </c>
      <c r="K10" s="417">
        <f>SUM(K11:K303)</f>
        <v>132692354.07660003</v>
      </c>
      <c r="L10" s="417">
        <f t="shared" ref="L10:M10" si="1">SUM(L11:L303)</f>
        <v>337501449.59403604</v>
      </c>
      <c r="M10" s="417">
        <f t="shared" si="1"/>
        <v>-204809095.51743609</v>
      </c>
      <c r="N10" s="349">
        <v>3380471858.4825659</v>
      </c>
    </row>
    <row r="11" spans="1:14" ht="16.5">
      <c r="A11" s="20">
        <v>51</v>
      </c>
      <c r="B11" s="9" t="s">
        <v>20</v>
      </c>
      <c r="C11" s="32">
        <v>305052.20340000006</v>
      </c>
      <c r="D11" s="32">
        <v>431163.25326000003</v>
      </c>
      <c r="E11" s="42">
        <f t="shared" ref="E11:E74" si="2">C11-D11</f>
        <v>-126111.04985999997</v>
      </c>
      <c r="F11" s="60">
        <v>-5044926.5924178557</v>
      </c>
      <c r="I11" s="20">
        <v>51</v>
      </c>
      <c r="J11" s="9" t="s">
        <v>20</v>
      </c>
      <c r="K11" s="22">
        <v>305052.20340000006</v>
      </c>
      <c r="L11" s="22">
        <v>431163.25326000003</v>
      </c>
      <c r="M11" s="22">
        <f t="shared" ref="M11:M74" si="3">K11-L11</f>
        <v>-126111.04985999997</v>
      </c>
      <c r="N11" s="349">
        <v>-4104029.9993399656</v>
      </c>
    </row>
    <row r="12" spans="1:14" ht="16.5">
      <c r="A12" s="20">
        <v>75</v>
      </c>
      <c r="B12" s="9" t="s">
        <v>27</v>
      </c>
      <c r="C12" s="32">
        <v>269356.1874</v>
      </c>
      <c r="D12" s="32">
        <v>331898.5821</v>
      </c>
      <c r="E12" s="32">
        <f t="shared" si="2"/>
        <v>-62542.394700000004</v>
      </c>
      <c r="F12" s="60">
        <v>-2490318.3550051623</v>
      </c>
      <c r="I12" s="20">
        <v>75</v>
      </c>
      <c r="J12" s="9" t="s">
        <v>27</v>
      </c>
      <c r="K12" s="22">
        <v>269356.1874</v>
      </c>
      <c r="L12" s="22">
        <v>331898.5821</v>
      </c>
      <c r="M12" s="22">
        <f t="shared" si="3"/>
        <v>-62542.394700000004</v>
      </c>
      <c r="N12" s="349">
        <v>2402101.9611460622</v>
      </c>
    </row>
    <row r="13" spans="1:14" ht="16.5">
      <c r="A13" s="20">
        <v>79</v>
      </c>
      <c r="B13" s="9" t="s">
        <v>30</v>
      </c>
      <c r="C13" s="32">
        <v>77341.368000000002</v>
      </c>
      <c r="D13" s="32">
        <v>162695.00425800003</v>
      </c>
      <c r="E13" s="42">
        <f t="shared" si="2"/>
        <v>-85353.636258000028</v>
      </c>
      <c r="F13" s="60">
        <v>-1603860.0605843724</v>
      </c>
      <c r="I13" s="20">
        <v>79</v>
      </c>
      <c r="J13" s="9" t="s">
        <v>30</v>
      </c>
      <c r="K13" s="22">
        <v>77341.368000000002</v>
      </c>
      <c r="L13" s="22">
        <v>162695.00425800003</v>
      </c>
      <c r="M13" s="22">
        <f t="shared" si="3"/>
        <v>-85353.636258000028</v>
      </c>
      <c r="N13" s="349">
        <v>-1241602.9369300799</v>
      </c>
    </row>
    <row r="14" spans="1:14" ht="16.5">
      <c r="A14" s="20">
        <v>934</v>
      </c>
      <c r="B14" s="9" t="s">
        <v>292</v>
      </c>
      <c r="C14" s="32">
        <v>0</v>
      </c>
      <c r="D14" s="32">
        <v>2673408.4983000001</v>
      </c>
      <c r="E14" s="42">
        <f t="shared" si="2"/>
        <v>-2673408.4983000001</v>
      </c>
      <c r="F14" s="60">
        <v>-1439582.902247855</v>
      </c>
      <c r="I14" s="20">
        <v>934</v>
      </c>
      <c r="J14" s="9" t="s">
        <v>292</v>
      </c>
      <c r="K14" s="22">
        <v>0</v>
      </c>
      <c r="L14" s="22">
        <v>2673408.4983000001</v>
      </c>
      <c r="M14" s="22">
        <f t="shared" si="3"/>
        <v>-2673408.4983000001</v>
      </c>
      <c r="N14" s="349">
        <v>-897799.80809693015</v>
      </c>
    </row>
    <row r="15" spans="1:14" ht="16.5">
      <c r="A15" s="20">
        <v>231</v>
      </c>
      <c r="B15" s="9" t="s">
        <v>82</v>
      </c>
      <c r="C15" s="32">
        <v>76002.767399999997</v>
      </c>
      <c r="D15" s="32">
        <v>288542.79599999997</v>
      </c>
      <c r="E15" s="42">
        <f t="shared" si="2"/>
        <v>-212540.02859999996</v>
      </c>
      <c r="F15" s="60">
        <v>-1208729.1577825383</v>
      </c>
      <c r="I15" s="20">
        <v>231</v>
      </c>
      <c r="J15" s="9" t="s">
        <v>82</v>
      </c>
      <c r="K15" s="22">
        <v>76002.767399999997</v>
      </c>
      <c r="L15" s="22">
        <v>288542.79599999997</v>
      </c>
      <c r="M15" s="22">
        <f t="shared" si="3"/>
        <v>-212540.02859999996</v>
      </c>
      <c r="N15" s="349">
        <v>-1263583.0329345874</v>
      </c>
    </row>
    <row r="16" spans="1:14" ht="16.5">
      <c r="A16" s="20">
        <v>204</v>
      </c>
      <c r="B16" s="9" t="s">
        <v>70</v>
      </c>
      <c r="C16" s="32">
        <v>22310.010000000002</v>
      </c>
      <c r="D16" s="32">
        <v>908820.56735999999</v>
      </c>
      <c r="E16" s="42">
        <f t="shared" si="2"/>
        <v>-886510.55735999998</v>
      </c>
      <c r="F16" s="60">
        <v>-1008944.8467157552</v>
      </c>
      <c r="I16" s="20">
        <v>204</v>
      </c>
      <c r="J16" s="9" t="s">
        <v>70</v>
      </c>
      <c r="K16" s="22">
        <v>22310.010000000002</v>
      </c>
      <c r="L16" s="22">
        <v>908820.56735999999</v>
      </c>
      <c r="M16" s="22">
        <f t="shared" si="3"/>
        <v>-886510.55735999998</v>
      </c>
      <c r="N16" s="349">
        <v>-841101.17614443006</v>
      </c>
    </row>
    <row r="17" spans="1:14" ht="16.5">
      <c r="A17" s="20">
        <v>286</v>
      </c>
      <c r="B17" s="9" t="s">
        <v>108</v>
      </c>
      <c r="C17" s="32">
        <v>1089620.8884000003</v>
      </c>
      <c r="D17" s="32">
        <v>1284565.7557799998</v>
      </c>
      <c r="E17" s="42">
        <f t="shared" si="2"/>
        <v>-194944.86737999949</v>
      </c>
      <c r="F17" s="60">
        <v>-973912.8843538228</v>
      </c>
      <c r="I17" s="20">
        <v>286</v>
      </c>
      <c r="J17" s="9" t="s">
        <v>108</v>
      </c>
      <c r="K17" s="22">
        <v>1089620.8884000003</v>
      </c>
      <c r="L17" s="22">
        <v>1284565.7557799998</v>
      </c>
      <c r="M17" s="22">
        <f t="shared" si="3"/>
        <v>-194944.86737999949</v>
      </c>
      <c r="N17" s="349">
        <v>16645150.925981762</v>
      </c>
    </row>
    <row r="18" spans="1:14" ht="16.5">
      <c r="A18" s="20">
        <v>240</v>
      </c>
      <c r="B18" s="9" t="s">
        <v>88</v>
      </c>
      <c r="C18" s="32">
        <v>194989.48740000004</v>
      </c>
      <c r="D18" s="32">
        <v>459879.21079799999</v>
      </c>
      <c r="E18" s="42">
        <f t="shared" si="2"/>
        <v>-264889.72339799994</v>
      </c>
      <c r="F18" s="60">
        <v>-944075.9981581592</v>
      </c>
      <c r="I18" s="20">
        <v>240</v>
      </c>
      <c r="J18" s="9" t="s">
        <v>88</v>
      </c>
      <c r="K18" s="22">
        <v>194989.48740000004</v>
      </c>
      <c r="L18" s="22">
        <v>459879.21079799999</v>
      </c>
      <c r="M18" s="22">
        <f t="shared" si="3"/>
        <v>-264889.72339799994</v>
      </c>
      <c r="N18" s="349">
        <v>200333.9897934511</v>
      </c>
    </row>
    <row r="19" spans="1:14" ht="16.5">
      <c r="A19" s="20">
        <v>78</v>
      </c>
      <c r="B19" s="9" t="s">
        <v>29</v>
      </c>
      <c r="C19" s="32">
        <v>160780.80540000001</v>
      </c>
      <c r="D19" s="32">
        <v>229451.01617999998</v>
      </c>
      <c r="E19" s="42">
        <f t="shared" si="2"/>
        <v>-68670.210779999965</v>
      </c>
      <c r="F19" s="60">
        <v>-796666.60277479852</v>
      </c>
      <c r="I19" s="20">
        <v>78</v>
      </c>
      <c r="J19" s="9" t="s">
        <v>29</v>
      </c>
      <c r="K19" s="22">
        <v>160780.80540000001</v>
      </c>
      <c r="L19" s="22">
        <v>229451.01617999998</v>
      </c>
      <c r="M19" s="22">
        <f t="shared" si="3"/>
        <v>-68670.210779999965</v>
      </c>
      <c r="N19" s="349">
        <v>22798.05354307068</v>
      </c>
    </row>
    <row r="20" spans="1:14" ht="16.5">
      <c r="A20" s="20">
        <v>588</v>
      </c>
      <c r="B20" s="9" t="s">
        <v>187</v>
      </c>
      <c r="C20" s="32">
        <v>34208.682000000001</v>
      </c>
      <c r="D20" s="32">
        <v>80197.049280000007</v>
      </c>
      <c r="E20" s="42">
        <f t="shared" si="2"/>
        <v>-45988.367280000006</v>
      </c>
      <c r="F20" s="60">
        <v>-572904.17599552847</v>
      </c>
      <c r="I20" s="20">
        <v>588</v>
      </c>
      <c r="J20" s="9" t="s">
        <v>187</v>
      </c>
      <c r="K20" s="22">
        <v>34208.682000000001</v>
      </c>
      <c r="L20" s="22">
        <v>80197.049280000007</v>
      </c>
      <c r="M20" s="22">
        <f t="shared" si="3"/>
        <v>-45988.367280000006</v>
      </c>
      <c r="N20" s="349">
        <v>-393202.1821011203</v>
      </c>
    </row>
    <row r="21" spans="1:14" ht="16.5">
      <c r="A21" s="20">
        <v>304</v>
      </c>
      <c r="B21" s="9" t="s">
        <v>116</v>
      </c>
      <c r="C21" s="32">
        <v>0</v>
      </c>
      <c r="D21" s="32">
        <v>169556.07600000003</v>
      </c>
      <c r="E21" s="42">
        <f t="shared" si="2"/>
        <v>-169556.07600000003</v>
      </c>
      <c r="F21" s="60">
        <v>-433241.87881442194</v>
      </c>
      <c r="I21" s="20">
        <v>304</v>
      </c>
      <c r="J21" s="9" t="s">
        <v>116</v>
      </c>
      <c r="K21" s="22">
        <v>0</v>
      </c>
      <c r="L21" s="22">
        <v>169556.07600000003</v>
      </c>
      <c r="M21" s="22">
        <f t="shared" si="3"/>
        <v>-169556.07600000003</v>
      </c>
      <c r="N21" s="349">
        <v>-527380.19010845665</v>
      </c>
    </row>
    <row r="22" spans="1:14" ht="16.5">
      <c r="A22" s="20">
        <v>149</v>
      </c>
      <c r="B22" s="9" t="s">
        <v>53</v>
      </c>
      <c r="C22" s="32">
        <v>71466.398700000005</v>
      </c>
      <c r="D22" s="32">
        <v>2608938.5187359997</v>
      </c>
      <c r="E22" s="42">
        <f t="shared" si="2"/>
        <v>-2537472.1200359999</v>
      </c>
      <c r="F22" s="60">
        <v>-301155.31570491102</v>
      </c>
      <c r="I22" s="20">
        <v>149</v>
      </c>
      <c r="J22" s="9" t="s">
        <v>53</v>
      </c>
      <c r="K22" s="22">
        <v>71466.398700000005</v>
      </c>
      <c r="L22" s="22">
        <v>2608938.5187359997</v>
      </c>
      <c r="M22" s="22">
        <f t="shared" si="3"/>
        <v>-2537472.1200359999</v>
      </c>
      <c r="N22" s="349">
        <v>-210336.00400227495</v>
      </c>
    </row>
    <row r="23" spans="1:14" ht="16.5">
      <c r="A23" s="20">
        <v>504</v>
      </c>
      <c r="B23" s="9" t="s">
        <v>163</v>
      </c>
      <c r="C23" s="32">
        <v>65665.796100000007</v>
      </c>
      <c r="D23" s="32">
        <v>879877.04772000003</v>
      </c>
      <c r="E23" s="42">
        <f t="shared" si="2"/>
        <v>-814211.25162</v>
      </c>
      <c r="F23" s="60">
        <v>-171273.40351789026</v>
      </c>
      <c r="I23" s="20">
        <v>504</v>
      </c>
      <c r="J23" s="9" t="s">
        <v>163</v>
      </c>
      <c r="K23" s="22">
        <v>65665.796100000007</v>
      </c>
      <c r="L23" s="22">
        <v>879877.04772000003</v>
      </c>
      <c r="M23" s="22">
        <f t="shared" si="3"/>
        <v>-814211.25162</v>
      </c>
      <c r="N23" s="349">
        <v>206415.27630224661</v>
      </c>
    </row>
    <row r="24" spans="1:14" ht="16.5">
      <c r="A24" s="20">
        <v>90</v>
      </c>
      <c r="B24" s="9" t="s">
        <v>34</v>
      </c>
      <c r="C24" s="32">
        <v>14873.34</v>
      </c>
      <c r="D24" s="32">
        <v>38670.684000000001</v>
      </c>
      <c r="E24" s="42">
        <f t="shared" si="2"/>
        <v>-23797.344000000001</v>
      </c>
      <c r="F24" s="60">
        <v>113932.63856899475</v>
      </c>
      <c r="I24" s="20">
        <v>90</v>
      </c>
      <c r="J24" s="9" t="s">
        <v>34</v>
      </c>
      <c r="K24" s="22">
        <v>14873.34</v>
      </c>
      <c r="L24" s="22">
        <v>38670.684000000001</v>
      </c>
      <c r="M24" s="22">
        <f t="shared" si="3"/>
        <v>-23797.344000000001</v>
      </c>
      <c r="N24" s="349">
        <v>749580.98546300665</v>
      </c>
    </row>
    <row r="25" spans="1:14" ht="16.5">
      <c r="A25" s="20">
        <v>97</v>
      </c>
      <c r="B25" s="9" t="s">
        <v>37</v>
      </c>
      <c r="C25" s="32">
        <v>123523.08870000001</v>
      </c>
      <c r="D25" s="32">
        <v>118094.31960000002</v>
      </c>
      <c r="E25" s="42">
        <f t="shared" si="2"/>
        <v>5428.7690999999904</v>
      </c>
      <c r="F25" s="60">
        <v>124097.03406871088</v>
      </c>
      <c r="I25" s="20">
        <v>97</v>
      </c>
      <c r="J25" s="9" t="s">
        <v>37</v>
      </c>
      <c r="K25" s="22">
        <v>123523.08870000001</v>
      </c>
      <c r="L25" s="22">
        <v>118094.31960000002</v>
      </c>
      <c r="M25" s="22">
        <f t="shared" si="3"/>
        <v>5428.7690999999904</v>
      </c>
      <c r="N25" s="349">
        <v>365593.17489262199</v>
      </c>
    </row>
    <row r="26" spans="1:14" ht="16.5">
      <c r="A26" s="20">
        <v>616</v>
      </c>
      <c r="B26" s="9" t="s">
        <v>201</v>
      </c>
      <c r="C26" s="32">
        <v>37183.350000000006</v>
      </c>
      <c r="D26" s="32">
        <v>811370.44368000003</v>
      </c>
      <c r="E26" s="42">
        <f t="shared" si="2"/>
        <v>-774187.09368000005</v>
      </c>
      <c r="F26" s="60">
        <v>193960.0761164251</v>
      </c>
      <c r="I26" s="20">
        <v>616</v>
      </c>
      <c r="J26" s="9" t="s">
        <v>201</v>
      </c>
      <c r="K26" s="22">
        <v>37183.350000000006</v>
      </c>
      <c r="L26" s="22">
        <v>811370.44368000003</v>
      </c>
      <c r="M26" s="22">
        <f t="shared" si="3"/>
        <v>-774187.09368000005</v>
      </c>
      <c r="N26" s="349">
        <v>331242.71570673946</v>
      </c>
    </row>
    <row r="27" spans="1:14" ht="16.5">
      <c r="A27" s="20">
        <v>151</v>
      </c>
      <c r="B27" s="9" t="s">
        <v>54</v>
      </c>
      <c r="C27" s="32">
        <v>19335.342000000001</v>
      </c>
      <c r="D27" s="32">
        <v>47594.688000000002</v>
      </c>
      <c r="E27" s="42">
        <f t="shared" si="2"/>
        <v>-28259.346000000001</v>
      </c>
      <c r="F27" s="60">
        <v>323140.7877904799</v>
      </c>
      <c r="I27" s="20">
        <v>151</v>
      </c>
      <c r="J27" s="9" t="s">
        <v>54</v>
      </c>
      <c r="K27" s="22">
        <v>19335.342000000001</v>
      </c>
      <c r="L27" s="22">
        <v>47594.688000000002</v>
      </c>
      <c r="M27" s="22">
        <f t="shared" si="3"/>
        <v>-28259.346000000001</v>
      </c>
      <c r="N27" s="349">
        <v>827719.50095007184</v>
      </c>
    </row>
    <row r="28" spans="1:14" ht="16.5">
      <c r="A28" s="20">
        <v>81</v>
      </c>
      <c r="B28" s="9" t="s">
        <v>31</v>
      </c>
      <c r="C28" s="32">
        <v>35770.382700000002</v>
      </c>
      <c r="D28" s="32">
        <v>226922.54837999999</v>
      </c>
      <c r="E28" s="42">
        <f t="shared" si="2"/>
        <v>-191152.16567999998</v>
      </c>
      <c r="F28" s="60">
        <v>407673.05949023855</v>
      </c>
      <c r="I28" s="20">
        <v>81</v>
      </c>
      <c r="J28" s="9" t="s">
        <v>31</v>
      </c>
      <c r="K28" s="22">
        <v>35770.382700000002</v>
      </c>
      <c r="L28" s="22">
        <v>226922.54837999999</v>
      </c>
      <c r="M28" s="22">
        <f t="shared" si="3"/>
        <v>-191152.16567999998</v>
      </c>
      <c r="N28" s="349">
        <v>496649.78487504891</v>
      </c>
    </row>
    <row r="29" spans="1:14" ht="16.5">
      <c r="A29" s="20">
        <v>421</v>
      </c>
      <c r="B29" s="9" t="s">
        <v>136</v>
      </c>
      <c r="C29" s="32">
        <v>11898.672</v>
      </c>
      <c r="D29" s="32">
        <v>7436.67</v>
      </c>
      <c r="E29" s="32">
        <f t="shared" si="2"/>
        <v>4462.0020000000004</v>
      </c>
      <c r="F29" s="60">
        <v>441798.03424187051</v>
      </c>
      <c r="I29" s="20">
        <v>421</v>
      </c>
      <c r="J29" s="9" t="s">
        <v>136</v>
      </c>
      <c r="K29" s="22">
        <v>11898.672</v>
      </c>
      <c r="L29" s="22">
        <v>7436.67</v>
      </c>
      <c r="M29" s="22">
        <f t="shared" si="3"/>
        <v>4462.0020000000004</v>
      </c>
      <c r="N29" s="349">
        <v>749467.7071594157</v>
      </c>
    </row>
    <row r="30" spans="1:14" ht="16.5">
      <c r="A30" s="20">
        <v>844</v>
      </c>
      <c r="B30" s="9" t="s">
        <v>263</v>
      </c>
      <c r="C30" s="32">
        <v>14873.34</v>
      </c>
      <c r="D30" s="32">
        <v>81877.736700000009</v>
      </c>
      <c r="E30" s="42">
        <f t="shared" si="2"/>
        <v>-67004.396700000012</v>
      </c>
      <c r="F30" s="60">
        <v>486188.64077236678</v>
      </c>
      <c r="I30" s="20">
        <v>844</v>
      </c>
      <c r="J30" s="9" t="s">
        <v>263</v>
      </c>
      <c r="K30" s="22">
        <v>14873.34</v>
      </c>
      <c r="L30" s="22">
        <v>81877.736700000009</v>
      </c>
      <c r="M30" s="22">
        <f t="shared" si="3"/>
        <v>-67004.396700000012</v>
      </c>
      <c r="N30" s="349">
        <v>457385.23065902188</v>
      </c>
    </row>
    <row r="31" spans="1:14" ht="16.5">
      <c r="A31" s="20">
        <v>435</v>
      </c>
      <c r="B31" s="9" t="s">
        <v>144</v>
      </c>
      <c r="C31" s="32">
        <v>68566.097399999999</v>
      </c>
      <c r="D31" s="32">
        <v>130885.39200000001</v>
      </c>
      <c r="E31" s="42">
        <f t="shared" si="2"/>
        <v>-62319.294600000008</v>
      </c>
      <c r="F31" s="60">
        <v>599330.68056203553</v>
      </c>
      <c r="I31" s="20">
        <v>435</v>
      </c>
      <c r="J31" s="9" t="s">
        <v>144</v>
      </c>
      <c r="K31" s="22">
        <v>68566.097399999999</v>
      </c>
      <c r="L31" s="22">
        <v>130885.39200000001</v>
      </c>
      <c r="M31" s="22">
        <f t="shared" si="3"/>
        <v>-62319.294600000008</v>
      </c>
      <c r="N31" s="349">
        <v>612295.24788727798</v>
      </c>
    </row>
    <row r="32" spans="1:14" ht="16.5">
      <c r="A32" s="20">
        <v>489</v>
      </c>
      <c r="B32" s="9" t="s">
        <v>155</v>
      </c>
      <c r="C32" s="32">
        <v>0</v>
      </c>
      <c r="D32" s="32">
        <v>1239767.2557000001</v>
      </c>
      <c r="E32" s="42">
        <f t="shared" si="2"/>
        <v>-1239767.2557000001</v>
      </c>
      <c r="F32" s="60">
        <v>608012.4608825699</v>
      </c>
      <c r="I32" s="20">
        <v>489</v>
      </c>
      <c r="J32" s="9" t="s">
        <v>155</v>
      </c>
      <c r="K32" s="22">
        <v>0</v>
      </c>
      <c r="L32" s="22">
        <v>1239767.2557000001</v>
      </c>
      <c r="M32" s="22">
        <f t="shared" si="3"/>
        <v>-1239767.2557000001</v>
      </c>
      <c r="N32" s="349">
        <v>749428.05390735948</v>
      </c>
    </row>
    <row r="33" spans="1:14" ht="16.5">
      <c r="A33" s="20">
        <v>218</v>
      </c>
      <c r="B33" s="9" t="s">
        <v>78</v>
      </c>
      <c r="C33" s="32">
        <v>22310.010000000002</v>
      </c>
      <c r="D33" s="32">
        <v>367520.23139999999</v>
      </c>
      <c r="E33" s="42">
        <f t="shared" si="2"/>
        <v>-345210.22139999998</v>
      </c>
      <c r="F33" s="60">
        <v>613238.86502587469</v>
      </c>
      <c r="I33" s="20">
        <v>218</v>
      </c>
      <c r="J33" s="9" t="s">
        <v>78</v>
      </c>
      <c r="K33" s="22">
        <v>22310.010000000002</v>
      </c>
      <c r="L33" s="22">
        <v>367520.23139999999</v>
      </c>
      <c r="M33" s="22">
        <f t="shared" si="3"/>
        <v>-345210.22139999998</v>
      </c>
      <c r="N33" s="349">
        <v>835649.7093116492</v>
      </c>
    </row>
    <row r="34" spans="1:14" ht="16.5">
      <c r="A34" s="20">
        <v>583</v>
      </c>
      <c r="B34" s="9" t="s">
        <v>185</v>
      </c>
      <c r="C34" s="32">
        <v>111550.04999999999</v>
      </c>
      <c r="D34" s="32">
        <v>0</v>
      </c>
      <c r="E34" s="32">
        <f t="shared" si="2"/>
        <v>111550.04999999999</v>
      </c>
      <c r="F34" s="60">
        <v>617350.13824362692</v>
      </c>
      <c r="I34" s="20">
        <v>583</v>
      </c>
      <c r="J34" s="9" t="s">
        <v>185</v>
      </c>
      <c r="K34" s="22">
        <v>111550.04999999999</v>
      </c>
      <c r="L34" s="22">
        <v>0</v>
      </c>
      <c r="M34" s="22">
        <f t="shared" si="3"/>
        <v>111550.04999999999</v>
      </c>
      <c r="N34" s="349">
        <v>302501.17275273218</v>
      </c>
    </row>
    <row r="35" spans="1:14" ht="16.5">
      <c r="A35" s="20">
        <v>312</v>
      </c>
      <c r="B35" s="9" t="s">
        <v>119</v>
      </c>
      <c r="C35" s="32">
        <v>52056.69</v>
      </c>
      <c r="D35" s="32">
        <v>19335.342000000001</v>
      </c>
      <c r="E35" s="32">
        <f t="shared" si="2"/>
        <v>32721.348000000002</v>
      </c>
      <c r="F35" s="60">
        <v>713976.4745188395</v>
      </c>
      <c r="I35" s="20">
        <v>312</v>
      </c>
      <c r="J35" s="9" t="s">
        <v>119</v>
      </c>
      <c r="K35" s="22">
        <v>52056.69</v>
      </c>
      <c r="L35" s="22">
        <v>19335.342000000001</v>
      </c>
      <c r="M35" s="22">
        <f t="shared" si="3"/>
        <v>32721.348000000002</v>
      </c>
      <c r="N35" s="349">
        <v>747958.29135623621</v>
      </c>
    </row>
    <row r="36" spans="1:14" ht="16.5">
      <c r="A36" s="20">
        <v>495</v>
      </c>
      <c r="B36" s="9" t="s">
        <v>158</v>
      </c>
      <c r="C36" s="32">
        <v>7436.67</v>
      </c>
      <c r="D36" s="32">
        <v>81357.169800000018</v>
      </c>
      <c r="E36" s="42">
        <f t="shared" si="2"/>
        <v>-73920.49980000002</v>
      </c>
      <c r="F36" s="60">
        <v>801250.51995475544</v>
      </c>
      <c r="I36" s="20">
        <v>495</v>
      </c>
      <c r="J36" s="9" t="s">
        <v>158</v>
      </c>
      <c r="K36" s="22">
        <v>7436.67</v>
      </c>
      <c r="L36" s="22">
        <v>81357.169800000018</v>
      </c>
      <c r="M36" s="22">
        <f t="shared" si="3"/>
        <v>-73920.49980000002</v>
      </c>
      <c r="N36" s="349">
        <v>835418.56162243814</v>
      </c>
    </row>
    <row r="37" spans="1:14" ht="16.5">
      <c r="A37" s="20">
        <v>707</v>
      </c>
      <c r="B37" s="9" t="s">
        <v>228</v>
      </c>
      <c r="C37" s="32">
        <v>16435.040700000001</v>
      </c>
      <c r="D37" s="32">
        <v>33762.481800000001</v>
      </c>
      <c r="E37" s="42">
        <f t="shared" si="2"/>
        <v>-17327.4411</v>
      </c>
      <c r="F37" s="60">
        <v>817112.01154940587</v>
      </c>
      <c r="I37" s="20">
        <v>707</v>
      </c>
      <c r="J37" s="9" t="s">
        <v>228</v>
      </c>
      <c r="K37" s="22">
        <v>16435.040700000001</v>
      </c>
      <c r="L37" s="22">
        <v>33762.481800000001</v>
      </c>
      <c r="M37" s="22">
        <f t="shared" si="3"/>
        <v>-17327.4411</v>
      </c>
      <c r="N37" s="349">
        <v>1438565.0011636331</v>
      </c>
    </row>
    <row r="38" spans="1:14" ht="16.5">
      <c r="A38" s="20">
        <v>697</v>
      </c>
      <c r="B38" s="9" t="s">
        <v>223</v>
      </c>
      <c r="C38" s="32">
        <v>41645.351999999999</v>
      </c>
      <c r="D38" s="32">
        <v>23083.42368</v>
      </c>
      <c r="E38" s="32">
        <f t="shared" si="2"/>
        <v>18561.928319999999</v>
      </c>
      <c r="F38" s="60">
        <v>821826.2279226653</v>
      </c>
      <c r="I38" s="20">
        <v>697</v>
      </c>
      <c r="J38" s="9" t="s">
        <v>223</v>
      </c>
      <c r="K38" s="22">
        <v>41645.351999999999</v>
      </c>
      <c r="L38" s="22">
        <v>23083.42368</v>
      </c>
      <c r="M38" s="22">
        <f t="shared" si="3"/>
        <v>18561.928319999999</v>
      </c>
      <c r="N38" s="349">
        <v>600206.12650171411</v>
      </c>
    </row>
    <row r="39" spans="1:14" ht="16.5">
      <c r="A39" s="20">
        <v>441</v>
      </c>
      <c r="B39" s="9" t="s">
        <v>147</v>
      </c>
      <c r="C39" s="32">
        <v>102626.046</v>
      </c>
      <c r="D39" s="32">
        <v>130394.57178000001</v>
      </c>
      <c r="E39" s="42">
        <f t="shared" si="2"/>
        <v>-27768.525780000011</v>
      </c>
      <c r="F39" s="60">
        <v>833593.25956746726</v>
      </c>
      <c r="I39" s="20">
        <v>441</v>
      </c>
      <c r="J39" s="9" t="s">
        <v>147</v>
      </c>
      <c r="K39" s="22">
        <v>102626.046</v>
      </c>
      <c r="L39" s="22">
        <v>130394.57178000001</v>
      </c>
      <c r="M39" s="22">
        <f t="shared" si="3"/>
        <v>-27768.525780000011</v>
      </c>
      <c r="N39" s="349">
        <v>701137.15340291802</v>
      </c>
    </row>
    <row r="40" spans="1:14" ht="16.5">
      <c r="A40" s="20">
        <v>507</v>
      </c>
      <c r="B40" s="9" t="s">
        <v>165</v>
      </c>
      <c r="C40" s="32">
        <v>263258.11800000002</v>
      </c>
      <c r="D40" s="32">
        <v>106433.62104</v>
      </c>
      <c r="E40" s="32">
        <f t="shared" si="2"/>
        <v>156824.49696000002</v>
      </c>
      <c r="F40" s="60">
        <v>859332.18286228029</v>
      </c>
      <c r="I40" s="20">
        <v>507</v>
      </c>
      <c r="J40" s="9" t="s">
        <v>165</v>
      </c>
      <c r="K40" s="22">
        <v>263258.11800000002</v>
      </c>
      <c r="L40" s="22">
        <v>106433.62104</v>
      </c>
      <c r="M40" s="22">
        <f t="shared" si="3"/>
        <v>156824.49696000002</v>
      </c>
      <c r="N40" s="349">
        <v>2171400.3673770488</v>
      </c>
    </row>
    <row r="41" spans="1:14" ht="16.5">
      <c r="A41" s="20">
        <v>316</v>
      </c>
      <c r="B41" s="9" t="s">
        <v>120</v>
      </c>
      <c r="C41" s="32">
        <v>159219.10470000003</v>
      </c>
      <c r="D41" s="32">
        <v>381218.57753999997</v>
      </c>
      <c r="E41" s="42">
        <f t="shared" si="2"/>
        <v>-221999.47283999994</v>
      </c>
      <c r="F41" s="60">
        <v>860604.74381304253</v>
      </c>
      <c r="I41" s="20">
        <v>316</v>
      </c>
      <c r="J41" s="9" t="s">
        <v>120</v>
      </c>
      <c r="K41" s="22">
        <v>159219.10470000003</v>
      </c>
      <c r="L41" s="22">
        <v>381218.57753999997</v>
      </c>
      <c r="M41" s="22">
        <f t="shared" si="3"/>
        <v>-221999.47283999994</v>
      </c>
      <c r="N41" s="349">
        <v>1192684.5636653518</v>
      </c>
    </row>
    <row r="42" spans="1:14" ht="16.5">
      <c r="A42" s="20">
        <v>700</v>
      </c>
      <c r="B42" s="9" t="s">
        <v>225</v>
      </c>
      <c r="C42" s="32">
        <v>56518.691999999995</v>
      </c>
      <c r="D42" s="32">
        <v>157340.60185800001</v>
      </c>
      <c r="E42" s="42">
        <f t="shared" si="2"/>
        <v>-100821.90985800001</v>
      </c>
      <c r="F42" s="60">
        <v>874853.06041345582</v>
      </c>
      <c r="I42" s="20">
        <v>700</v>
      </c>
      <c r="J42" s="9" t="s">
        <v>225</v>
      </c>
      <c r="K42" s="22">
        <v>56518.691999999995</v>
      </c>
      <c r="L42" s="22">
        <v>157340.60185800001</v>
      </c>
      <c r="M42" s="22">
        <f t="shared" si="3"/>
        <v>-100821.90985800001</v>
      </c>
      <c r="N42" s="349">
        <v>812521.87423188658</v>
      </c>
    </row>
    <row r="43" spans="1:14" ht="16.5">
      <c r="A43" s="20">
        <v>631</v>
      </c>
      <c r="B43" s="9" t="s">
        <v>209</v>
      </c>
      <c r="C43" s="32">
        <v>0</v>
      </c>
      <c r="D43" s="32">
        <v>790101.56748000009</v>
      </c>
      <c r="E43" s="42">
        <f t="shared" si="2"/>
        <v>-790101.56748000009</v>
      </c>
      <c r="F43" s="60">
        <v>910627.01742112322</v>
      </c>
      <c r="I43" s="20">
        <v>631</v>
      </c>
      <c r="J43" s="9" t="s">
        <v>209</v>
      </c>
      <c r="K43" s="22">
        <v>0</v>
      </c>
      <c r="L43" s="22">
        <v>790101.56748000009</v>
      </c>
      <c r="M43" s="22">
        <f t="shared" si="3"/>
        <v>-790101.56748000009</v>
      </c>
      <c r="N43" s="349">
        <v>1146482.5686332276</v>
      </c>
    </row>
    <row r="44" spans="1:14" ht="16.5">
      <c r="A44" s="20">
        <v>420</v>
      </c>
      <c r="B44" s="9" t="s">
        <v>135</v>
      </c>
      <c r="C44" s="32">
        <v>142858.4307</v>
      </c>
      <c r="D44" s="32">
        <v>277893.48456000001</v>
      </c>
      <c r="E44" s="42">
        <f t="shared" si="2"/>
        <v>-135035.05386000001</v>
      </c>
      <c r="F44" s="60">
        <v>945987.38073062745</v>
      </c>
      <c r="I44" s="20">
        <v>420</v>
      </c>
      <c r="J44" s="9" t="s">
        <v>135</v>
      </c>
      <c r="K44" s="22">
        <v>142858.4307</v>
      </c>
      <c r="L44" s="22">
        <v>277893.48456000001</v>
      </c>
      <c r="M44" s="22">
        <f t="shared" si="3"/>
        <v>-135035.05386000001</v>
      </c>
      <c r="N44" s="349">
        <v>1579171.4516473862</v>
      </c>
    </row>
    <row r="45" spans="1:14" ht="16.5">
      <c r="A45" s="20">
        <v>857</v>
      </c>
      <c r="B45" s="9" t="s">
        <v>272</v>
      </c>
      <c r="C45" s="32">
        <v>859679.05200000003</v>
      </c>
      <c r="D45" s="32">
        <v>124936.05600000001</v>
      </c>
      <c r="E45" s="32">
        <f t="shared" si="2"/>
        <v>734742.99600000004</v>
      </c>
      <c r="F45" s="60">
        <v>989185.49901190959</v>
      </c>
      <c r="I45" s="20">
        <v>857</v>
      </c>
      <c r="J45" s="9" t="s">
        <v>272</v>
      </c>
      <c r="K45" s="22">
        <v>859679.05200000003</v>
      </c>
      <c r="L45" s="22">
        <v>124936.05600000001</v>
      </c>
      <c r="M45" s="22">
        <f t="shared" si="3"/>
        <v>734742.99600000004</v>
      </c>
      <c r="N45" s="349">
        <v>590745.84657411976</v>
      </c>
    </row>
    <row r="46" spans="1:14" ht="16.5">
      <c r="A46" s="20">
        <v>216</v>
      </c>
      <c r="B46" s="9" t="s">
        <v>76</v>
      </c>
      <c r="C46" s="32">
        <v>65517.062699999995</v>
      </c>
      <c r="D46" s="32">
        <v>54317.437680000003</v>
      </c>
      <c r="E46" s="42">
        <f t="shared" si="2"/>
        <v>11199.625019999992</v>
      </c>
      <c r="F46" s="60">
        <v>1068233.5406886579</v>
      </c>
      <c r="I46" s="20">
        <v>216</v>
      </c>
      <c r="J46" s="9" t="s">
        <v>76</v>
      </c>
      <c r="K46" s="22">
        <v>65517.062699999995</v>
      </c>
      <c r="L46" s="22">
        <v>54317.437680000003</v>
      </c>
      <c r="M46" s="22">
        <f t="shared" si="3"/>
        <v>11199.625019999992</v>
      </c>
      <c r="N46" s="349">
        <v>1056734.656355096</v>
      </c>
    </row>
    <row r="47" spans="1:14" ht="16.5">
      <c r="A47" s="20">
        <v>480</v>
      </c>
      <c r="B47" s="9" t="s">
        <v>151</v>
      </c>
      <c r="C47" s="32">
        <v>65665.796099999992</v>
      </c>
      <c r="D47" s="32">
        <v>700534.3139999999</v>
      </c>
      <c r="E47" s="42">
        <f t="shared" si="2"/>
        <v>-634868.51789999986</v>
      </c>
      <c r="F47" s="60">
        <v>1180649.4284494277</v>
      </c>
      <c r="I47" s="20">
        <v>480</v>
      </c>
      <c r="J47" s="9" t="s">
        <v>151</v>
      </c>
      <c r="K47" s="22">
        <v>65665.796099999992</v>
      </c>
      <c r="L47" s="22">
        <v>700534.3139999999</v>
      </c>
      <c r="M47" s="22">
        <f t="shared" si="3"/>
        <v>-634868.51789999986</v>
      </c>
      <c r="N47" s="349">
        <v>1123944.6637057473</v>
      </c>
    </row>
    <row r="48" spans="1:14" ht="16.5">
      <c r="A48" s="20">
        <v>918</v>
      </c>
      <c r="B48" s="9" t="s">
        <v>285</v>
      </c>
      <c r="C48" s="32">
        <v>101138.71200000001</v>
      </c>
      <c r="D48" s="32">
        <v>81089.449680000005</v>
      </c>
      <c r="E48" s="42">
        <f t="shared" si="2"/>
        <v>20049.262320000009</v>
      </c>
      <c r="F48" s="60">
        <v>1182370.4041772059</v>
      </c>
      <c r="I48" s="20">
        <v>918</v>
      </c>
      <c r="J48" s="9" t="s">
        <v>285</v>
      </c>
      <c r="K48" s="22">
        <v>101138.71200000001</v>
      </c>
      <c r="L48" s="22">
        <v>81089.449680000005</v>
      </c>
      <c r="M48" s="22">
        <f t="shared" si="3"/>
        <v>20049.262320000009</v>
      </c>
      <c r="N48" s="349">
        <v>1033193.8890914923</v>
      </c>
    </row>
    <row r="49" spans="1:14" ht="16.5">
      <c r="A49" s="20">
        <v>74</v>
      </c>
      <c r="B49" s="9" t="s">
        <v>26</v>
      </c>
      <c r="C49" s="32">
        <v>50643.722699999998</v>
      </c>
      <c r="D49" s="32">
        <v>23797.344000000001</v>
      </c>
      <c r="E49" s="42">
        <f t="shared" si="2"/>
        <v>26846.378699999997</v>
      </c>
      <c r="F49" s="60">
        <v>1222948.1078406193</v>
      </c>
      <c r="I49" s="20">
        <v>74</v>
      </c>
      <c r="J49" s="9" t="s">
        <v>26</v>
      </c>
      <c r="K49" s="22">
        <v>50643.722699999998</v>
      </c>
      <c r="L49" s="22">
        <v>23797.344000000001</v>
      </c>
      <c r="M49" s="22">
        <f t="shared" si="3"/>
        <v>26846.378699999997</v>
      </c>
      <c r="N49" s="349">
        <v>1154921.7514530597</v>
      </c>
    </row>
    <row r="50" spans="1:14" ht="16.5">
      <c r="A50" s="20">
        <v>250</v>
      </c>
      <c r="B50" s="9" t="s">
        <v>93</v>
      </c>
      <c r="C50" s="32">
        <v>55105.724699999999</v>
      </c>
      <c r="D50" s="32">
        <v>11898.672</v>
      </c>
      <c r="E50" s="32">
        <f t="shared" si="2"/>
        <v>43207.0527</v>
      </c>
      <c r="F50" s="60">
        <v>1234536.6854577768</v>
      </c>
      <c r="I50" s="20">
        <v>250</v>
      </c>
      <c r="J50" s="9" t="s">
        <v>93</v>
      </c>
      <c r="K50" s="22">
        <v>55105.724699999999</v>
      </c>
      <c r="L50" s="22">
        <v>11898.672</v>
      </c>
      <c r="M50" s="22">
        <f t="shared" si="3"/>
        <v>43207.0527</v>
      </c>
      <c r="N50" s="349">
        <v>1286989.838870896</v>
      </c>
    </row>
    <row r="51" spans="1:14" ht="16.5">
      <c r="A51" s="20">
        <v>239</v>
      </c>
      <c r="B51" s="9" t="s">
        <v>87</v>
      </c>
      <c r="C51" s="32">
        <v>65442.695999999996</v>
      </c>
      <c r="D51" s="32">
        <v>19335.342000000001</v>
      </c>
      <c r="E51" s="32">
        <f t="shared" si="2"/>
        <v>46107.353999999992</v>
      </c>
      <c r="F51" s="60">
        <v>1249356.1011293402</v>
      </c>
      <c r="I51" s="20">
        <v>239</v>
      </c>
      <c r="J51" s="9" t="s">
        <v>87</v>
      </c>
      <c r="K51" s="22">
        <v>65442.695999999996</v>
      </c>
      <c r="L51" s="22">
        <v>19335.342000000001</v>
      </c>
      <c r="M51" s="22">
        <f t="shared" si="3"/>
        <v>46107.353999999992</v>
      </c>
      <c r="N51" s="349">
        <v>666518.02646879433</v>
      </c>
    </row>
    <row r="52" spans="1:14" ht="16.5">
      <c r="A52" s="20">
        <v>623</v>
      </c>
      <c r="B52" s="9" t="s">
        <v>204</v>
      </c>
      <c r="C52" s="32">
        <v>11898.672</v>
      </c>
      <c r="D52" s="32">
        <v>92289.074699999997</v>
      </c>
      <c r="E52" s="42">
        <f t="shared" si="2"/>
        <v>-80390.402699999991</v>
      </c>
      <c r="F52" s="60">
        <v>1255016.8750835382</v>
      </c>
      <c r="I52" s="20">
        <v>623</v>
      </c>
      <c r="J52" s="9" t="s">
        <v>204</v>
      </c>
      <c r="K52" s="22">
        <v>11898.672</v>
      </c>
      <c r="L52" s="22">
        <v>92289.074699999997</v>
      </c>
      <c r="M52" s="22">
        <f t="shared" si="3"/>
        <v>-80390.402699999991</v>
      </c>
      <c r="N52" s="349">
        <v>1324607.308459355</v>
      </c>
    </row>
    <row r="53" spans="1:14" ht="16.5">
      <c r="A53" s="20">
        <v>742</v>
      </c>
      <c r="B53" s="9" t="s">
        <v>236</v>
      </c>
      <c r="C53" s="32">
        <v>0</v>
      </c>
      <c r="D53" s="32">
        <v>0</v>
      </c>
      <c r="E53" s="32">
        <f t="shared" si="2"/>
        <v>0</v>
      </c>
      <c r="F53" s="60">
        <v>1269954.1630925285</v>
      </c>
      <c r="I53" s="20">
        <v>742</v>
      </c>
      <c r="J53" s="9" t="s">
        <v>236</v>
      </c>
      <c r="K53" s="22">
        <v>0</v>
      </c>
      <c r="L53" s="22">
        <v>0</v>
      </c>
      <c r="M53" s="22">
        <f t="shared" si="3"/>
        <v>0</v>
      </c>
      <c r="N53" s="349">
        <v>1375218.0204314964</v>
      </c>
    </row>
    <row r="54" spans="1:14" ht="16.5">
      <c r="A54" s="20">
        <v>531</v>
      </c>
      <c r="B54" s="9" t="s">
        <v>168</v>
      </c>
      <c r="C54" s="32">
        <v>144345.7647</v>
      </c>
      <c r="D54" s="32">
        <v>132992.94427800001</v>
      </c>
      <c r="E54" s="42">
        <f t="shared" si="2"/>
        <v>11352.82042199999</v>
      </c>
      <c r="F54" s="60">
        <v>1281739.1954819818</v>
      </c>
      <c r="I54" s="20">
        <v>531</v>
      </c>
      <c r="J54" s="9" t="s">
        <v>168</v>
      </c>
      <c r="K54" s="22">
        <v>144345.7647</v>
      </c>
      <c r="L54" s="22">
        <v>132992.94427800001</v>
      </c>
      <c r="M54" s="22">
        <f t="shared" si="3"/>
        <v>11352.82042199999</v>
      </c>
      <c r="N54" s="349">
        <v>2125492.437273866</v>
      </c>
    </row>
    <row r="55" spans="1:14" ht="16.5">
      <c r="A55" s="20">
        <v>561</v>
      </c>
      <c r="B55" s="9" t="s">
        <v>176</v>
      </c>
      <c r="C55" s="32">
        <v>38819.417399999998</v>
      </c>
      <c r="D55" s="32">
        <v>672274.96799999999</v>
      </c>
      <c r="E55" s="42">
        <f t="shared" si="2"/>
        <v>-633455.55059999996</v>
      </c>
      <c r="F55" s="60">
        <v>1294842.6382443469</v>
      </c>
      <c r="I55" s="20">
        <v>561</v>
      </c>
      <c r="J55" s="9" t="s">
        <v>176</v>
      </c>
      <c r="K55" s="22">
        <v>38819.417399999998</v>
      </c>
      <c r="L55" s="22">
        <v>672274.96799999999</v>
      </c>
      <c r="M55" s="22">
        <f t="shared" si="3"/>
        <v>-633455.55059999996</v>
      </c>
      <c r="N55" s="349">
        <v>1168756.4659539803</v>
      </c>
    </row>
    <row r="56" spans="1:14" ht="16.5">
      <c r="A56" s="20">
        <v>213</v>
      </c>
      <c r="B56" s="9" t="s">
        <v>74</v>
      </c>
      <c r="C56" s="32">
        <v>62616.761399999996</v>
      </c>
      <c r="D56" s="32">
        <v>166844.66611799999</v>
      </c>
      <c r="E56" s="42">
        <f t="shared" si="2"/>
        <v>-104227.90471800001</v>
      </c>
      <c r="F56" s="60">
        <v>1299205.6803163155</v>
      </c>
      <c r="I56" s="20">
        <v>213</v>
      </c>
      <c r="J56" s="9" t="s">
        <v>74</v>
      </c>
      <c r="K56" s="22">
        <v>62616.761399999996</v>
      </c>
      <c r="L56" s="22">
        <v>166844.66611799999</v>
      </c>
      <c r="M56" s="22">
        <f t="shared" si="3"/>
        <v>-104227.90471800001</v>
      </c>
      <c r="N56" s="349">
        <v>1661570.6240857318</v>
      </c>
    </row>
    <row r="57" spans="1:14" ht="16.5">
      <c r="A57" s="20">
        <v>103</v>
      </c>
      <c r="B57" s="9" t="s">
        <v>40</v>
      </c>
      <c r="C57" s="32">
        <v>50643.722699999998</v>
      </c>
      <c r="D57" s="32">
        <v>84778.038</v>
      </c>
      <c r="E57" s="42">
        <f t="shared" si="2"/>
        <v>-34134.315300000002</v>
      </c>
      <c r="F57" s="60">
        <v>1343570.6300028255</v>
      </c>
      <c r="I57" s="20">
        <v>103</v>
      </c>
      <c r="J57" s="9" t="s">
        <v>40</v>
      </c>
      <c r="K57" s="22">
        <v>50643.722699999998</v>
      </c>
      <c r="L57" s="22">
        <v>84778.038</v>
      </c>
      <c r="M57" s="22">
        <f t="shared" si="3"/>
        <v>-34134.315300000002</v>
      </c>
      <c r="N57" s="349">
        <v>1713446.7388783214</v>
      </c>
    </row>
    <row r="58" spans="1:14" ht="16.5">
      <c r="A58" s="20">
        <v>508</v>
      </c>
      <c r="B58" s="9" t="s">
        <v>166</v>
      </c>
      <c r="C58" s="32">
        <v>348259.2561</v>
      </c>
      <c r="D58" s="32">
        <v>166878.87480000002</v>
      </c>
      <c r="E58" s="32">
        <f t="shared" si="2"/>
        <v>181380.38129999998</v>
      </c>
      <c r="F58" s="60">
        <v>1369258.8167972809</v>
      </c>
      <c r="I58" s="20">
        <v>508</v>
      </c>
      <c r="J58" s="9" t="s">
        <v>166</v>
      </c>
      <c r="K58" s="22">
        <v>348259.2561</v>
      </c>
      <c r="L58" s="22">
        <v>166878.87480000002</v>
      </c>
      <c r="M58" s="22">
        <f t="shared" si="3"/>
        <v>181380.38129999998</v>
      </c>
      <c r="N58" s="349">
        <v>734723.2655173759</v>
      </c>
    </row>
    <row r="59" spans="1:14" ht="16.5">
      <c r="A59" s="20">
        <v>747</v>
      </c>
      <c r="B59" s="9" t="s">
        <v>239</v>
      </c>
      <c r="C59" s="32">
        <v>171117.77669999999</v>
      </c>
      <c r="D59" s="32">
        <v>118986.72</v>
      </c>
      <c r="E59" s="32">
        <f t="shared" si="2"/>
        <v>52131.056699999986</v>
      </c>
      <c r="F59" s="60">
        <v>1425346.1088483105</v>
      </c>
      <c r="I59" s="20">
        <v>747</v>
      </c>
      <c r="J59" s="9" t="s">
        <v>239</v>
      </c>
      <c r="K59" s="22">
        <v>171117.77669999999</v>
      </c>
      <c r="L59" s="22">
        <v>118986.72</v>
      </c>
      <c r="M59" s="22">
        <f t="shared" si="3"/>
        <v>52131.056699999986</v>
      </c>
      <c r="N59" s="349">
        <v>1697433.5168698588</v>
      </c>
    </row>
    <row r="60" spans="1:14" ht="16.5">
      <c r="A60" s="20">
        <v>72</v>
      </c>
      <c r="B60" s="9" t="s">
        <v>25</v>
      </c>
      <c r="C60" s="32">
        <v>7436.67</v>
      </c>
      <c r="D60" s="32">
        <v>7436.67</v>
      </c>
      <c r="E60" s="42">
        <f t="shared" si="2"/>
        <v>0</v>
      </c>
      <c r="F60" s="60">
        <v>1463667.5404984292</v>
      </c>
      <c r="I60" s="20">
        <v>72</v>
      </c>
      <c r="J60" s="9" t="s">
        <v>25</v>
      </c>
      <c r="K60" s="22">
        <v>7436.67</v>
      </c>
      <c r="L60" s="22">
        <v>7436.67</v>
      </c>
      <c r="M60" s="22">
        <f t="shared" si="3"/>
        <v>0</v>
      </c>
      <c r="N60" s="349">
        <v>1498464.7377143414</v>
      </c>
    </row>
    <row r="61" spans="1:14" ht="16.5">
      <c r="A61" s="20">
        <v>738</v>
      </c>
      <c r="B61" s="9" t="s">
        <v>233</v>
      </c>
      <c r="C61" s="32">
        <v>194840.75400000002</v>
      </c>
      <c r="D61" s="32">
        <v>154742.22936</v>
      </c>
      <c r="E61" s="42">
        <f t="shared" si="2"/>
        <v>40098.524640000018</v>
      </c>
      <c r="F61" s="60">
        <v>1464869.9218459656</v>
      </c>
      <c r="I61" s="20">
        <v>738</v>
      </c>
      <c r="J61" s="9" t="s">
        <v>233</v>
      </c>
      <c r="K61" s="22">
        <v>194840.75400000002</v>
      </c>
      <c r="L61" s="22">
        <v>154742.22936</v>
      </c>
      <c r="M61" s="22">
        <f t="shared" si="3"/>
        <v>40098.524640000018</v>
      </c>
      <c r="N61" s="349">
        <v>1511233.683469669</v>
      </c>
    </row>
    <row r="62" spans="1:14" ht="16.5">
      <c r="A62" s="20">
        <v>407</v>
      </c>
      <c r="B62" s="9" t="s">
        <v>130</v>
      </c>
      <c r="C62" s="32">
        <v>108649.7487</v>
      </c>
      <c r="D62" s="32">
        <v>1144533.2596800001</v>
      </c>
      <c r="E62" s="42">
        <f t="shared" si="2"/>
        <v>-1035883.5109800001</v>
      </c>
      <c r="F62" s="60">
        <v>1564323.3636020017</v>
      </c>
      <c r="I62" s="20">
        <v>407</v>
      </c>
      <c r="J62" s="9" t="s">
        <v>130</v>
      </c>
      <c r="K62" s="22">
        <v>108649.7487</v>
      </c>
      <c r="L62" s="22">
        <v>1144533.2596800001</v>
      </c>
      <c r="M62" s="22">
        <f t="shared" si="3"/>
        <v>-1035883.5109800001</v>
      </c>
      <c r="N62" s="349">
        <v>1683779.6002462339</v>
      </c>
    </row>
    <row r="63" spans="1:14" ht="16.5">
      <c r="A63" s="20">
        <v>177</v>
      </c>
      <c r="B63" s="9" t="s">
        <v>63</v>
      </c>
      <c r="C63" s="32">
        <v>184503.78270000001</v>
      </c>
      <c r="D63" s="32">
        <v>80375.52936</v>
      </c>
      <c r="E63" s="42">
        <f t="shared" si="2"/>
        <v>104128.25334000001</v>
      </c>
      <c r="F63" s="60">
        <v>1567002.6563216897</v>
      </c>
      <c r="I63" s="20">
        <v>177</v>
      </c>
      <c r="J63" s="9" t="s">
        <v>63</v>
      </c>
      <c r="K63" s="22">
        <v>184503.78270000001</v>
      </c>
      <c r="L63" s="22">
        <v>80375.52936</v>
      </c>
      <c r="M63" s="22">
        <f t="shared" si="3"/>
        <v>104128.25334000001</v>
      </c>
      <c r="N63" s="349">
        <v>968698.49693697854</v>
      </c>
    </row>
    <row r="64" spans="1:14" ht="16.5">
      <c r="A64" s="20">
        <v>483</v>
      </c>
      <c r="B64" s="9" t="s">
        <v>153</v>
      </c>
      <c r="C64" s="32">
        <v>41645.351999999999</v>
      </c>
      <c r="D64" s="32">
        <v>53544.023999999998</v>
      </c>
      <c r="E64" s="32">
        <f t="shared" si="2"/>
        <v>-11898.671999999999</v>
      </c>
      <c r="F64" s="60">
        <v>1568696.4705999342</v>
      </c>
      <c r="I64" s="20">
        <v>483</v>
      </c>
      <c r="J64" s="9" t="s">
        <v>153</v>
      </c>
      <c r="K64" s="22">
        <v>41645.351999999999</v>
      </c>
      <c r="L64" s="22">
        <v>53544.023999999998</v>
      </c>
      <c r="M64" s="22">
        <f t="shared" si="3"/>
        <v>-11898.671999999999</v>
      </c>
      <c r="N64" s="349">
        <v>1924164.3434656279</v>
      </c>
    </row>
    <row r="65" spans="1:14" ht="16.5">
      <c r="A65" s="20">
        <v>833</v>
      </c>
      <c r="B65" s="9" t="s">
        <v>260</v>
      </c>
      <c r="C65" s="32">
        <v>162119.40600000002</v>
      </c>
      <c r="D65" s="32">
        <v>0</v>
      </c>
      <c r="E65" s="32">
        <f t="shared" si="2"/>
        <v>162119.40600000002</v>
      </c>
      <c r="F65" s="60">
        <v>1629970.0360390951</v>
      </c>
      <c r="I65" s="20">
        <v>833</v>
      </c>
      <c r="J65" s="9" t="s">
        <v>260</v>
      </c>
      <c r="K65" s="22">
        <v>162119.40600000002</v>
      </c>
      <c r="L65" s="22">
        <v>0</v>
      </c>
      <c r="M65" s="22">
        <f t="shared" si="3"/>
        <v>162119.40600000002</v>
      </c>
      <c r="N65" s="349">
        <v>1844909.1741002803</v>
      </c>
    </row>
    <row r="66" spans="1:14" ht="16.5">
      <c r="A66" s="20">
        <v>265</v>
      </c>
      <c r="B66" s="9" t="s">
        <v>99</v>
      </c>
      <c r="C66" s="32">
        <v>4536.3687</v>
      </c>
      <c r="D66" s="32">
        <v>53618.390699999996</v>
      </c>
      <c r="E66" s="42">
        <f t="shared" si="2"/>
        <v>-49082.021999999997</v>
      </c>
      <c r="F66" s="60">
        <v>1664200.6784765362</v>
      </c>
      <c r="I66" s="20">
        <v>265</v>
      </c>
      <c r="J66" s="9" t="s">
        <v>99</v>
      </c>
      <c r="K66" s="22">
        <v>4536.3687</v>
      </c>
      <c r="L66" s="22">
        <v>53618.390699999996</v>
      </c>
      <c r="M66" s="22">
        <f t="shared" si="3"/>
        <v>-49082.021999999997</v>
      </c>
      <c r="N66" s="349">
        <v>1507417.6012700126</v>
      </c>
    </row>
    <row r="67" spans="1:14" ht="16.5">
      <c r="A67" s="20">
        <v>687</v>
      </c>
      <c r="B67" s="9" t="s">
        <v>219</v>
      </c>
      <c r="C67" s="32">
        <v>233511.43800000002</v>
      </c>
      <c r="D67" s="32">
        <v>43207.0527</v>
      </c>
      <c r="E67" s="32">
        <f t="shared" si="2"/>
        <v>190304.38530000002</v>
      </c>
      <c r="F67" s="60">
        <v>1670282.3675326814</v>
      </c>
      <c r="I67" s="20">
        <v>687</v>
      </c>
      <c r="J67" s="9" t="s">
        <v>219</v>
      </c>
      <c r="K67" s="22">
        <v>233511.43800000002</v>
      </c>
      <c r="L67" s="22">
        <v>43207.0527</v>
      </c>
      <c r="M67" s="22">
        <f t="shared" si="3"/>
        <v>190304.38530000002</v>
      </c>
      <c r="N67" s="349">
        <v>1138621.0940259306</v>
      </c>
    </row>
    <row r="68" spans="1:14" ht="16.5">
      <c r="A68" s="20">
        <v>181</v>
      </c>
      <c r="B68" s="9" t="s">
        <v>66</v>
      </c>
      <c r="C68" s="32">
        <v>53544.024000000005</v>
      </c>
      <c r="D68" s="32">
        <v>58006.025999999998</v>
      </c>
      <c r="E68" s="42">
        <f t="shared" si="2"/>
        <v>-4462.0019999999931</v>
      </c>
      <c r="F68" s="60">
        <v>1670670.9630267979</v>
      </c>
      <c r="I68" s="20">
        <v>181</v>
      </c>
      <c r="J68" s="9" t="s">
        <v>66</v>
      </c>
      <c r="K68" s="22">
        <v>53544.024000000005</v>
      </c>
      <c r="L68" s="22">
        <v>58006.025999999998</v>
      </c>
      <c r="M68" s="22">
        <f t="shared" si="3"/>
        <v>-4462.0019999999931</v>
      </c>
      <c r="N68" s="349">
        <v>1859351.3492854869</v>
      </c>
    </row>
    <row r="69" spans="1:14" ht="16.5">
      <c r="A69" s="20">
        <v>416</v>
      </c>
      <c r="B69" s="9" t="s">
        <v>133</v>
      </c>
      <c r="C69" s="32">
        <v>80316.035999999993</v>
      </c>
      <c r="D69" s="32">
        <v>37183.35</v>
      </c>
      <c r="E69" s="32">
        <f t="shared" si="2"/>
        <v>43132.685999999994</v>
      </c>
      <c r="F69" s="60">
        <v>1684721.2122844702</v>
      </c>
      <c r="I69" s="20">
        <v>416</v>
      </c>
      <c r="J69" s="9" t="s">
        <v>133</v>
      </c>
      <c r="K69" s="22">
        <v>80316.035999999993</v>
      </c>
      <c r="L69" s="22">
        <v>37183.35</v>
      </c>
      <c r="M69" s="22">
        <f t="shared" si="3"/>
        <v>43132.685999999994</v>
      </c>
      <c r="N69" s="349">
        <v>1665100.6554234454</v>
      </c>
    </row>
    <row r="70" spans="1:14" ht="16.5">
      <c r="A70" s="20">
        <v>689</v>
      </c>
      <c r="B70" s="9" t="s">
        <v>220</v>
      </c>
      <c r="C70" s="32">
        <v>55105.724700000006</v>
      </c>
      <c r="D70" s="32">
        <v>37510.563479999997</v>
      </c>
      <c r="E70" s="42">
        <f t="shared" si="2"/>
        <v>17595.161220000009</v>
      </c>
      <c r="F70" s="60">
        <v>1711335.4140342572</v>
      </c>
      <c r="I70" s="20">
        <v>689</v>
      </c>
      <c r="J70" s="9" t="s">
        <v>220</v>
      </c>
      <c r="K70" s="22">
        <v>55105.724700000006</v>
      </c>
      <c r="L70" s="22">
        <v>37510.563479999997</v>
      </c>
      <c r="M70" s="22">
        <f t="shared" si="3"/>
        <v>17595.161220000009</v>
      </c>
      <c r="N70" s="349">
        <v>2810124.1515753893</v>
      </c>
    </row>
    <row r="71" spans="1:14" ht="16.5">
      <c r="A71" s="20">
        <v>608</v>
      </c>
      <c r="B71" s="9" t="s">
        <v>196</v>
      </c>
      <c r="C71" s="32">
        <v>81803.37</v>
      </c>
      <c r="D71" s="32">
        <v>74366.700000000012</v>
      </c>
      <c r="E71" s="42">
        <f t="shared" si="2"/>
        <v>7436.6699999999837</v>
      </c>
      <c r="F71" s="60">
        <v>1722067.5208192484</v>
      </c>
      <c r="I71" s="20">
        <v>608</v>
      </c>
      <c r="J71" s="9" t="s">
        <v>196</v>
      </c>
      <c r="K71" s="22">
        <v>81803.37</v>
      </c>
      <c r="L71" s="22">
        <v>74366.700000000012</v>
      </c>
      <c r="M71" s="22">
        <f t="shared" si="3"/>
        <v>7436.6699999999837</v>
      </c>
      <c r="N71" s="349">
        <v>2191389.7944606487</v>
      </c>
    </row>
    <row r="72" spans="1:14" ht="16.5">
      <c r="A72" s="20">
        <v>686</v>
      </c>
      <c r="B72" s="9" t="s">
        <v>218</v>
      </c>
      <c r="C72" s="32">
        <v>53618.390700000004</v>
      </c>
      <c r="D72" s="32">
        <v>108902.59548000002</v>
      </c>
      <c r="E72" s="42">
        <f t="shared" si="2"/>
        <v>-55284.204780000015</v>
      </c>
      <c r="F72" s="60">
        <v>1769215.6706024802</v>
      </c>
      <c r="I72" s="20">
        <v>686</v>
      </c>
      <c r="J72" s="9" t="s">
        <v>218</v>
      </c>
      <c r="K72" s="22">
        <v>53618.390700000004</v>
      </c>
      <c r="L72" s="22">
        <v>108902.59548000002</v>
      </c>
      <c r="M72" s="22">
        <f t="shared" si="3"/>
        <v>-55284.204780000015</v>
      </c>
      <c r="N72" s="349">
        <v>1993140.3889197803</v>
      </c>
    </row>
    <row r="73" spans="1:14" ht="16.5">
      <c r="A73" s="20">
        <v>831</v>
      </c>
      <c r="B73" s="9" t="s">
        <v>258</v>
      </c>
      <c r="C73" s="32">
        <v>148807.76670000001</v>
      </c>
      <c r="D73" s="32">
        <v>330797.95494000003</v>
      </c>
      <c r="E73" s="42">
        <f t="shared" si="2"/>
        <v>-181990.18824000002</v>
      </c>
      <c r="F73" s="60">
        <v>1770177.9289997304</v>
      </c>
      <c r="I73" s="20">
        <v>831</v>
      </c>
      <c r="J73" s="9" t="s">
        <v>258</v>
      </c>
      <c r="K73" s="22">
        <v>148807.76670000001</v>
      </c>
      <c r="L73" s="22">
        <v>330797.95494000003</v>
      </c>
      <c r="M73" s="22">
        <f t="shared" si="3"/>
        <v>-181990.18824000002</v>
      </c>
      <c r="N73" s="349">
        <v>2639575.0956144575</v>
      </c>
    </row>
    <row r="74" spans="1:14" ht="16.5">
      <c r="A74" s="20">
        <v>172</v>
      </c>
      <c r="B74" s="9" t="s">
        <v>61</v>
      </c>
      <c r="C74" s="32">
        <v>305052.2034</v>
      </c>
      <c r="D74" s="32">
        <v>327168.85998000001</v>
      </c>
      <c r="E74" s="32">
        <f t="shared" si="2"/>
        <v>-22116.65658000001</v>
      </c>
      <c r="F74" s="60">
        <v>1772235.7701420269</v>
      </c>
      <c r="I74" s="20">
        <v>172</v>
      </c>
      <c r="J74" s="9" t="s">
        <v>61</v>
      </c>
      <c r="K74" s="22">
        <v>305052.2034</v>
      </c>
      <c r="L74" s="22">
        <v>327168.85998000001</v>
      </c>
      <c r="M74" s="22">
        <f t="shared" si="3"/>
        <v>-22116.65658000001</v>
      </c>
      <c r="N74" s="349">
        <v>2364038.8124810955</v>
      </c>
    </row>
    <row r="75" spans="1:14" ht="16.5">
      <c r="A75" s="20">
        <v>580</v>
      </c>
      <c r="B75" s="9" t="s">
        <v>183</v>
      </c>
      <c r="C75" s="32">
        <v>67004.396700000012</v>
      </c>
      <c r="D75" s="32">
        <v>38670.684000000001</v>
      </c>
      <c r="E75" s="32">
        <f t="shared" ref="E75:E138" si="4">C75-D75</f>
        <v>28333.712700000011</v>
      </c>
      <c r="F75" s="60">
        <v>1794572.5696501874</v>
      </c>
      <c r="I75" s="20">
        <v>580</v>
      </c>
      <c r="J75" s="9" t="s">
        <v>183</v>
      </c>
      <c r="K75" s="22">
        <v>67004.396700000012</v>
      </c>
      <c r="L75" s="22">
        <v>38670.684000000001</v>
      </c>
      <c r="M75" s="22">
        <f t="shared" ref="M75:M138" si="5">K75-L75</f>
        <v>28333.712700000011</v>
      </c>
      <c r="N75" s="349">
        <v>2410007.4437828343</v>
      </c>
    </row>
    <row r="76" spans="1:14" ht="16.5">
      <c r="A76" s="20">
        <v>981</v>
      </c>
      <c r="B76" s="9" t="s">
        <v>299</v>
      </c>
      <c r="C76" s="32">
        <v>11898.672</v>
      </c>
      <c r="D76" s="32">
        <v>102626.046</v>
      </c>
      <c r="E76" s="42">
        <f t="shared" si="4"/>
        <v>-90727.373999999996</v>
      </c>
      <c r="F76" s="60">
        <v>1806176.2730984543</v>
      </c>
      <c r="I76" s="20">
        <v>981</v>
      </c>
      <c r="J76" s="9" t="s">
        <v>299</v>
      </c>
      <c r="K76" s="22">
        <v>11898.672</v>
      </c>
      <c r="L76" s="22">
        <v>102626.046</v>
      </c>
      <c r="M76" s="22">
        <f t="shared" si="5"/>
        <v>-90727.373999999996</v>
      </c>
      <c r="N76" s="349">
        <v>1734929.602581657</v>
      </c>
    </row>
    <row r="77" spans="1:14" ht="16.5">
      <c r="A77" s="20">
        <v>576</v>
      </c>
      <c r="B77" s="9" t="s">
        <v>180</v>
      </c>
      <c r="C77" s="32">
        <v>0</v>
      </c>
      <c r="D77" s="32">
        <v>74366.7</v>
      </c>
      <c r="E77" s="42">
        <f t="shared" si="4"/>
        <v>-74366.7</v>
      </c>
      <c r="F77" s="60">
        <v>1877132.962516095</v>
      </c>
      <c r="I77" s="20">
        <v>576</v>
      </c>
      <c r="J77" s="9" t="s">
        <v>180</v>
      </c>
      <c r="K77" s="22">
        <v>0</v>
      </c>
      <c r="L77" s="22">
        <v>74366.7</v>
      </c>
      <c r="M77" s="22">
        <f t="shared" si="5"/>
        <v>-74366.7</v>
      </c>
      <c r="N77" s="349">
        <v>1939113.5584028091</v>
      </c>
    </row>
    <row r="78" spans="1:14" ht="16.5">
      <c r="A78" s="20">
        <v>230</v>
      </c>
      <c r="B78" s="9" t="s">
        <v>81</v>
      </c>
      <c r="C78" s="32">
        <v>68566.097399999999</v>
      </c>
      <c r="D78" s="32">
        <v>73548.666299999997</v>
      </c>
      <c r="E78" s="32">
        <f t="shared" si="4"/>
        <v>-4982.5688999999984</v>
      </c>
      <c r="F78" s="60">
        <v>1920063.2957682542</v>
      </c>
      <c r="I78" s="20">
        <v>230</v>
      </c>
      <c r="J78" s="9" t="s">
        <v>81</v>
      </c>
      <c r="K78" s="22">
        <v>68566.097399999999</v>
      </c>
      <c r="L78" s="22">
        <v>73548.666299999997</v>
      </c>
      <c r="M78" s="22">
        <f t="shared" si="5"/>
        <v>-4982.5688999999984</v>
      </c>
      <c r="N78" s="349">
        <v>1694868.9782900398</v>
      </c>
    </row>
    <row r="79" spans="1:14" ht="16.5">
      <c r="A79" s="20">
        <v>854</v>
      </c>
      <c r="B79" s="9" t="s">
        <v>271</v>
      </c>
      <c r="C79" s="32">
        <v>0</v>
      </c>
      <c r="D79" s="32">
        <v>53420.575277999997</v>
      </c>
      <c r="E79" s="42">
        <f t="shared" si="4"/>
        <v>-53420.575277999997</v>
      </c>
      <c r="F79" s="60">
        <v>1961646.4961461341</v>
      </c>
      <c r="I79" s="20">
        <v>854</v>
      </c>
      <c r="J79" s="9" t="s">
        <v>271</v>
      </c>
      <c r="K79" s="22">
        <v>0</v>
      </c>
      <c r="L79" s="22">
        <v>53420.575277999997</v>
      </c>
      <c r="M79" s="22">
        <f t="shared" si="5"/>
        <v>-53420.575277999997</v>
      </c>
      <c r="N79" s="349">
        <v>3516691.950211925</v>
      </c>
    </row>
    <row r="80" spans="1:14" ht="16.5">
      <c r="A80" s="20">
        <v>593</v>
      </c>
      <c r="B80" s="9" t="s">
        <v>189</v>
      </c>
      <c r="C80" s="32">
        <v>224736.16740000001</v>
      </c>
      <c r="D80" s="32">
        <v>393503.95638000005</v>
      </c>
      <c r="E80" s="42">
        <f t="shared" si="4"/>
        <v>-168767.78898000004</v>
      </c>
      <c r="F80" s="60">
        <v>2029946.759967034</v>
      </c>
      <c r="I80" s="20">
        <v>593</v>
      </c>
      <c r="J80" s="9" t="s">
        <v>189</v>
      </c>
      <c r="K80" s="22">
        <v>224736.16740000001</v>
      </c>
      <c r="L80" s="22">
        <v>393503.95638000005</v>
      </c>
      <c r="M80" s="22">
        <f t="shared" si="5"/>
        <v>-168767.78898000004</v>
      </c>
      <c r="N80" s="349">
        <v>5023982.4600923024</v>
      </c>
    </row>
    <row r="81" spans="1:14" ht="16.5">
      <c r="A81" s="20">
        <v>171</v>
      </c>
      <c r="B81" s="9" t="s">
        <v>60</v>
      </c>
      <c r="C81" s="32">
        <v>67078.763399999996</v>
      </c>
      <c r="D81" s="32">
        <v>89299.533360000001</v>
      </c>
      <c r="E81" s="42">
        <f t="shared" si="4"/>
        <v>-22220.769960000005</v>
      </c>
      <c r="F81" s="60">
        <v>2059968.7132989659</v>
      </c>
      <c r="I81" s="20">
        <v>171</v>
      </c>
      <c r="J81" s="9" t="s">
        <v>60</v>
      </c>
      <c r="K81" s="22">
        <v>67078.763399999996</v>
      </c>
      <c r="L81" s="22">
        <v>89299.533360000001</v>
      </c>
      <c r="M81" s="22">
        <f t="shared" si="5"/>
        <v>-22220.769960000005</v>
      </c>
      <c r="N81" s="349">
        <v>2600906.892105612</v>
      </c>
    </row>
    <row r="82" spans="1:14" ht="16.5">
      <c r="A82" s="20">
        <v>280</v>
      </c>
      <c r="B82" s="9" t="s">
        <v>105</v>
      </c>
      <c r="C82" s="32">
        <v>7436.67</v>
      </c>
      <c r="D82" s="32">
        <v>733255.66200000013</v>
      </c>
      <c r="E82" s="42">
        <f t="shared" si="4"/>
        <v>-725818.99200000009</v>
      </c>
      <c r="F82" s="60">
        <v>2124639.8056757352</v>
      </c>
      <c r="I82" s="20">
        <v>280</v>
      </c>
      <c r="J82" s="9" t="s">
        <v>105</v>
      </c>
      <c r="K82" s="22">
        <v>7436.67</v>
      </c>
      <c r="L82" s="22">
        <v>733255.66200000013</v>
      </c>
      <c r="M82" s="22">
        <f t="shared" si="5"/>
        <v>-725818.99200000009</v>
      </c>
      <c r="N82" s="349">
        <v>2041486.0346110803</v>
      </c>
    </row>
    <row r="83" spans="1:14" ht="16.5">
      <c r="A83" s="20">
        <v>256</v>
      </c>
      <c r="B83" s="9" t="s">
        <v>94</v>
      </c>
      <c r="C83" s="32">
        <v>114524.71800000001</v>
      </c>
      <c r="D83" s="32">
        <v>19335.342000000001</v>
      </c>
      <c r="E83" s="32">
        <f t="shared" si="4"/>
        <v>95189.376000000004</v>
      </c>
      <c r="F83" s="60">
        <v>2146966.9932380761</v>
      </c>
      <c r="I83" s="20">
        <v>256</v>
      </c>
      <c r="J83" s="9" t="s">
        <v>94</v>
      </c>
      <c r="K83" s="22">
        <v>114524.71800000001</v>
      </c>
      <c r="L83" s="22">
        <v>19335.342000000001</v>
      </c>
      <c r="M83" s="22">
        <f t="shared" si="5"/>
        <v>95189.376000000004</v>
      </c>
      <c r="N83" s="349">
        <v>2118954.2913343464</v>
      </c>
    </row>
    <row r="84" spans="1:14" ht="16.5">
      <c r="A84" s="20">
        <v>783</v>
      </c>
      <c r="B84" s="9" t="s">
        <v>254</v>
      </c>
      <c r="C84" s="32">
        <v>92289.074699999997</v>
      </c>
      <c r="D84" s="32">
        <v>176353.19238000002</v>
      </c>
      <c r="E84" s="42">
        <f t="shared" si="4"/>
        <v>-84064.117680000025</v>
      </c>
      <c r="F84" s="60">
        <v>2164030.4384948686</v>
      </c>
      <c r="I84" s="20">
        <v>783</v>
      </c>
      <c r="J84" s="9" t="s">
        <v>254</v>
      </c>
      <c r="K84" s="22">
        <v>92289.074699999997</v>
      </c>
      <c r="L84" s="22">
        <v>176353.19238000002</v>
      </c>
      <c r="M84" s="22">
        <f t="shared" si="5"/>
        <v>-84064.117680000025</v>
      </c>
      <c r="N84" s="349">
        <v>3504956.3741644798</v>
      </c>
    </row>
    <row r="85" spans="1:14" ht="16.5">
      <c r="A85" s="20">
        <v>702</v>
      </c>
      <c r="B85" s="9" t="s">
        <v>226</v>
      </c>
      <c r="C85" s="32">
        <v>34283.048699999999</v>
      </c>
      <c r="D85" s="32">
        <v>45214.953600000001</v>
      </c>
      <c r="E85" s="42">
        <f t="shared" si="4"/>
        <v>-10931.904900000001</v>
      </c>
      <c r="F85" s="60">
        <v>2195751.86876139</v>
      </c>
      <c r="I85" s="20">
        <v>702</v>
      </c>
      <c r="J85" s="9" t="s">
        <v>226</v>
      </c>
      <c r="K85" s="22">
        <v>34283.048699999999</v>
      </c>
      <c r="L85" s="22">
        <v>45214.953600000001</v>
      </c>
      <c r="M85" s="22">
        <f t="shared" si="5"/>
        <v>-10931.904900000001</v>
      </c>
      <c r="N85" s="349">
        <v>1856086.6898041433</v>
      </c>
    </row>
    <row r="86" spans="1:14" ht="16.5">
      <c r="A86" s="20">
        <v>241</v>
      </c>
      <c r="B86" s="9" t="s">
        <v>89</v>
      </c>
      <c r="C86" s="32">
        <v>358596.22740000003</v>
      </c>
      <c r="D86" s="32">
        <v>186913.26378000001</v>
      </c>
      <c r="E86" s="32">
        <f t="shared" si="4"/>
        <v>171682.96362000002</v>
      </c>
      <c r="F86" s="60">
        <v>2198630.6213164078</v>
      </c>
      <c r="I86" s="20">
        <v>241</v>
      </c>
      <c r="J86" s="9" t="s">
        <v>89</v>
      </c>
      <c r="K86" s="22">
        <v>358596.22740000003</v>
      </c>
      <c r="L86" s="22">
        <v>186913.26378000001</v>
      </c>
      <c r="M86" s="22">
        <f t="shared" si="5"/>
        <v>171682.96362000002</v>
      </c>
      <c r="N86" s="349">
        <v>3190735.2328331838</v>
      </c>
    </row>
    <row r="87" spans="1:14" ht="16.5">
      <c r="A87" s="20">
        <v>176</v>
      </c>
      <c r="B87" s="9" t="s">
        <v>62</v>
      </c>
      <c r="C87" s="32">
        <v>66930.030000000013</v>
      </c>
      <c r="D87" s="32">
        <v>284155.16070000001</v>
      </c>
      <c r="E87" s="42">
        <f t="shared" si="4"/>
        <v>-217225.13069999998</v>
      </c>
      <c r="F87" s="60">
        <v>2202339.192516204</v>
      </c>
      <c r="I87" s="20">
        <v>176</v>
      </c>
      <c r="J87" s="9" t="s">
        <v>62</v>
      </c>
      <c r="K87" s="22">
        <v>66930.030000000013</v>
      </c>
      <c r="L87" s="22">
        <v>284155.16070000001</v>
      </c>
      <c r="M87" s="22">
        <f t="shared" si="5"/>
        <v>-217225.13069999998</v>
      </c>
      <c r="N87" s="349">
        <v>3041941.2193185529</v>
      </c>
    </row>
    <row r="88" spans="1:14" ht="16.5">
      <c r="A88" s="20">
        <v>46</v>
      </c>
      <c r="B88" s="9" t="s">
        <v>16</v>
      </c>
      <c r="C88" s="32">
        <v>230611.1367</v>
      </c>
      <c r="D88" s="32">
        <v>23797.344000000001</v>
      </c>
      <c r="E88" s="32">
        <f t="shared" si="4"/>
        <v>206813.79269999999</v>
      </c>
      <c r="F88" s="60">
        <v>2235430.1115538566</v>
      </c>
      <c r="I88" s="20">
        <v>46</v>
      </c>
      <c r="J88" s="9" t="s">
        <v>16</v>
      </c>
      <c r="K88" s="22">
        <v>230611.1367</v>
      </c>
      <c r="L88" s="22">
        <v>23797.344000000001</v>
      </c>
      <c r="M88" s="22">
        <f t="shared" si="5"/>
        <v>206813.79269999999</v>
      </c>
      <c r="N88" s="349">
        <v>2079113.5387745071</v>
      </c>
    </row>
    <row r="89" spans="1:14" ht="16.5">
      <c r="A89" s="20">
        <v>989</v>
      </c>
      <c r="B89" s="9" t="s">
        <v>300</v>
      </c>
      <c r="C89" s="32">
        <v>210011.56080000001</v>
      </c>
      <c r="D89" s="32">
        <v>7436.67</v>
      </c>
      <c r="E89" s="32">
        <f t="shared" si="4"/>
        <v>202574.89079999999</v>
      </c>
      <c r="F89" s="60">
        <v>2353600.949278106</v>
      </c>
      <c r="I89" s="20">
        <v>989</v>
      </c>
      <c r="J89" s="9" t="s">
        <v>300</v>
      </c>
      <c r="K89" s="22">
        <v>210011.56080000001</v>
      </c>
      <c r="L89" s="22">
        <v>7436.67</v>
      </c>
      <c r="M89" s="22">
        <f t="shared" si="5"/>
        <v>202574.89079999999</v>
      </c>
      <c r="N89" s="349">
        <v>2546607.1285425536</v>
      </c>
    </row>
    <row r="90" spans="1:14" ht="16.5">
      <c r="A90" s="20">
        <v>182</v>
      </c>
      <c r="B90" s="9" t="s">
        <v>67</v>
      </c>
      <c r="C90" s="32">
        <v>172530.74400000001</v>
      </c>
      <c r="D90" s="32">
        <v>447464.43390000006</v>
      </c>
      <c r="E90" s="42">
        <f t="shared" si="4"/>
        <v>-274933.68990000006</v>
      </c>
      <c r="F90" s="60">
        <v>2382015.5740136621</v>
      </c>
      <c r="I90" s="20">
        <v>182</v>
      </c>
      <c r="J90" s="9" t="s">
        <v>67</v>
      </c>
      <c r="K90" s="22">
        <v>172530.74400000001</v>
      </c>
      <c r="L90" s="22">
        <v>447464.43390000006</v>
      </c>
      <c r="M90" s="22">
        <f t="shared" si="5"/>
        <v>-274933.68990000006</v>
      </c>
      <c r="N90" s="349">
        <v>5466995.9447947899</v>
      </c>
    </row>
    <row r="91" spans="1:14" ht="16.5">
      <c r="A91" s="20">
        <v>484</v>
      </c>
      <c r="B91" s="9" t="s">
        <v>154</v>
      </c>
      <c r="C91" s="32">
        <v>154682.736</v>
      </c>
      <c r="D91" s="32">
        <v>101138.712</v>
      </c>
      <c r="E91" s="32">
        <f t="shared" si="4"/>
        <v>53544.024000000005</v>
      </c>
      <c r="F91" s="60">
        <v>2402121.0661888262</v>
      </c>
      <c r="I91" s="20">
        <v>484</v>
      </c>
      <c r="J91" s="9" t="s">
        <v>154</v>
      </c>
      <c r="K91" s="22">
        <v>154682.736</v>
      </c>
      <c r="L91" s="22">
        <v>101138.712</v>
      </c>
      <c r="M91" s="22">
        <f t="shared" si="5"/>
        <v>53544.024000000005</v>
      </c>
      <c r="N91" s="349">
        <v>1390784.4948838062</v>
      </c>
    </row>
    <row r="92" spans="1:14" ht="16.5">
      <c r="A92" s="20">
        <v>19</v>
      </c>
      <c r="B92" s="9" t="s">
        <v>14</v>
      </c>
      <c r="C92" s="32">
        <v>139809.39600000001</v>
      </c>
      <c r="D92" s="32">
        <v>203839.12470000001</v>
      </c>
      <c r="E92" s="42">
        <f t="shared" si="4"/>
        <v>-64029.728700000007</v>
      </c>
      <c r="F92" s="60">
        <v>2422729.6355268355</v>
      </c>
      <c r="I92" s="20">
        <v>19</v>
      </c>
      <c r="J92" s="9" t="s">
        <v>14</v>
      </c>
      <c r="K92" s="22">
        <v>139809.39600000001</v>
      </c>
      <c r="L92" s="22">
        <v>203839.12470000001</v>
      </c>
      <c r="M92" s="22">
        <f t="shared" si="5"/>
        <v>-64029.728700000007</v>
      </c>
      <c r="N92" s="349">
        <v>3013160.6703351475</v>
      </c>
    </row>
    <row r="93" spans="1:14" ht="16.5">
      <c r="A93" s="20">
        <v>291</v>
      </c>
      <c r="B93" s="9" t="s">
        <v>112</v>
      </c>
      <c r="C93" s="32">
        <v>11898.672</v>
      </c>
      <c r="D93" s="32">
        <v>19335.342000000001</v>
      </c>
      <c r="E93" s="42">
        <f t="shared" si="4"/>
        <v>-7436.67</v>
      </c>
      <c r="F93" s="60">
        <v>2439386.2794229728</v>
      </c>
      <c r="I93" s="20">
        <v>291</v>
      </c>
      <c r="J93" s="9" t="s">
        <v>112</v>
      </c>
      <c r="K93" s="22">
        <v>11898.672</v>
      </c>
      <c r="L93" s="22">
        <v>19335.342000000001</v>
      </c>
      <c r="M93" s="22">
        <f t="shared" si="5"/>
        <v>-7436.67</v>
      </c>
      <c r="N93" s="349">
        <v>2146669.3398390184</v>
      </c>
    </row>
    <row r="94" spans="1:14" ht="16.5">
      <c r="A94" s="20">
        <v>607</v>
      </c>
      <c r="B94" s="9" t="s">
        <v>195</v>
      </c>
      <c r="C94" s="32">
        <v>58006.026000000005</v>
      </c>
      <c r="D94" s="32">
        <v>47669.054700000001</v>
      </c>
      <c r="E94" s="42">
        <f t="shared" si="4"/>
        <v>10336.971300000005</v>
      </c>
      <c r="F94" s="60">
        <v>2456393.734194465</v>
      </c>
      <c r="I94" s="20">
        <v>607</v>
      </c>
      <c r="J94" s="9" t="s">
        <v>195</v>
      </c>
      <c r="K94" s="22">
        <v>58006.026000000005</v>
      </c>
      <c r="L94" s="22">
        <v>47669.054700000001</v>
      </c>
      <c r="M94" s="22">
        <f t="shared" si="5"/>
        <v>10336.971300000005</v>
      </c>
      <c r="N94" s="349">
        <v>3622513.5582016087</v>
      </c>
    </row>
    <row r="95" spans="1:14" ht="16.5">
      <c r="A95" s="20">
        <v>169</v>
      </c>
      <c r="B95" s="9" t="s">
        <v>59</v>
      </c>
      <c r="C95" s="32">
        <v>261770.78400000004</v>
      </c>
      <c r="D95" s="32">
        <v>159992.51837999999</v>
      </c>
      <c r="E95" s="32">
        <f t="shared" si="4"/>
        <v>101778.26562000005</v>
      </c>
      <c r="F95" s="60">
        <v>2490356.6888363985</v>
      </c>
      <c r="I95" s="20">
        <v>169</v>
      </c>
      <c r="J95" s="9" t="s">
        <v>59</v>
      </c>
      <c r="K95" s="22">
        <v>261770.78400000004</v>
      </c>
      <c r="L95" s="22">
        <v>159992.51837999999</v>
      </c>
      <c r="M95" s="22">
        <f t="shared" si="5"/>
        <v>101778.26562000005</v>
      </c>
      <c r="N95" s="349">
        <v>2557305.8787149321</v>
      </c>
    </row>
    <row r="96" spans="1:14" ht="16.5">
      <c r="A96" s="20">
        <v>578</v>
      </c>
      <c r="B96" s="9" t="s">
        <v>182</v>
      </c>
      <c r="C96" s="32">
        <v>291591.83070000005</v>
      </c>
      <c r="D96" s="32">
        <v>81803.37</v>
      </c>
      <c r="E96" s="32">
        <f t="shared" si="4"/>
        <v>209788.46070000005</v>
      </c>
      <c r="F96" s="60">
        <v>2498600.0979596809</v>
      </c>
      <c r="I96" s="20">
        <v>578</v>
      </c>
      <c r="J96" s="9" t="s">
        <v>182</v>
      </c>
      <c r="K96" s="22">
        <v>291591.83070000005</v>
      </c>
      <c r="L96" s="22">
        <v>81803.37</v>
      </c>
      <c r="M96" s="22">
        <f t="shared" si="5"/>
        <v>209788.46070000005</v>
      </c>
      <c r="N96" s="349">
        <v>2377096.2488267468</v>
      </c>
    </row>
    <row r="97" spans="1:14" ht="16.5">
      <c r="A97" s="20">
        <v>759</v>
      </c>
      <c r="B97" s="9" t="s">
        <v>246</v>
      </c>
      <c r="C97" s="32">
        <v>519079.56599999999</v>
      </c>
      <c r="D97" s="32">
        <v>11898.672</v>
      </c>
      <c r="E97" s="32">
        <f t="shared" si="4"/>
        <v>507180.89399999997</v>
      </c>
      <c r="F97" s="60">
        <v>2544518.2073354055</v>
      </c>
      <c r="I97" s="20">
        <v>759</v>
      </c>
      <c r="J97" s="9" t="s">
        <v>246</v>
      </c>
      <c r="K97" s="22">
        <v>519079.56599999999</v>
      </c>
      <c r="L97" s="22">
        <v>11898.672</v>
      </c>
      <c r="M97" s="22">
        <f t="shared" si="5"/>
        <v>507180.89399999997</v>
      </c>
      <c r="N97" s="349">
        <v>2613601.1928080786</v>
      </c>
    </row>
    <row r="98" spans="1:14" ht="16.5">
      <c r="A98" s="20">
        <v>681</v>
      </c>
      <c r="B98" s="9" t="s">
        <v>215</v>
      </c>
      <c r="C98" s="32">
        <v>31234.014000000003</v>
      </c>
      <c r="D98" s="32">
        <v>74441.06670000001</v>
      </c>
      <c r="E98" s="42">
        <f t="shared" si="4"/>
        <v>-43207.052700000007</v>
      </c>
      <c r="F98" s="60">
        <v>2556739.5247169118</v>
      </c>
      <c r="I98" s="20">
        <v>681</v>
      </c>
      <c r="J98" s="9" t="s">
        <v>215</v>
      </c>
      <c r="K98" s="22">
        <v>31234.014000000003</v>
      </c>
      <c r="L98" s="22">
        <v>74441.06670000001</v>
      </c>
      <c r="M98" s="22">
        <f t="shared" si="5"/>
        <v>-43207.052700000007</v>
      </c>
      <c r="N98" s="349">
        <v>2603247.3275147816</v>
      </c>
    </row>
    <row r="99" spans="1:14" ht="16.5">
      <c r="A99" s="20">
        <v>850</v>
      </c>
      <c r="B99" s="9" t="s">
        <v>268</v>
      </c>
      <c r="C99" s="32">
        <v>333534.64950000006</v>
      </c>
      <c r="D99" s="32">
        <v>136120.80768</v>
      </c>
      <c r="E99" s="32">
        <f t="shared" si="4"/>
        <v>197413.84182000006</v>
      </c>
      <c r="F99" s="60">
        <v>2616107.0270214742</v>
      </c>
      <c r="I99" s="20">
        <v>850</v>
      </c>
      <c r="J99" s="9" t="s">
        <v>268</v>
      </c>
      <c r="K99" s="22">
        <v>333534.64950000006</v>
      </c>
      <c r="L99" s="22">
        <v>136120.80768</v>
      </c>
      <c r="M99" s="22">
        <f t="shared" si="5"/>
        <v>197413.84182000006</v>
      </c>
      <c r="N99" s="349">
        <v>2783152.2714481899</v>
      </c>
    </row>
    <row r="100" spans="1:14" ht="16.5">
      <c r="A100" s="20">
        <v>921</v>
      </c>
      <c r="B100" s="9" t="s">
        <v>286</v>
      </c>
      <c r="C100" s="32">
        <v>251508.17940000002</v>
      </c>
      <c r="D100" s="32">
        <v>37956.763679999996</v>
      </c>
      <c r="E100" s="32">
        <f t="shared" si="4"/>
        <v>213551.41572000002</v>
      </c>
      <c r="F100" s="60">
        <v>2663363.642808876</v>
      </c>
      <c r="I100" s="20">
        <v>921</v>
      </c>
      <c r="J100" s="9" t="s">
        <v>286</v>
      </c>
      <c r="K100" s="22">
        <v>251508.17940000002</v>
      </c>
      <c r="L100" s="22">
        <v>37956.763679999996</v>
      </c>
      <c r="M100" s="22">
        <f t="shared" si="5"/>
        <v>213551.41572000002</v>
      </c>
      <c r="N100" s="349">
        <v>2901272.5518255197</v>
      </c>
    </row>
    <row r="101" spans="1:14" ht="16.5">
      <c r="A101" s="20">
        <v>630</v>
      </c>
      <c r="B101" s="9" t="s">
        <v>208</v>
      </c>
      <c r="C101" s="32">
        <v>212911.8621</v>
      </c>
      <c r="D101" s="32">
        <v>23871.710700000003</v>
      </c>
      <c r="E101" s="32">
        <f t="shared" si="4"/>
        <v>189040.1514</v>
      </c>
      <c r="F101" s="60">
        <v>2741979.7940990943</v>
      </c>
      <c r="I101" s="20">
        <v>630</v>
      </c>
      <c r="J101" s="9" t="s">
        <v>208</v>
      </c>
      <c r="K101" s="22">
        <v>212911.8621</v>
      </c>
      <c r="L101" s="22">
        <v>23871.710700000003</v>
      </c>
      <c r="M101" s="22">
        <f t="shared" si="5"/>
        <v>189040.1514</v>
      </c>
      <c r="N101" s="349">
        <v>2428400.9414556404</v>
      </c>
    </row>
    <row r="102" spans="1:14" ht="16.5">
      <c r="A102" s="20">
        <v>403</v>
      </c>
      <c r="B102" s="9" t="s">
        <v>128</v>
      </c>
      <c r="C102" s="32">
        <v>11973.038700000001</v>
      </c>
      <c r="D102" s="32">
        <v>74441.066699999996</v>
      </c>
      <c r="E102" s="42">
        <f t="shared" si="4"/>
        <v>-62468.027999999991</v>
      </c>
      <c r="F102" s="60">
        <v>2790970.934945453</v>
      </c>
      <c r="I102" s="20">
        <v>403</v>
      </c>
      <c r="J102" s="9" t="s">
        <v>128</v>
      </c>
      <c r="K102" s="22">
        <v>11973.038700000001</v>
      </c>
      <c r="L102" s="22">
        <v>74441.066699999996</v>
      </c>
      <c r="M102" s="22">
        <f t="shared" si="5"/>
        <v>-62468.027999999991</v>
      </c>
      <c r="N102" s="349">
        <v>3645509.8023153585</v>
      </c>
    </row>
    <row r="103" spans="1:14" ht="16.5">
      <c r="A103" s="20">
        <v>105</v>
      </c>
      <c r="B103" s="9" t="s">
        <v>41</v>
      </c>
      <c r="C103" s="32">
        <v>23797.344000000001</v>
      </c>
      <c r="D103" s="32">
        <v>26772.012000000002</v>
      </c>
      <c r="E103" s="42">
        <f t="shared" si="4"/>
        <v>-2974.6680000000015</v>
      </c>
      <c r="F103" s="60">
        <v>2836756.3363954304</v>
      </c>
      <c r="I103" s="20">
        <v>105</v>
      </c>
      <c r="J103" s="9" t="s">
        <v>41</v>
      </c>
      <c r="K103" s="22">
        <v>23797.344000000001</v>
      </c>
      <c r="L103" s="22">
        <v>26772.012000000002</v>
      </c>
      <c r="M103" s="22">
        <f t="shared" si="5"/>
        <v>-2974.6680000000015</v>
      </c>
      <c r="N103" s="349">
        <v>2466613.7301361635</v>
      </c>
    </row>
    <row r="104" spans="1:14" ht="16.5">
      <c r="A104" s="20">
        <v>887</v>
      </c>
      <c r="B104" s="9" t="s">
        <v>276</v>
      </c>
      <c r="C104" s="32">
        <v>557898.98340000003</v>
      </c>
      <c r="D104" s="32">
        <v>343157.70047999994</v>
      </c>
      <c r="E104" s="32">
        <f t="shared" si="4"/>
        <v>214741.28292000009</v>
      </c>
      <c r="F104" s="60">
        <v>2909731.101428573</v>
      </c>
      <c r="I104" s="20">
        <v>887</v>
      </c>
      <c r="J104" s="9" t="s">
        <v>276</v>
      </c>
      <c r="K104" s="22">
        <v>557898.98340000003</v>
      </c>
      <c r="L104" s="22">
        <v>343157.70047999994</v>
      </c>
      <c r="M104" s="22">
        <f t="shared" si="5"/>
        <v>214741.28292000009</v>
      </c>
      <c r="N104" s="349">
        <v>3032501.0153363245</v>
      </c>
    </row>
    <row r="105" spans="1:14" ht="16.5">
      <c r="A105" s="20">
        <v>309</v>
      </c>
      <c r="B105" s="9" t="s">
        <v>118</v>
      </c>
      <c r="C105" s="32">
        <v>141296.72999999998</v>
      </c>
      <c r="D105" s="32">
        <v>160379.22521999999</v>
      </c>
      <c r="E105" s="32">
        <f t="shared" si="4"/>
        <v>-19082.495220000012</v>
      </c>
      <c r="F105" s="60">
        <v>2927984.3999805767</v>
      </c>
      <c r="I105" s="20">
        <v>309</v>
      </c>
      <c r="J105" s="9" t="s">
        <v>118</v>
      </c>
      <c r="K105" s="22">
        <v>141296.72999999998</v>
      </c>
      <c r="L105" s="22">
        <v>160379.22521999999</v>
      </c>
      <c r="M105" s="22">
        <f t="shared" si="5"/>
        <v>-19082.495220000012</v>
      </c>
      <c r="N105" s="349">
        <v>4395121.9726119861</v>
      </c>
    </row>
    <row r="106" spans="1:14" ht="16.5">
      <c r="A106" s="20">
        <v>275</v>
      </c>
      <c r="B106" s="9" t="s">
        <v>103</v>
      </c>
      <c r="C106" s="32">
        <v>75854.034</v>
      </c>
      <c r="D106" s="32">
        <v>34982.095679999999</v>
      </c>
      <c r="E106" s="32">
        <f t="shared" si="4"/>
        <v>40871.938320000001</v>
      </c>
      <c r="F106" s="60">
        <v>3026254.8051153794</v>
      </c>
      <c r="I106" s="20">
        <v>275</v>
      </c>
      <c r="J106" s="9" t="s">
        <v>103</v>
      </c>
      <c r="K106" s="22">
        <v>75854.034</v>
      </c>
      <c r="L106" s="22">
        <v>34982.095679999999</v>
      </c>
      <c r="M106" s="22">
        <f t="shared" si="5"/>
        <v>40871.938320000001</v>
      </c>
      <c r="N106" s="349">
        <v>2878571.3408044856</v>
      </c>
    </row>
    <row r="107" spans="1:14" ht="16.5">
      <c r="A107" s="20">
        <v>922</v>
      </c>
      <c r="B107" s="9" t="s">
        <v>287</v>
      </c>
      <c r="C107" s="32">
        <v>119061.08670000001</v>
      </c>
      <c r="D107" s="32">
        <v>200998.31675999999</v>
      </c>
      <c r="E107" s="42">
        <f t="shared" si="4"/>
        <v>-81937.230059999973</v>
      </c>
      <c r="F107" s="60">
        <v>3116713.5381747824</v>
      </c>
      <c r="I107" s="20">
        <v>922</v>
      </c>
      <c r="J107" s="9" t="s">
        <v>287</v>
      </c>
      <c r="K107" s="22">
        <v>119061.08670000001</v>
      </c>
      <c r="L107" s="22">
        <v>200998.31675999999</v>
      </c>
      <c r="M107" s="22">
        <f t="shared" si="5"/>
        <v>-81937.230059999973</v>
      </c>
      <c r="N107" s="349">
        <v>2867685.8024066207</v>
      </c>
    </row>
    <row r="108" spans="1:14" ht="16.5">
      <c r="A108" s="20">
        <v>924</v>
      </c>
      <c r="B108" s="9" t="s">
        <v>288</v>
      </c>
      <c r="C108" s="32">
        <v>47594.688000000002</v>
      </c>
      <c r="D108" s="32">
        <v>65442.695999999996</v>
      </c>
      <c r="E108" s="42">
        <f t="shared" si="4"/>
        <v>-17848.007999999994</v>
      </c>
      <c r="F108" s="60">
        <v>3272876.1603427851</v>
      </c>
      <c r="I108" s="20">
        <v>924</v>
      </c>
      <c r="J108" s="9" t="s">
        <v>288</v>
      </c>
      <c r="K108" s="22">
        <v>47594.688000000002</v>
      </c>
      <c r="L108" s="22">
        <v>65442.695999999996</v>
      </c>
      <c r="M108" s="22">
        <f t="shared" si="5"/>
        <v>-17848.007999999994</v>
      </c>
      <c r="N108" s="349">
        <v>3269952.9940321166</v>
      </c>
    </row>
    <row r="109" spans="1:14" ht="16.5">
      <c r="A109" s="20">
        <v>768</v>
      </c>
      <c r="B109" s="9" t="s">
        <v>250</v>
      </c>
      <c r="C109" s="32">
        <v>145833.09870000003</v>
      </c>
      <c r="D109" s="32">
        <v>80316.035999999993</v>
      </c>
      <c r="E109" s="32">
        <f t="shared" si="4"/>
        <v>65517.062700000039</v>
      </c>
      <c r="F109" s="60">
        <v>3282107.8339288435</v>
      </c>
      <c r="I109" s="20">
        <v>768</v>
      </c>
      <c r="J109" s="9" t="s">
        <v>250</v>
      </c>
      <c r="K109" s="22">
        <v>145833.09870000003</v>
      </c>
      <c r="L109" s="22">
        <v>80316.035999999993</v>
      </c>
      <c r="M109" s="22">
        <f t="shared" si="5"/>
        <v>65517.062700000039</v>
      </c>
      <c r="N109" s="349">
        <v>2561732.6041861721</v>
      </c>
    </row>
    <row r="110" spans="1:14" ht="16.5">
      <c r="A110" s="20">
        <v>935</v>
      </c>
      <c r="B110" s="9" t="s">
        <v>293</v>
      </c>
      <c r="C110" s="32">
        <v>1340905.9676999999</v>
      </c>
      <c r="D110" s="32">
        <v>62468.027999999998</v>
      </c>
      <c r="E110" s="32">
        <f t="shared" si="4"/>
        <v>1278437.9397</v>
      </c>
      <c r="F110" s="60">
        <v>3299303.4760221653</v>
      </c>
      <c r="I110" s="20">
        <v>935</v>
      </c>
      <c r="J110" s="9" t="s">
        <v>293</v>
      </c>
      <c r="K110" s="22">
        <v>1340905.9676999999</v>
      </c>
      <c r="L110" s="22">
        <v>62468.027999999998</v>
      </c>
      <c r="M110" s="22">
        <f t="shared" si="5"/>
        <v>1278437.9397</v>
      </c>
      <c r="N110" s="349">
        <v>3569812.7875659899</v>
      </c>
    </row>
    <row r="111" spans="1:14" ht="16.5">
      <c r="A111" s="20">
        <v>271</v>
      </c>
      <c r="B111" s="9" t="s">
        <v>100</v>
      </c>
      <c r="C111" s="32">
        <v>276867.22409999999</v>
      </c>
      <c r="D111" s="32">
        <v>189709.45170000003</v>
      </c>
      <c r="E111" s="32">
        <f t="shared" si="4"/>
        <v>87157.772399999958</v>
      </c>
      <c r="F111" s="60">
        <v>3305508.9462851398</v>
      </c>
      <c r="I111" s="20">
        <v>271</v>
      </c>
      <c r="J111" s="9" t="s">
        <v>100</v>
      </c>
      <c r="K111" s="22">
        <v>276867.22409999999</v>
      </c>
      <c r="L111" s="22">
        <v>189709.45170000003</v>
      </c>
      <c r="M111" s="22">
        <f t="shared" si="5"/>
        <v>87157.772399999958</v>
      </c>
      <c r="N111" s="349">
        <v>4200807.8694270737</v>
      </c>
    </row>
    <row r="112" spans="1:14" ht="16.5">
      <c r="A112" s="20">
        <v>751</v>
      </c>
      <c r="B112" s="9" t="s">
        <v>242</v>
      </c>
      <c r="C112" s="32">
        <v>90727.374000000011</v>
      </c>
      <c r="D112" s="32">
        <v>59493.36</v>
      </c>
      <c r="E112" s="42">
        <f t="shared" si="4"/>
        <v>31234.01400000001</v>
      </c>
      <c r="F112" s="60">
        <v>3306996.8539646813</v>
      </c>
      <c r="I112" s="20">
        <v>751</v>
      </c>
      <c r="J112" s="9" t="s">
        <v>242</v>
      </c>
      <c r="K112" s="22">
        <v>90727.374000000011</v>
      </c>
      <c r="L112" s="22">
        <v>59493.36</v>
      </c>
      <c r="M112" s="22">
        <f t="shared" si="5"/>
        <v>31234.01400000001</v>
      </c>
      <c r="N112" s="349">
        <v>3226134.3613315527</v>
      </c>
    </row>
    <row r="113" spans="1:14" ht="16.5">
      <c r="A113" s="20">
        <v>47</v>
      </c>
      <c r="B113" s="9" t="s">
        <v>17</v>
      </c>
      <c r="C113" s="32">
        <v>22310.010000000002</v>
      </c>
      <c r="D113" s="32">
        <v>62542.394700000004</v>
      </c>
      <c r="E113" s="42">
        <f t="shared" si="4"/>
        <v>-40232.384700000002</v>
      </c>
      <c r="F113" s="60">
        <v>3347069.316284324</v>
      </c>
      <c r="I113" s="20">
        <v>47</v>
      </c>
      <c r="J113" s="9" t="s">
        <v>17</v>
      </c>
      <c r="K113" s="22">
        <v>22310.010000000002</v>
      </c>
      <c r="L113" s="22">
        <v>62542.394700000004</v>
      </c>
      <c r="M113" s="22">
        <f t="shared" si="5"/>
        <v>-40232.384700000002</v>
      </c>
      <c r="N113" s="349">
        <v>3718583.5326697673</v>
      </c>
    </row>
    <row r="114" spans="1:14" ht="16.5">
      <c r="A114" s="20">
        <v>976</v>
      </c>
      <c r="B114" s="9" t="s">
        <v>296</v>
      </c>
      <c r="C114" s="32">
        <v>144271.39800000002</v>
      </c>
      <c r="D114" s="32">
        <v>153195.402</v>
      </c>
      <c r="E114" s="42">
        <f t="shared" si="4"/>
        <v>-8924.0039999999863</v>
      </c>
      <c r="F114" s="60">
        <v>3350790.7258752366</v>
      </c>
      <c r="I114" s="20">
        <v>976</v>
      </c>
      <c r="J114" s="9" t="s">
        <v>296</v>
      </c>
      <c r="K114" s="22">
        <v>144271.39800000002</v>
      </c>
      <c r="L114" s="22">
        <v>153195.402</v>
      </c>
      <c r="M114" s="22">
        <f t="shared" si="5"/>
        <v>-8924.0039999999863</v>
      </c>
      <c r="N114" s="349">
        <v>4953303.1003533639</v>
      </c>
    </row>
    <row r="115" spans="1:14" ht="16.5">
      <c r="A115" s="20">
        <v>436</v>
      </c>
      <c r="B115" s="9" t="s">
        <v>145</v>
      </c>
      <c r="C115" s="32">
        <v>59642.093399999998</v>
      </c>
      <c r="D115" s="32">
        <v>104514.96018000001</v>
      </c>
      <c r="E115" s="42">
        <f t="shared" si="4"/>
        <v>-44872.866780000011</v>
      </c>
      <c r="F115" s="60">
        <v>3351103.9802203411</v>
      </c>
      <c r="I115" s="20">
        <v>436</v>
      </c>
      <c r="J115" s="9" t="s">
        <v>145</v>
      </c>
      <c r="K115" s="22">
        <v>59642.093399999998</v>
      </c>
      <c r="L115" s="22">
        <v>104514.96018000001</v>
      </c>
      <c r="M115" s="22">
        <f t="shared" si="5"/>
        <v>-44872.866780000011</v>
      </c>
      <c r="N115" s="349">
        <v>4263263.7312577013</v>
      </c>
    </row>
    <row r="116" spans="1:14" ht="16.5">
      <c r="A116" s="20">
        <v>781</v>
      </c>
      <c r="B116" s="9" t="s">
        <v>253</v>
      </c>
      <c r="C116" s="32">
        <v>84778.038</v>
      </c>
      <c r="D116" s="32">
        <v>109765.24920000002</v>
      </c>
      <c r="E116" s="42">
        <f t="shared" si="4"/>
        <v>-24987.21120000002</v>
      </c>
      <c r="F116" s="60">
        <v>3393616.6990976743</v>
      </c>
      <c r="I116" s="20">
        <v>781</v>
      </c>
      <c r="J116" s="9" t="s">
        <v>253</v>
      </c>
      <c r="K116" s="22">
        <v>84778.038</v>
      </c>
      <c r="L116" s="22">
        <v>109765.24920000002</v>
      </c>
      <c r="M116" s="22">
        <f t="shared" si="5"/>
        <v>-24987.21120000002</v>
      </c>
      <c r="N116" s="349">
        <v>3544334.977739946</v>
      </c>
    </row>
    <row r="117" spans="1:14" ht="16.5">
      <c r="A117" s="20">
        <v>626</v>
      </c>
      <c r="B117" s="9" t="s">
        <v>207</v>
      </c>
      <c r="C117" s="32">
        <v>38745.0507</v>
      </c>
      <c r="D117" s="32">
        <v>47594.688000000002</v>
      </c>
      <c r="E117" s="32">
        <f t="shared" si="4"/>
        <v>-8849.6373000000021</v>
      </c>
      <c r="F117" s="60">
        <v>3402511.0616610623</v>
      </c>
      <c r="I117" s="20">
        <v>626</v>
      </c>
      <c r="J117" s="9" t="s">
        <v>207</v>
      </c>
      <c r="K117" s="22">
        <v>38745.0507</v>
      </c>
      <c r="L117" s="22">
        <v>47594.688000000002</v>
      </c>
      <c r="M117" s="22">
        <f t="shared" si="5"/>
        <v>-8849.6373000000021</v>
      </c>
      <c r="N117" s="349">
        <v>2014600.5667197844</v>
      </c>
    </row>
    <row r="118" spans="1:14" ht="16.5">
      <c r="A118" s="20">
        <v>619</v>
      </c>
      <c r="B118" s="9" t="s">
        <v>202</v>
      </c>
      <c r="C118" s="32">
        <v>319925.54339999997</v>
      </c>
      <c r="D118" s="32">
        <v>58779.439679999996</v>
      </c>
      <c r="E118" s="32">
        <f t="shared" si="4"/>
        <v>261146.10371999996</v>
      </c>
      <c r="F118" s="60">
        <v>3422060.5661757244</v>
      </c>
      <c r="I118" s="20">
        <v>619</v>
      </c>
      <c r="J118" s="9" t="s">
        <v>202</v>
      </c>
      <c r="K118" s="22">
        <v>319925.54339999997</v>
      </c>
      <c r="L118" s="22">
        <v>58779.439679999996</v>
      </c>
      <c r="M118" s="22">
        <f t="shared" si="5"/>
        <v>261146.10371999996</v>
      </c>
      <c r="N118" s="349">
        <v>3748849.4586020419</v>
      </c>
    </row>
    <row r="119" spans="1:14" ht="16.5">
      <c r="A119" s="20">
        <v>178</v>
      </c>
      <c r="B119" s="9" t="s">
        <v>64</v>
      </c>
      <c r="C119" s="32">
        <v>129546.79140000002</v>
      </c>
      <c r="D119" s="32">
        <v>119908.86708000001</v>
      </c>
      <c r="E119" s="42">
        <f t="shared" si="4"/>
        <v>9637.9243200000055</v>
      </c>
      <c r="F119" s="60">
        <v>3480544.7845990853</v>
      </c>
      <c r="I119" s="20">
        <v>178</v>
      </c>
      <c r="J119" s="9" t="s">
        <v>64</v>
      </c>
      <c r="K119" s="22">
        <v>129546.79140000002</v>
      </c>
      <c r="L119" s="22">
        <v>119908.86708000001</v>
      </c>
      <c r="M119" s="22">
        <f t="shared" si="5"/>
        <v>9637.9243200000055</v>
      </c>
      <c r="N119" s="349">
        <v>3820354.8878941964</v>
      </c>
    </row>
    <row r="120" spans="1:14" ht="16.5">
      <c r="A120" s="20">
        <v>143</v>
      </c>
      <c r="B120" s="9" t="s">
        <v>49</v>
      </c>
      <c r="C120" s="32">
        <v>400315.94610000012</v>
      </c>
      <c r="D120" s="32">
        <v>75928.400700000013</v>
      </c>
      <c r="E120" s="32">
        <f t="shared" si="4"/>
        <v>324387.54540000012</v>
      </c>
      <c r="F120" s="60">
        <v>3510449.7761447974</v>
      </c>
      <c r="I120" s="20">
        <v>143</v>
      </c>
      <c r="J120" s="9" t="s">
        <v>49</v>
      </c>
      <c r="K120" s="22">
        <v>400315.94610000012</v>
      </c>
      <c r="L120" s="22">
        <v>75928.400700000013</v>
      </c>
      <c r="M120" s="22">
        <f t="shared" si="5"/>
        <v>324387.54540000012</v>
      </c>
      <c r="N120" s="349">
        <v>4116532.3870008942</v>
      </c>
    </row>
    <row r="121" spans="1:14" ht="16.5">
      <c r="A121" s="20">
        <v>845</v>
      </c>
      <c r="B121" s="9" t="s">
        <v>264</v>
      </c>
      <c r="C121" s="32">
        <v>43281.419399999999</v>
      </c>
      <c r="D121" s="32">
        <v>74366.700000000012</v>
      </c>
      <c r="E121" s="42">
        <f t="shared" si="4"/>
        <v>-31085.280600000013</v>
      </c>
      <c r="F121" s="60">
        <v>3567308.1198907467</v>
      </c>
      <c r="I121" s="20">
        <v>845</v>
      </c>
      <c r="J121" s="9" t="s">
        <v>264</v>
      </c>
      <c r="K121" s="22">
        <v>43281.419399999999</v>
      </c>
      <c r="L121" s="22">
        <v>74366.700000000012</v>
      </c>
      <c r="M121" s="22">
        <f t="shared" si="5"/>
        <v>-31085.280600000013</v>
      </c>
      <c r="N121" s="349">
        <v>4065448.985741823</v>
      </c>
    </row>
    <row r="122" spans="1:14" ht="16.5">
      <c r="A122" s="20">
        <v>498</v>
      </c>
      <c r="B122" s="9" t="s">
        <v>159</v>
      </c>
      <c r="C122" s="32">
        <v>72879.366000000009</v>
      </c>
      <c r="D122" s="32">
        <v>99710.871360000005</v>
      </c>
      <c r="E122" s="32">
        <f t="shared" si="4"/>
        <v>-26831.505359999996</v>
      </c>
      <c r="F122" s="60">
        <v>3570297.5294299298</v>
      </c>
      <c r="I122" s="20">
        <v>498</v>
      </c>
      <c r="J122" s="9" t="s">
        <v>159</v>
      </c>
      <c r="K122" s="22">
        <v>72879.366000000009</v>
      </c>
      <c r="L122" s="22">
        <v>99710.871360000005</v>
      </c>
      <c r="M122" s="22">
        <f t="shared" si="5"/>
        <v>-26831.505359999996</v>
      </c>
      <c r="N122" s="349">
        <v>3781195.5406745896</v>
      </c>
    </row>
    <row r="123" spans="1:14" ht="16.5">
      <c r="A123" s="20">
        <v>890</v>
      </c>
      <c r="B123" s="9" t="s">
        <v>278</v>
      </c>
      <c r="C123" s="32">
        <v>117648.11940000001</v>
      </c>
      <c r="D123" s="32">
        <v>11898.672</v>
      </c>
      <c r="E123" s="32">
        <f t="shared" si="4"/>
        <v>105749.4474</v>
      </c>
      <c r="F123" s="60">
        <v>3585106.8621906103</v>
      </c>
      <c r="I123" s="20">
        <v>890</v>
      </c>
      <c r="J123" s="9" t="s">
        <v>278</v>
      </c>
      <c r="K123" s="22">
        <v>117648.11940000001</v>
      </c>
      <c r="L123" s="22">
        <v>11898.672</v>
      </c>
      <c r="M123" s="22">
        <f t="shared" si="5"/>
        <v>105749.4474</v>
      </c>
      <c r="N123" s="349">
        <v>3816438.0864957026</v>
      </c>
    </row>
    <row r="124" spans="1:14" ht="16.5">
      <c r="A124" s="20">
        <v>635</v>
      </c>
      <c r="B124" s="9" t="s">
        <v>210</v>
      </c>
      <c r="C124" s="32">
        <v>275379.89010000008</v>
      </c>
      <c r="D124" s="32">
        <v>727321.19934000017</v>
      </c>
      <c r="E124" s="42">
        <f t="shared" si="4"/>
        <v>-451941.30924000009</v>
      </c>
      <c r="F124" s="60">
        <v>3611871.3243865427</v>
      </c>
      <c r="I124" s="20">
        <v>635</v>
      </c>
      <c r="J124" s="9" t="s">
        <v>210</v>
      </c>
      <c r="K124" s="22">
        <v>275379.89010000008</v>
      </c>
      <c r="L124" s="22">
        <v>727321.19934000017</v>
      </c>
      <c r="M124" s="22">
        <f t="shared" si="5"/>
        <v>-451941.30924000009</v>
      </c>
      <c r="N124" s="349">
        <v>3707310.0548865311</v>
      </c>
    </row>
    <row r="125" spans="1:14" ht="16.5">
      <c r="A125" s="20">
        <v>9</v>
      </c>
      <c r="B125" s="9" t="s">
        <v>10</v>
      </c>
      <c r="C125" s="32">
        <v>123597.45540000001</v>
      </c>
      <c r="D125" s="32">
        <v>59567.726700000007</v>
      </c>
      <c r="E125" s="32">
        <f t="shared" si="4"/>
        <v>64029.7287</v>
      </c>
      <c r="F125" s="60">
        <v>3620626.6003657086</v>
      </c>
      <c r="I125" s="20">
        <v>9</v>
      </c>
      <c r="J125" s="9" t="s">
        <v>10</v>
      </c>
      <c r="K125" s="22">
        <v>123597.45540000001</v>
      </c>
      <c r="L125" s="22">
        <v>59567.726700000007</v>
      </c>
      <c r="M125" s="22">
        <f t="shared" si="5"/>
        <v>64029.7287</v>
      </c>
      <c r="N125" s="349">
        <v>3746083.6186743034</v>
      </c>
    </row>
    <row r="126" spans="1:14" ht="16.5">
      <c r="A126" s="20">
        <v>52</v>
      </c>
      <c r="B126" s="9" t="s">
        <v>21</v>
      </c>
      <c r="C126" s="32">
        <v>68417.364000000001</v>
      </c>
      <c r="D126" s="32">
        <v>38745.0507</v>
      </c>
      <c r="E126" s="32">
        <f t="shared" si="4"/>
        <v>29672.313300000002</v>
      </c>
      <c r="F126" s="60">
        <v>3655794.668501663</v>
      </c>
      <c r="I126" s="20">
        <v>52</v>
      </c>
      <c r="J126" s="9" t="s">
        <v>21</v>
      </c>
      <c r="K126" s="22">
        <v>68417.364000000001</v>
      </c>
      <c r="L126" s="22">
        <v>38745.0507</v>
      </c>
      <c r="M126" s="22">
        <f t="shared" si="5"/>
        <v>29672.313300000002</v>
      </c>
      <c r="N126" s="349">
        <v>3941018.7000323124</v>
      </c>
    </row>
    <row r="127" spans="1:14" ht="16.5">
      <c r="A127" s="20">
        <v>592</v>
      </c>
      <c r="B127" s="9" t="s">
        <v>188</v>
      </c>
      <c r="C127" s="32">
        <v>221835.86610000001</v>
      </c>
      <c r="D127" s="32">
        <v>91828.001160000014</v>
      </c>
      <c r="E127" s="32">
        <f t="shared" si="4"/>
        <v>130007.86494</v>
      </c>
      <c r="F127" s="60">
        <v>3776862.5461892271</v>
      </c>
      <c r="I127" s="20">
        <v>592</v>
      </c>
      <c r="J127" s="9" t="s">
        <v>188</v>
      </c>
      <c r="K127" s="22">
        <v>221835.86610000001</v>
      </c>
      <c r="L127" s="22">
        <v>91828.001160000014</v>
      </c>
      <c r="M127" s="22">
        <f t="shared" si="5"/>
        <v>130007.86494</v>
      </c>
      <c r="N127" s="349">
        <v>4490165.5567363892</v>
      </c>
    </row>
    <row r="128" spans="1:14" ht="16.5">
      <c r="A128" s="20">
        <v>834</v>
      </c>
      <c r="B128" s="9" t="s">
        <v>261</v>
      </c>
      <c r="C128" s="32">
        <v>77490.1014</v>
      </c>
      <c r="D128" s="32">
        <v>518425.13903999998</v>
      </c>
      <c r="E128" s="42">
        <f t="shared" si="4"/>
        <v>-440935.03764</v>
      </c>
      <c r="F128" s="60">
        <v>3815320.6167951301</v>
      </c>
      <c r="I128" s="20">
        <v>834</v>
      </c>
      <c r="J128" s="9" t="s">
        <v>261</v>
      </c>
      <c r="K128" s="22">
        <v>77490.1014</v>
      </c>
      <c r="L128" s="22">
        <v>518425.13903999998</v>
      </c>
      <c r="M128" s="22">
        <f t="shared" si="5"/>
        <v>-440935.03764</v>
      </c>
      <c r="N128" s="349">
        <v>3708214.6564835561</v>
      </c>
    </row>
    <row r="129" spans="1:14" ht="16.5">
      <c r="A129" s="20">
        <v>146</v>
      </c>
      <c r="B129" s="9" t="s">
        <v>51</v>
      </c>
      <c r="C129" s="32">
        <v>72953.732699999993</v>
      </c>
      <c r="D129" s="32">
        <v>101213.0787</v>
      </c>
      <c r="E129" s="32">
        <f t="shared" si="4"/>
        <v>-28259.346000000005</v>
      </c>
      <c r="F129" s="60">
        <v>3815754.698131965</v>
      </c>
      <c r="I129" s="20">
        <v>146</v>
      </c>
      <c r="J129" s="9" t="s">
        <v>51</v>
      </c>
      <c r="K129" s="22">
        <v>72953.732699999993</v>
      </c>
      <c r="L129" s="22">
        <v>101213.0787</v>
      </c>
      <c r="M129" s="22">
        <f t="shared" si="5"/>
        <v>-28259.346000000005</v>
      </c>
      <c r="N129" s="349">
        <v>5049892.8728625728</v>
      </c>
    </row>
    <row r="130" spans="1:14" ht="16.5">
      <c r="A130" s="20">
        <v>915</v>
      </c>
      <c r="B130" s="9" t="s">
        <v>284</v>
      </c>
      <c r="C130" s="32">
        <v>395928.31080000004</v>
      </c>
      <c r="D130" s="32">
        <v>227695.96205999999</v>
      </c>
      <c r="E130" s="32">
        <f t="shared" si="4"/>
        <v>168232.34874000004</v>
      </c>
      <c r="F130" s="60">
        <v>3847526.8776170928</v>
      </c>
      <c r="I130" s="20">
        <v>915</v>
      </c>
      <c r="J130" s="9" t="s">
        <v>284</v>
      </c>
      <c r="K130" s="22">
        <v>395928.31080000004</v>
      </c>
      <c r="L130" s="22">
        <v>227695.96205999999</v>
      </c>
      <c r="M130" s="22">
        <f t="shared" si="5"/>
        <v>168232.34874000004</v>
      </c>
      <c r="N130" s="349">
        <v>7614110.6682358589</v>
      </c>
    </row>
    <row r="131" spans="1:14" ht="16.5">
      <c r="A131" s="20">
        <v>614</v>
      </c>
      <c r="B131" s="9" t="s">
        <v>199</v>
      </c>
      <c r="C131" s="32">
        <v>7436.67</v>
      </c>
      <c r="D131" s="32">
        <v>35696.016000000003</v>
      </c>
      <c r="E131" s="42">
        <f t="shared" si="4"/>
        <v>-28259.346000000005</v>
      </c>
      <c r="F131" s="60">
        <v>3874141.6453148597</v>
      </c>
      <c r="I131" s="20">
        <v>614</v>
      </c>
      <c r="J131" s="9" t="s">
        <v>199</v>
      </c>
      <c r="K131" s="22">
        <v>7436.67</v>
      </c>
      <c r="L131" s="22">
        <v>35696.016000000003</v>
      </c>
      <c r="M131" s="22">
        <f t="shared" si="5"/>
        <v>-28259.346000000005</v>
      </c>
      <c r="N131" s="349">
        <v>3588928.8785720677</v>
      </c>
    </row>
    <row r="132" spans="1:14" ht="16.5">
      <c r="A132" s="20">
        <v>226</v>
      </c>
      <c r="B132" s="9" t="s">
        <v>80</v>
      </c>
      <c r="C132" s="32">
        <v>86339.738700000002</v>
      </c>
      <c r="D132" s="32">
        <v>59642.093399999998</v>
      </c>
      <c r="E132" s="32">
        <f t="shared" si="4"/>
        <v>26697.645300000004</v>
      </c>
      <c r="F132" s="60">
        <v>3905003.036803368</v>
      </c>
      <c r="I132" s="20">
        <v>226</v>
      </c>
      <c r="J132" s="9" t="s">
        <v>80</v>
      </c>
      <c r="K132" s="22">
        <v>86339.738700000002</v>
      </c>
      <c r="L132" s="22">
        <v>59642.093399999998</v>
      </c>
      <c r="M132" s="22">
        <f t="shared" si="5"/>
        <v>26697.645300000004</v>
      </c>
      <c r="N132" s="349">
        <v>4579723.8335215021</v>
      </c>
    </row>
    <row r="133" spans="1:14" ht="16.5">
      <c r="A133" s="20">
        <v>611</v>
      </c>
      <c r="B133" s="9" t="s">
        <v>198</v>
      </c>
      <c r="C133" s="32">
        <v>269356.1874</v>
      </c>
      <c r="D133" s="32">
        <v>213417.55566000001</v>
      </c>
      <c r="E133" s="42">
        <f t="shared" si="4"/>
        <v>55938.631739999983</v>
      </c>
      <c r="F133" s="60">
        <v>3961140.6649465896</v>
      </c>
      <c r="I133" s="20">
        <v>611</v>
      </c>
      <c r="J133" s="9" t="s">
        <v>198</v>
      </c>
      <c r="K133" s="22">
        <v>269356.1874</v>
      </c>
      <c r="L133" s="22">
        <v>213417.55566000001</v>
      </c>
      <c r="M133" s="22">
        <f t="shared" si="5"/>
        <v>55938.631739999983</v>
      </c>
      <c r="N133" s="349">
        <v>4607601.0486646611</v>
      </c>
    </row>
    <row r="134" spans="1:14" ht="16.5">
      <c r="A134" s="20">
        <v>925</v>
      </c>
      <c r="B134" s="9" t="s">
        <v>289</v>
      </c>
      <c r="C134" s="32">
        <v>65442.695999999996</v>
      </c>
      <c r="D134" s="32">
        <v>99086.191080000004</v>
      </c>
      <c r="E134" s="32">
        <f t="shared" si="4"/>
        <v>-33643.495080000008</v>
      </c>
      <c r="F134" s="60">
        <v>3980544.8380805547</v>
      </c>
      <c r="I134" s="20">
        <v>925</v>
      </c>
      <c r="J134" s="9" t="s">
        <v>289</v>
      </c>
      <c r="K134" s="22">
        <v>65442.695999999996</v>
      </c>
      <c r="L134" s="22">
        <v>99086.191080000004</v>
      </c>
      <c r="M134" s="22">
        <f t="shared" si="5"/>
        <v>-33643.495080000008</v>
      </c>
      <c r="N134" s="349">
        <v>4156997.1679512961</v>
      </c>
    </row>
    <row r="135" spans="1:14" ht="16.5">
      <c r="A135" s="20">
        <v>620</v>
      </c>
      <c r="B135" s="9" t="s">
        <v>203</v>
      </c>
      <c r="C135" s="32">
        <v>19335.342000000001</v>
      </c>
      <c r="D135" s="32">
        <v>55031.358</v>
      </c>
      <c r="E135" s="42">
        <f t="shared" si="4"/>
        <v>-35696.016000000003</v>
      </c>
      <c r="F135" s="60">
        <v>3981438.248129087</v>
      </c>
      <c r="I135" s="20">
        <v>620</v>
      </c>
      <c r="J135" s="9" t="s">
        <v>203</v>
      </c>
      <c r="K135" s="22">
        <v>19335.342000000001</v>
      </c>
      <c r="L135" s="22">
        <v>55031.358</v>
      </c>
      <c r="M135" s="22">
        <f t="shared" si="5"/>
        <v>-35696.016000000003</v>
      </c>
      <c r="N135" s="349">
        <v>3951104.1752690934</v>
      </c>
    </row>
    <row r="136" spans="1:14" ht="16.5">
      <c r="A136" s="20">
        <v>18</v>
      </c>
      <c r="B136" s="9" t="s">
        <v>13</v>
      </c>
      <c r="C136" s="32">
        <v>824206.1361</v>
      </c>
      <c r="D136" s="32">
        <v>276257.41716000001</v>
      </c>
      <c r="E136" s="32">
        <f t="shared" si="4"/>
        <v>547948.71894000005</v>
      </c>
      <c r="F136" s="60">
        <v>3987598.0730953761</v>
      </c>
      <c r="I136" s="20">
        <v>18</v>
      </c>
      <c r="J136" s="9" t="s">
        <v>13</v>
      </c>
      <c r="K136" s="22">
        <v>824206.1361</v>
      </c>
      <c r="L136" s="22">
        <v>276257.41716000001</v>
      </c>
      <c r="M136" s="22">
        <f t="shared" si="5"/>
        <v>547948.71894000005</v>
      </c>
      <c r="N136" s="349">
        <v>4145644.734665215</v>
      </c>
    </row>
    <row r="137" spans="1:14" ht="16.5">
      <c r="A137" s="20">
        <v>755</v>
      </c>
      <c r="B137" s="9" t="s">
        <v>244</v>
      </c>
      <c r="C137" s="32">
        <v>357034.52669999999</v>
      </c>
      <c r="D137" s="32">
        <v>1375754.2033200001</v>
      </c>
      <c r="E137" s="42">
        <f t="shared" si="4"/>
        <v>-1018719.67662</v>
      </c>
      <c r="F137" s="60">
        <v>4038038.0488102511</v>
      </c>
      <c r="I137" s="20">
        <v>755</v>
      </c>
      <c r="J137" s="9" t="s">
        <v>244</v>
      </c>
      <c r="K137" s="22">
        <v>357034.52669999999</v>
      </c>
      <c r="L137" s="22">
        <v>1375754.2033200001</v>
      </c>
      <c r="M137" s="22">
        <f t="shared" si="5"/>
        <v>-1018719.67662</v>
      </c>
      <c r="N137" s="349">
        <v>3227609.8231547968</v>
      </c>
    </row>
    <row r="138" spans="1:14" ht="16.5">
      <c r="A138" s="20">
        <v>698</v>
      </c>
      <c r="B138" s="9" t="s">
        <v>224</v>
      </c>
      <c r="C138" s="32">
        <v>1010197.2528000001</v>
      </c>
      <c r="D138" s="32">
        <v>6457583.3124780003</v>
      </c>
      <c r="E138" s="42">
        <f t="shared" si="4"/>
        <v>-5447386.0596780004</v>
      </c>
      <c r="F138" s="60">
        <v>4046258.3703059508</v>
      </c>
      <c r="I138" s="20">
        <v>698</v>
      </c>
      <c r="J138" s="9" t="s">
        <v>224</v>
      </c>
      <c r="K138" s="22">
        <v>1010197.2528000001</v>
      </c>
      <c r="L138" s="22">
        <v>6457583.3124780003</v>
      </c>
      <c r="M138" s="22">
        <f t="shared" si="5"/>
        <v>-5447386.0596780004</v>
      </c>
      <c r="N138" s="349">
        <v>11677289.408355363</v>
      </c>
    </row>
    <row r="139" spans="1:14" ht="16.5">
      <c r="A139" s="20">
        <v>581</v>
      </c>
      <c r="B139" s="9" t="s">
        <v>184</v>
      </c>
      <c r="C139" s="32">
        <v>165094.07399999999</v>
      </c>
      <c r="D139" s="32">
        <v>105228.8805</v>
      </c>
      <c r="E139" s="32">
        <f t="shared" ref="E139:E202" si="6">C139-D139</f>
        <v>59865.193499999994</v>
      </c>
      <c r="F139" s="60">
        <v>4103770.9337379225</v>
      </c>
      <c r="I139" s="20">
        <v>581</v>
      </c>
      <c r="J139" s="9" t="s">
        <v>184</v>
      </c>
      <c r="K139" s="22">
        <v>165094.07399999999</v>
      </c>
      <c r="L139" s="22">
        <v>105228.8805</v>
      </c>
      <c r="M139" s="22">
        <f t="shared" ref="M139:M202" si="7">K139-L139</f>
        <v>59865.193499999994</v>
      </c>
      <c r="N139" s="349">
        <v>5554379.0250967713</v>
      </c>
    </row>
    <row r="140" spans="1:14" ht="16.5">
      <c r="A140" s="20">
        <v>624</v>
      </c>
      <c r="B140" s="9" t="s">
        <v>205</v>
      </c>
      <c r="C140" s="32">
        <v>175654.14540000001</v>
      </c>
      <c r="D140" s="32">
        <v>283723.83384000004</v>
      </c>
      <c r="E140" s="42">
        <f t="shared" si="6"/>
        <v>-108069.68844000003</v>
      </c>
      <c r="F140" s="60">
        <v>4106138.1496034241</v>
      </c>
      <c r="I140" s="20">
        <v>624</v>
      </c>
      <c r="J140" s="9" t="s">
        <v>205</v>
      </c>
      <c r="K140" s="22">
        <v>175654.14540000001</v>
      </c>
      <c r="L140" s="22">
        <v>283723.83384000004</v>
      </c>
      <c r="M140" s="22">
        <f t="shared" si="7"/>
        <v>-108069.68844000003</v>
      </c>
      <c r="N140" s="349">
        <v>5295872.1728719585</v>
      </c>
    </row>
    <row r="141" spans="1:14" ht="16.5">
      <c r="A141" s="20">
        <v>732</v>
      </c>
      <c r="B141" s="9" t="s">
        <v>231</v>
      </c>
      <c r="C141" s="32">
        <v>7436.67</v>
      </c>
      <c r="D141" s="32">
        <v>129457.55136000001</v>
      </c>
      <c r="E141" s="42">
        <f t="shared" si="6"/>
        <v>-122020.88136000001</v>
      </c>
      <c r="F141" s="60">
        <v>4112567.225448871</v>
      </c>
      <c r="I141" s="20">
        <v>732</v>
      </c>
      <c r="J141" s="9" t="s">
        <v>231</v>
      </c>
      <c r="K141" s="22">
        <v>7436.67</v>
      </c>
      <c r="L141" s="22">
        <v>129457.55136000001</v>
      </c>
      <c r="M141" s="22">
        <f t="shared" si="7"/>
        <v>-122020.88136000001</v>
      </c>
      <c r="N141" s="349">
        <v>4569476.8571425006</v>
      </c>
    </row>
    <row r="142" spans="1:14" ht="16.5">
      <c r="A142" s="20">
        <v>77</v>
      </c>
      <c r="B142" s="9" t="s">
        <v>28</v>
      </c>
      <c r="C142" s="32">
        <v>160632.07200000001</v>
      </c>
      <c r="D142" s="32">
        <v>86220.751980000001</v>
      </c>
      <c r="E142" s="32">
        <f t="shared" si="6"/>
        <v>74411.320020000014</v>
      </c>
      <c r="F142" s="60">
        <v>4156693.9439787851</v>
      </c>
      <c r="I142" s="20">
        <v>77</v>
      </c>
      <c r="J142" s="9" t="s">
        <v>28</v>
      </c>
      <c r="K142" s="22">
        <v>160632.07200000001</v>
      </c>
      <c r="L142" s="22">
        <v>86220.751980000001</v>
      </c>
      <c r="M142" s="22">
        <f t="shared" si="7"/>
        <v>74411.320020000014</v>
      </c>
      <c r="N142" s="349">
        <v>5115599.6303481469</v>
      </c>
    </row>
    <row r="143" spans="1:14" ht="16.5">
      <c r="A143" s="20">
        <v>86</v>
      </c>
      <c r="B143" s="9" t="s">
        <v>33</v>
      </c>
      <c r="C143" s="32">
        <v>489481.61939999991</v>
      </c>
      <c r="D143" s="32">
        <v>1442119.0464000001</v>
      </c>
      <c r="E143" s="42">
        <f t="shared" si="6"/>
        <v>-952637.42700000014</v>
      </c>
      <c r="F143" s="60">
        <v>4188466.702444165</v>
      </c>
      <c r="I143" s="20">
        <v>86</v>
      </c>
      <c r="J143" s="9" t="s">
        <v>33</v>
      </c>
      <c r="K143" s="22">
        <v>489481.61939999991</v>
      </c>
      <c r="L143" s="22">
        <v>1442119.0464000001</v>
      </c>
      <c r="M143" s="22">
        <f t="shared" si="7"/>
        <v>-952637.42700000014</v>
      </c>
      <c r="N143" s="349">
        <v>5395796.3843037458</v>
      </c>
    </row>
    <row r="144" spans="1:14" ht="16.5">
      <c r="A144" s="20">
        <v>285</v>
      </c>
      <c r="B144" s="9" t="s">
        <v>107</v>
      </c>
      <c r="C144" s="32">
        <v>613004.70810000005</v>
      </c>
      <c r="D144" s="32">
        <v>1173131.7178319998</v>
      </c>
      <c r="E144" s="42">
        <f t="shared" si="6"/>
        <v>-560127.00973199971</v>
      </c>
      <c r="F144" s="60">
        <v>4205363.4265702246</v>
      </c>
      <c r="I144" s="20">
        <v>285</v>
      </c>
      <c r="J144" s="9" t="s">
        <v>107</v>
      </c>
      <c r="K144" s="22">
        <v>613004.70810000005</v>
      </c>
      <c r="L144" s="22">
        <v>1173131.7178319998</v>
      </c>
      <c r="M144" s="22">
        <f t="shared" si="7"/>
        <v>-560127.00973199971</v>
      </c>
      <c r="N144" s="349">
        <v>22050580.90827452</v>
      </c>
    </row>
    <row r="145" spans="1:14" ht="16.5">
      <c r="A145" s="20">
        <v>739</v>
      </c>
      <c r="B145" s="9" t="s">
        <v>234</v>
      </c>
      <c r="C145" s="32">
        <v>190453.11870000002</v>
      </c>
      <c r="D145" s="32">
        <v>41258.64516</v>
      </c>
      <c r="E145" s="32">
        <f t="shared" si="6"/>
        <v>149194.47354000004</v>
      </c>
      <c r="F145" s="60">
        <v>4233319.6522435537</v>
      </c>
      <c r="I145" s="20">
        <v>739</v>
      </c>
      <c r="J145" s="9" t="s">
        <v>234</v>
      </c>
      <c r="K145" s="22">
        <v>190453.11870000002</v>
      </c>
      <c r="L145" s="22">
        <v>41258.64516</v>
      </c>
      <c r="M145" s="22">
        <f t="shared" si="7"/>
        <v>149194.47354000004</v>
      </c>
      <c r="N145" s="349">
        <v>4833364.9035165152</v>
      </c>
    </row>
    <row r="146" spans="1:14" ht="16.5">
      <c r="A146" s="20">
        <v>762</v>
      </c>
      <c r="B146" s="9" t="s">
        <v>248</v>
      </c>
      <c r="C146" s="32">
        <v>83513.804100000008</v>
      </c>
      <c r="D146" s="32">
        <v>95962.789680000002</v>
      </c>
      <c r="E146" s="32">
        <f t="shared" si="6"/>
        <v>-12448.985579999993</v>
      </c>
      <c r="F146" s="60">
        <v>4296874.8319310462</v>
      </c>
      <c r="I146" s="20">
        <v>762</v>
      </c>
      <c r="J146" s="9" t="s">
        <v>248</v>
      </c>
      <c r="K146" s="22">
        <v>83513.804100000008</v>
      </c>
      <c r="L146" s="22">
        <v>95962.789680000002</v>
      </c>
      <c r="M146" s="22">
        <f t="shared" si="7"/>
        <v>-12448.985579999993</v>
      </c>
      <c r="N146" s="349">
        <v>4360535.1878984421</v>
      </c>
    </row>
    <row r="147" spans="1:14" ht="16.5">
      <c r="A147" s="20">
        <v>152</v>
      </c>
      <c r="B147" s="9" t="s">
        <v>55</v>
      </c>
      <c r="C147" s="32">
        <v>345284.58809999999</v>
      </c>
      <c r="D147" s="32">
        <v>136462.89449999999</v>
      </c>
      <c r="E147" s="32">
        <f t="shared" si="6"/>
        <v>208821.6936</v>
      </c>
      <c r="F147" s="60">
        <v>4338645.1355194049</v>
      </c>
      <c r="I147" s="20">
        <v>152</v>
      </c>
      <c r="J147" s="9" t="s">
        <v>55</v>
      </c>
      <c r="K147" s="22">
        <v>345284.58809999999</v>
      </c>
      <c r="L147" s="22">
        <v>136462.89449999999</v>
      </c>
      <c r="M147" s="22">
        <f t="shared" si="7"/>
        <v>208821.6936</v>
      </c>
      <c r="N147" s="349">
        <v>4908722.1148093594</v>
      </c>
    </row>
    <row r="148" spans="1:14" ht="16.5">
      <c r="A148" s="20">
        <v>142</v>
      </c>
      <c r="B148" s="9" t="s">
        <v>48</v>
      </c>
      <c r="C148" s="32">
        <v>477582.9474</v>
      </c>
      <c r="D148" s="32">
        <v>65591.429400000008</v>
      </c>
      <c r="E148" s="32">
        <f t="shared" si="6"/>
        <v>411991.51799999998</v>
      </c>
      <c r="F148" s="60">
        <v>4397769.1939214226</v>
      </c>
      <c r="I148" s="20">
        <v>142</v>
      </c>
      <c r="J148" s="9" t="s">
        <v>48</v>
      </c>
      <c r="K148" s="22">
        <v>477582.9474</v>
      </c>
      <c r="L148" s="22">
        <v>65591.429400000008</v>
      </c>
      <c r="M148" s="22">
        <f t="shared" si="7"/>
        <v>411991.51799999998</v>
      </c>
      <c r="N148" s="349">
        <v>4376040.1723184986</v>
      </c>
    </row>
    <row r="149" spans="1:14" ht="16.5">
      <c r="A149" s="20">
        <v>284</v>
      </c>
      <c r="B149" s="9" t="s">
        <v>106</v>
      </c>
      <c r="C149" s="32">
        <v>1179530.2287000001</v>
      </c>
      <c r="D149" s="32">
        <v>14873.34</v>
      </c>
      <c r="E149" s="32">
        <f t="shared" si="6"/>
        <v>1164656.8887</v>
      </c>
      <c r="F149" s="60">
        <v>4542213.2416714318</v>
      </c>
      <c r="I149" s="20">
        <v>284</v>
      </c>
      <c r="J149" s="9" t="s">
        <v>106</v>
      </c>
      <c r="K149" s="22">
        <v>1179530.2287000001</v>
      </c>
      <c r="L149" s="22">
        <v>14873.34</v>
      </c>
      <c r="M149" s="22">
        <f t="shared" si="7"/>
        <v>1164656.8887</v>
      </c>
      <c r="N149" s="349">
        <v>5471145.9872062262</v>
      </c>
    </row>
    <row r="150" spans="1:14" ht="16.5">
      <c r="A150" s="20">
        <v>82</v>
      </c>
      <c r="B150" s="9" t="s">
        <v>32</v>
      </c>
      <c r="C150" s="32">
        <v>190527.48539999995</v>
      </c>
      <c r="D150" s="32">
        <v>158058.98418</v>
      </c>
      <c r="E150" s="32">
        <f t="shared" si="6"/>
        <v>32468.501219999947</v>
      </c>
      <c r="F150" s="60">
        <v>4555742.6566296211</v>
      </c>
      <c r="I150" s="20">
        <v>82</v>
      </c>
      <c r="J150" s="9" t="s">
        <v>32</v>
      </c>
      <c r="K150" s="22">
        <v>190527.48539999995</v>
      </c>
      <c r="L150" s="22">
        <v>158058.98418</v>
      </c>
      <c r="M150" s="22">
        <f t="shared" si="7"/>
        <v>32468.501219999947</v>
      </c>
      <c r="N150" s="349">
        <v>5527590.0523125855</v>
      </c>
    </row>
    <row r="151" spans="1:14" ht="16.5">
      <c r="A151" s="20">
        <v>109</v>
      </c>
      <c r="B151" s="9" t="s">
        <v>44</v>
      </c>
      <c r="C151" s="32">
        <v>885409.93020000018</v>
      </c>
      <c r="D151" s="32">
        <v>1079016.19698</v>
      </c>
      <c r="E151" s="42">
        <f t="shared" si="6"/>
        <v>-193606.26677999983</v>
      </c>
      <c r="F151" s="60">
        <v>4561646.0633684387</v>
      </c>
      <c r="I151" s="20">
        <v>109</v>
      </c>
      <c r="J151" s="9" t="s">
        <v>44</v>
      </c>
      <c r="K151" s="22">
        <v>885409.93020000018</v>
      </c>
      <c r="L151" s="22">
        <v>1079016.19698</v>
      </c>
      <c r="M151" s="22">
        <f t="shared" si="7"/>
        <v>-193606.26677999983</v>
      </c>
      <c r="N151" s="349">
        <v>14161132.362430038</v>
      </c>
    </row>
    <row r="152" spans="1:14" ht="16.5">
      <c r="A152" s="20">
        <v>399</v>
      </c>
      <c r="B152" s="9" t="s">
        <v>125</v>
      </c>
      <c r="C152" s="32">
        <v>165391.54080000002</v>
      </c>
      <c r="D152" s="32">
        <v>92244.45468000001</v>
      </c>
      <c r="E152" s="42">
        <f t="shared" si="6"/>
        <v>73147.086120000007</v>
      </c>
      <c r="F152" s="60">
        <v>4612067.6197942877</v>
      </c>
      <c r="I152" s="20">
        <v>399</v>
      </c>
      <c r="J152" s="9" t="s">
        <v>125</v>
      </c>
      <c r="K152" s="22">
        <v>165391.54080000002</v>
      </c>
      <c r="L152" s="22">
        <v>92244.45468000001</v>
      </c>
      <c r="M152" s="22">
        <f t="shared" si="7"/>
        <v>73147.086120000007</v>
      </c>
      <c r="N152" s="349">
        <v>5724657.9215380633</v>
      </c>
    </row>
    <row r="153" spans="1:14" ht="16.5">
      <c r="A153" s="20">
        <v>273</v>
      </c>
      <c r="B153" s="9" t="s">
        <v>102</v>
      </c>
      <c r="C153" s="32">
        <v>166655.77470000001</v>
      </c>
      <c r="D153" s="32">
        <v>78114.781680000015</v>
      </c>
      <c r="E153" s="32">
        <f t="shared" si="6"/>
        <v>88540.993019999994</v>
      </c>
      <c r="F153" s="60">
        <v>4614581.6808941746</v>
      </c>
      <c r="I153" s="20">
        <v>273</v>
      </c>
      <c r="J153" s="9" t="s">
        <v>102</v>
      </c>
      <c r="K153" s="22">
        <v>166655.77470000001</v>
      </c>
      <c r="L153" s="22">
        <v>78114.781680000015</v>
      </c>
      <c r="M153" s="22">
        <f t="shared" si="7"/>
        <v>88540.993019999994</v>
      </c>
      <c r="N153" s="349">
        <v>5269329.0332159903</v>
      </c>
    </row>
    <row r="154" spans="1:14" ht="16.5">
      <c r="A154" s="20">
        <v>217</v>
      </c>
      <c r="B154" s="9" t="s">
        <v>77</v>
      </c>
      <c r="C154" s="32">
        <v>46107.353999999999</v>
      </c>
      <c r="D154" s="32">
        <v>72879.365999999995</v>
      </c>
      <c r="E154" s="32">
        <f t="shared" si="6"/>
        <v>-26772.011999999995</v>
      </c>
      <c r="F154" s="60">
        <v>4697247.9978519846</v>
      </c>
      <c r="I154" s="20">
        <v>217</v>
      </c>
      <c r="J154" s="9" t="s">
        <v>77</v>
      </c>
      <c r="K154" s="22">
        <v>46107.353999999999</v>
      </c>
      <c r="L154" s="22">
        <v>72879.365999999995</v>
      </c>
      <c r="M154" s="22">
        <f t="shared" si="7"/>
        <v>-26772.011999999995</v>
      </c>
      <c r="N154" s="349">
        <v>4993733.1891571041</v>
      </c>
    </row>
    <row r="155" spans="1:14" ht="16.5">
      <c r="A155" s="20">
        <v>691</v>
      </c>
      <c r="B155" s="9" t="s">
        <v>221</v>
      </c>
      <c r="C155" s="32">
        <v>62542.394699999997</v>
      </c>
      <c r="D155" s="32">
        <v>169630.44270000001</v>
      </c>
      <c r="E155" s="42">
        <f t="shared" si="6"/>
        <v>-107088.04800000001</v>
      </c>
      <c r="F155" s="60">
        <v>4831801.1099147433</v>
      </c>
      <c r="I155" s="20">
        <v>691</v>
      </c>
      <c r="J155" s="9" t="s">
        <v>221</v>
      </c>
      <c r="K155" s="22">
        <v>62542.394699999997</v>
      </c>
      <c r="L155" s="22">
        <v>169630.44270000001</v>
      </c>
      <c r="M155" s="22">
        <f t="shared" si="7"/>
        <v>-107088.04800000001</v>
      </c>
      <c r="N155" s="349">
        <v>4746616.0104273735</v>
      </c>
    </row>
    <row r="156" spans="1:14" ht="16.5">
      <c r="A156" s="20">
        <v>625</v>
      </c>
      <c r="B156" s="9" t="s">
        <v>206</v>
      </c>
      <c r="C156" s="32">
        <v>89388.773400000005</v>
      </c>
      <c r="D156" s="32">
        <v>44620.020000000004</v>
      </c>
      <c r="E156" s="32">
        <f t="shared" si="6"/>
        <v>44768.753400000001</v>
      </c>
      <c r="F156" s="60">
        <v>5003507.8476439947</v>
      </c>
      <c r="I156" s="20">
        <v>625</v>
      </c>
      <c r="J156" s="9" t="s">
        <v>206</v>
      </c>
      <c r="K156" s="22">
        <v>89388.773400000005</v>
      </c>
      <c r="L156" s="22">
        <v>44620.020000000004</v>
      </c>
      <c r="M156" s="22">
        <f t="shared" si="7"/>
        <v>44768.753400000001</v>
      </c>
      <c r="N156" s="349">
        <v>5089856.5524261054</v>
      </c>
    </row>
    <row r="157" spans="1:14" ht="16.5">
      <c r="A157" s="20">
        <v>848</v>
      </c>
      <c r="B157" s="9" t="s">
        <v>266</v>
      </c>
      <c r="C157" s="32">
        <v>125010.42270000001</v>
      </c>
      <c r="D157" s="32">
        <v>151068.51437999998</v>
      </c>
      <c r="E157" s="32">
        <f t="shared" si="6"/>
        <v>-26058.091679999969</v>
      </c>
      <c r="F157" s="60">
        <v>5030284.3859295305</v>
      </c>
      <c r="I157" s="20">
        <v>848</v>
      </c>
      <c r="J157" s="9" t="s">
        <v>266</v>
      </c>
      <c r="K157" s="22">
        <v>125010.42270000001</v>
      </c>
      <c r="L157" s="22">
        <v>151068.51437999998</v>
      </c>
      <c r="M157" s="22">
        <f t="shared" si="7"/>
        <v>-26058.091679999969</v>
      </c>
      <c r="N157" s="349">
        <v>6306572.0701680165</v>
      </c>
    </row>
    <row r="158" spans="1:14" ht="16.5">
      <c r="A158" s="20">
        <v>503</v>
      </c>
      <c r="B158" s="9" t="s">
        <v>162</v>
      </c>
      <c r="C158" s="32">
        <v>351010.82400000008</v>
      </c>
      <c r="D158" s="32">
        <v>226996.91508000001</v>
      </c>
      <c r="E158" s="32">
        <f t="shared" si="6"/>
        <v>124013.90892000007</v>
      </c>
      <c r="F158" s="60">
        <v>5052633.8657472869</v>
      </c>
      <c r="I158" s="20">
        <v>503</v>
      </c>
      <c r="J158" s="9" t="s">
        <v>162</v>
      </c>
      <c r="K158" s="22">
        <v>351010.82400000008</v>
      </c>
      <c r="L158" s="22">
        <v>226996.91508000001</v>
      </c>
      <c r="M158" s="22">
        <f t="shared" si="7"/>
        <v>124013.90892000007</v>
      </c>
      <c r="N158" s="349">
        <v>4345357.2586435582</v>
      </c>
    </row>
    <row r="159" spans="1:14" ht="16.5">
      <c r="A159" s="20">
        <v>317</v>
      </c>
      <c r="B159" s="9" t="s">
        <v>121</v>
      </c>
      <c r="C159" s="32">
        <v>19335.342000000001</v>
      </c>
      <c r="D159" s="32">
        <v>46107.353999999999</v>
      </c>
      <c r="E159" s="42">
        <f t="shared" si="6"/>
        <v>-26772.011999999999</v>
      </c>
      <c r="F159" s="60">
        <v>5092779.2537273979</v>
      </c>
      <c r="I159" s="20">
        <v>317</v>
      </c>
      <c r="J159" s="9" t="s">
        <v>121</v>
      </c>
      <c r="K159" s="22">
        <v>19335.342000000001</v>
      </c>
      <c r="L159" s="22">
        <v>46107.353999999999</v>
      </c>
      <c r="M159" s="22">
        <f t="shared" si="7"/>
        <v>-26772.011999999999</v>
      </c>
      <c r="N159" s="349">
        <v>5205494.7264742218</v>
      </c>
    </row>
    <row r="160" spans="1:14" ht="16.5">
      <c r="A160" s="20">
        <v>562</v>
      </c>
      <c r="B160" s="9" t="s">
        <v>177</v>
      </c>
      <c r="C160" s="32">
        <v>272256.48870000005</v>
      </c>
      <c r="D160" s="32">
        <v>411188.35764</v>
      </c>
      <c r="E160" s="32">
        <f t="shared" si="6"/>
        <v>-138931.86893999996</v>
      </c>
      <c r="F160" s="60">
        <v>5098008.0360118933</v>
      </c>
      <c r="I160" s="20">
        <v>562</v>
      </c>
      <c r="J160" s="9" t="s">
        <v>177</v>
      </c>
      <c r="K160" s="22">
        <v>272256.48870000005</v>
      </c>
      <c r="L160" s="22">
        <v>411188.35764</v>
      </c>
      <c r="M160" s="22">
        <f t="shared" si="7"/>
        <v>-138931.86893999996</v>
      </c>
      <c r="N160" s="349">
        <v>5337769.078898441</v>
      </c>
    </row>
    <row r="161" spans="1:14" ht="16.5">
      <c r="A161" s="20">
        <v>50</v>
      </c>
      <c r="B161" s="9" t="s">
        <v>19</v>
      </c>
      <c r="C161" s="32">
        <v>358521.86070000008</v>
      </c>
      <c r="D161" s="32">
        <v>194394.55380000002</v>
      </c>
      <c r="E161" s="32">
        <f t="shared" si="6"/>
        <v>164127.30690000005</v>
      </c>
      <c r="F161" s="60">
        <v>5149826.4395382442</v>
      </c>
      <c r="I161" s="20">
        <v>50</v>
      </c>
      <c r="J161" s="9" t="s">
        <v>19</v>
      </c>
      <c r="K161" s="22">
        <v>358521.86070000008</v>
      </c>
      <c r="L161" s="22">
        <v>194394.55380000002</v>
      </c>
      <c r="M161" s="22">
        <f t="shared" si="7"/>
        <v>164127.30690000005</v>
      </c>
      <c r="N161" s="349">
        <v>7128653.0971924225</v>
      </c>
    </row>
    <row r="162" spans="1:14" ht="16.5">
      <c r="A162" s="20">
        <v>481</v>
      </c>
      <c r="B162" s="9" t="s">
        <v>152</v>
      </c>
      <c r="C162" s="32">
        <v>352646.89140000002</v>
      </c>
      <c r="D162" s="32">
        <v>507136.27397999994</v>
      </c>
      <c r="E162" s="42">
        <f t="shared" si="6"/>
        <v>-154489.38257999992</v>
      </c>
      <c r="F162" s="60">
        <v>5156956.6648652675</v>
      </c>
      <c r="I162" s="20">
        <v>481</v>
      </c>
      <c r="J162" s="9" t="s">
        <v>152</v>
      </c>
      <c r="K162" s="22">
        <v>352646.89140000002</v>
      </c>
      <c r="L162" s="22">
        <v>507136.27397999994</v>
      </c>
      <c r="M162" s="22">
        <f t="shared" si="7"/>
        <v>-154489.38257999992</v>
      </c>
      <c r="N162" s="349">
        <v>6070013.3277423633</v>
      </c>
    </row>
    <row r="163" spans="1:14" ht="16.5">
      <c r="A163" s="20">
        <v>601</v>
      </c>
      <c r="B163" s="9" t="s">
        <v>193</v>
      </c>
      <c r="C163" s="32">
        <v>34208.682000000001</v>
      </c>
      <c r="D163" s="32">
        <v>65442.695999999996</v>
      </c>
      <c r="E163" s="42">
        <f t="shared" si="6"/>
        <v>-31234.013999999996</v>
      </c>
      <c r="F163" s="60">
        <v>5259229.5770415105</v>
      </c>
      <c r="I163" s="20">
        <v>601</v>
      </c>
      <c r="J163" s="9" t="s">
        <v>193</v>
      </c>
      <c r="K163" s="22">
        <v>34208.682000000001</v>
      </c>
      <c r="L163" s="22">
        <v>65442.695999999996</v>
      </c>
      <c r="M163" s="22">
        <f t="shared" si="7"/>
        <v>-31234.013999999996</v>
      </c>
      <c r="N163" s="349">
        <v>6134226.9756360799</v>
      </c>
    </row>
    <row r="164" spans="1:14" ht="16.5">
      <c r="A164" s="20">
        <v>849</v>
      </c>
      <c r="B164" s="9" t="s">
        <v>267</v>
      </c>
      <c r="C164" s="32">
        <v>321264.14399999997</v>
      </c>
      <c r="D164" s="32">
        <v>0</v>
      </c>
      <c r="E164" s="32">
        <f t="shared" si="6"/>
        <v>321264.14399999997</v>
      </c>
      <c r="F164" s="60">
        <v>5297313.8472197773</v>
      </c>
      <c r="I164" s="20">
        <v>849</v>
      </c>
      <c r="J164" s="9" t="s">
        <v>267</v>
      </c>
      <c r="K164" s="22">
        <v>321264.14399999997</v>
      </c>
      <c r="L164" s="22">
        <v>0</v>
      </c>
      <c r="M164" s="22">
        <f t="shared" si="7"/>
        <v>321264.14399999997</v>
      </c>
      <c r="N164" s="349">
        <v>5486842.2611617763</v>
      </c>
    </row>
    <row r="165" spans="1:14" ht="16.5">
      <c r="A165" s="20">
        <v>236</v>
      </c>
      <c r="B165" s="9" t="s">
        <v>86</v>
      </c>
      <c r="C165" s="32">
        <v>333311.54940000002</v>
      </c>
      <c r="D165" s="32">
        <v>66216.109679999994</v>
      </c>
      <c r="E165" s="32">
        <f t="shared" si="6"/>
        <v>267095.43972000002</v>
      </c>
      <c r="F165" s="60">
        <v>5370046.3376049278</v>
      </c>
      <c r="I165" s="20">
        <v>236</v>
      </c>
      <c r="J165" s="9" t="s">
        <v>86</v>
      </c>
      <c r="K165" s="22">
        <v>333311.54940000002</v>
      </c>
      <c r="L165" s="22">
        <v>66216.109679999994</v>
      </c>
      <c r="M165" s="22">
        <f t="shared" si="7"/>
        <v>267095.43972000002</v>
      </c>
      <c r="N165" s="349">
        <v>5750945.1205027476</v>
      </c>
    </row>
    <row r="166" spans="1:14" ht="16.5">
      <c r="A166" s="20">
        <v>402</v>
      </c>
      <c r="B166" s="9" t="s">
        <v>127</v>
      </c>
      <c r="C166" s="32">
        <v>481896.21600000001</v>
      </c>
      <c r="D166" s="32">
        <v>226877.92836000002</v>
      </c>
      <c r="E166" s="32">
        <f t="shared" si="6"/>
        <v>255018.28764</v>
      </c>
      <c r="F166" s="60">
        <v>5449611.3621505741</v>
      </c>
      <c r="I166" s="20">
        <v>402</v>
      </c>
      <c r="J166" s="9" t="s">
        <v>127</v>
      </c>
      <c r="K166" s="22">
        <v>481896.21600000001</v>
      </c>
      <c r="L166" s="22">
        <v>226877.92836000002</v>
      </c>
      <c r="M166" s="22">
        <f t="shared" si="7"/>
        <v>255018.28764</v>
      </c>
      <c r="N166" s="349">
        <v>7719875.5317440573</v>
      </c>
    </row>
    <row r="167" spans="1:14" ht="16.5">
      <c r="A167" s="20">
        <v>584</v>
      </c>
      <c r="B167" s="9" t="s">
        <v>186</v>
      </c>
      <c r="C167" s="32">
        <v>31234.014000000003</v>
      </c>
      <c r="D167" s="32">
        <v>11898.672</v>
      </c>
      <c r="E167" s="32">
        <f t="shared" si="6"/>
        <v>19335.342000000004</v>
      </c>
      <c r="F167" s="60">
        <v>5495144.8731987663</v>
      </c>
      <c r="I167" s="20">
        <v>584</v>
      </c>
      <c r="J167" s="9" t="s">
        <v>186</v>
      </c>
      <c r="K167" s="22">
        <v>31234.014000000003</v>
      </c>
      <c r="L167" s="22">
        <v>11898.672</v>
      </c>
      <c r="M167" s="22">
        <f t="shared" si="7"/>
        <v>19335.342000000004</v>
      </c>
      <c r="N167" s="349">
        <v>5703104.215580143</v>
      </c>
    </row>
    <row r="168" spans="1:14" ht="16.5">
      <c r="A168" s="20">
        <v>538</v>
      </c>
      <c r="B168" s="9" t="s">
        <v>171</v>
      </c>
      <c r="C168" s="32">
        <v>148882.13340000002</v>
      </c>
      <c r="D168" s="32">
        <v>232098.47070000003</v>
      </c>
      <c r="E168" s="32">
        <f t="shared" si="6"/>
        <v>-83216.337300000014</v>
      </c>
      <c r="F168" s="60">
        <v>5525679.66589035</v>
      </c>
      <c r="I168" s="20">
        <v>538</v>
      </c>
      <c r="J168" s="9" t="s">
        <v>171</v>
      </c>
      <c r="K168" s="22">
        <v>148882.13340000002</v>
      </c>
      <c r="L168" s="22">
        <v>232098.47070000003</v>
      </c>
      <c r="M168" s="22">
        <f t="shared" si="7"/>
        <v>-83216.337300000014</v>
      </c>
      <c r="N168" s="349">
        <v>5658871.3306492204</v>
      </c>
    </row>
    <row r="169" spans="1:14" ht="16.5">
      <c r="A169" s="20">
        <v>758</v>
      </c>
      <c r="B169" s="9" t="s">
        <v>245</v>
      </c>
      <c r="C169" s="32">
        <v>23871.7107</v>
      </c>
      <c r="D169" s="32">
        <v>181157.2812</v>
      </c>
      <c r="E169" s="42">
        <f t="shared" si="6"/>
        <v>-157285.5705</v>
      </c>
      <c r="F169" s="60">
        <v>5529164.7325002495</v>
      </c>
      <c r="I169" s="20">
        <v>758</v>
      </c>
      <c r="J169" s="9" t="s">
        <v>245</v>
      </c>
      <c r="K169" s="22">
        <v>23871.7107</v>
      </c>
      <c r="L169" s="22">
        <v>181157.2812</v>
      </c>
      <c r="M169" s="22">
        <f t="shared" si="7"/>
        <v>-157285.5705</v>
      </c>
      <c r="N169" s="349">
        <v>2310263.7885153871</v>
      </c>
    </row>
    <row r="170" spans="1:14" ht="16.5">
      <c r="A170" s="20">
        <v>704</v>
      </c>
      <c r="B170" s="9" t="s">
        <v>227</v>
      </c>
      <c r="C170" s="32">
        <v>400092.84600000002</v>
      </c>
      <c r="D170" s="32">
        <v>256118.9148</v>
      </c>
      <c r="E170" s="32">
        <f t="shared" si="6"/>
        <v>143973.93120000002</v>
      </c>
      <c r="F170" s="60">
        <v>5538546.0189572172</v>
      </c>
      <c r="I170" s="20">
        <v>704</v>
      </c>
      <c r="J170" s="9" t="s">
        <v>227</v>
      </c>
      <c r="K170" s="22">
        <v>400092.84600000002</v>
      </c>
      <c r="L170" s="22">
        <v>256118.9148</v>
      </c>
      <c r="M170" s="22">
        <f t="shared" si="7"/>
        <v>143973.93120000002</v>
      </c>
      <c r="N170" s="349">
        <v>5436400.4970070906</v>
      </c>
    </row>
    <row r="171" spans="1:14" ht="16.5">
      <c r="A171" s="20">
        <v>778</v>
      </c>
      <c r="B171" s="9" t="s">
        <v>252</v>
      </c>
      <c r="C171" s="32">
        <v>257308.78200000001</v>
      </c>
      <c r="D171" s="32">
        <v>110003.22264000001</v>
      </c>
      <c r="E171" s="32">
        <f t="shared" si="6"/>
        <v>147305.55936000001</v>
      </c>
      <c r="F171" s="60">
        <v>5590796.9728153395</v>
      </c>
      <c r="I171" s="20">
        <v>778</v>
      </c>
      <c r="J171" s="9" t="s">
        <v>252</v>
      </c>
      <c r="K171" s="22">
        <v>257308.78200000001</v>
      </c>
      <c r="L171" s="22">
        <v>110003.22264000001</v>
      </c>
      <c r="M171" s="22">
        <f t="shared" si="7"/>
        <v>147305.55936000001</v>
      </c>
      <c r="N171" s="349">
        <v>5171979.0818204666</v>
      </c>
    </row>
    <row r="172" spans="1:14" ht="16.5">
      <c r="A172" s="20">
        <v>889</v>
      </c>
      <c r="B172" s="9" t="s">
        <v>277</v>
      </c>
      <c r="C172" s="32">
        <v>215663.43000000002</v>
      </c>
      <c r="D172" s="32">
        <v>45393.433680000002</v>
      </c>
      <c r="E172" s="32">
        <f t="shared" si="6"/>
        <v>170269.99632000003</v>
      </c>
      <c r="F172" s="60">
        <v>5632707.8181603141</v>
      </c>
      <c r="I172" s="20">
        <v>889</v>
      </c>
      <c r="J172" s="9" t="s">
        <v>277</v>
      </c>
      <c r="K172" s="22">
        <v>215663.43000000002</v>
      </c>
      <c r="L172" s="22">
        <v>45393.433680000002</v>
      </c>
      <c r="M172" s="22">
        <f t="shared" si="7"/>
        <v>170269.99632000003</v>
      </c>
      <c r="N172" s="349">
        <v>5627088.3076536087</v>
      </c>
    </row>
    <row r="173" spans="1:14" ht="16.5">
      <c r="A173" s="20">
        <v>433</v>
      </c>
      <c r="B173" s="9" t="s">
        <v>142</v>
      </c>
      <c r="C173" s="32">
        <v>245558.84339999998</v>
      </c>
      <c r="D173" s="32">
        <v>278979.23838</v>
      </c>
      <c r="E173" s="42">
        <f t="shared" si="6"/>
        <v>-33420.394980000012</v>
      </c>
      <c r="F173" s="60">
        <v>5642868.7170992922</v>
      </c>
      <c r="I173" s="20">
        <v>433</v>
      </c>
      <c r="J173" s="9" t="s">
        <v>142</v>
      </c>
      <c r="K173" s="22">
        <v>245558.84339999998</v>
      </c>
      <c r="L173" s="22">
        <v>278979.23838</v>
      </c>
      <c r="M173" s="22">
        <f t="shared" si="7"/>
        <v>-33420.394980000012</v>
      </c>
      <c r="N173" s="349">
        <v>6288089.7546631321</v>
      </c>
    </row>
    <row r="174" spans="1:14" ht="16.5">
      <c r="A174" s="20">
        <v>785</v>
      </c>
      <c r="B174" s="9" t="s">
        <v>255</v>
      </c>
      <c r="C174" s="32">
        <v>43132.686000000002</v>
      </c>
      <c r="D174" s="32">
        <v>57634.192500000005</v>
      </c>
      <c r="E174" s="42">
        <f t="shared" si="6"/>
        <v>-14501.506500000003</v>
      </c>
      <c r="F174" s="60">
        <v>5697397.0656802645</v>
      </c>
      <c r="I174" s="20">
        <v>785</v>
      </c>
      <c r="J174" s="9" t="s">
        <v>255</v>
      </c>
      <c r="K174" s="22">
        <v>43132.686000000002</v>
      </c>
      <c r="L174" s="22">
        <v>57634.192500000005</v>
      </c>
      <c r="M174" s="22">
        <f t="shared" si="7"/>
        <v>-14501.506500000003</v>
      </c>
      <c r="N174" s="349">
        <v>5279660.3826408284</v>
      </c>
    </row>
    <row r="175" spans="1:14" ht="16.5">
      <c r="A175" s="20">
        <v>740</v>
      </c>
      <c r="B175" s="9" t="s">
        <v>235</v>
      </c>
      <c r="C175" s="32">
        <v>360083.56140000001</v>
      </c>
      <c r="D175" s="32">
        <v>600362.36910000013</v>
      </c>
      <c r="E175" s="42">
        <f t="shared" si="6"/>
        <v>-240278.80770000012</v>
      </c>
      <c r="F175" s="60">
        <v>5796417.9935407089</v>
      </c>
      <c r="I175" s="20">
        <v>740</v>
      </c>
      <c r="J175" s="9" t="s">
        <v>235</v>
      </c>
      <c r="K175" s="22">
        <v>360083.56140000001</v>
      </c>
      <c r="L175" s="22">
        <v>600362.36910000013</v>
      </c>
      <c r="M175" s="22">
        <f t="shared" si="7"/>
        <v>-240278.80770000012</v>
      </c>
      <c r="N175" s="349">
        <v>10405046.398489833</v>
      </c>
    </row>
    <row r="176" spans="1:14" ht="16.5">
      <c r="A176" s="20">
        <v>595</v>
      </c>
      <c r="B176" s="9" t="s">
        <v>190</v>
      </c>
      <c r="C176" s="32">
        <v>221612.76600000003</v>
      </c>
      <c r="D176" s="32">
        <v>77415.734700000015</v>
      </c>
      <c r="E176" s="32">
        <f t="shared" si="6"/>
        <v>144197.03130000003</v>
      </c>
      <c r="F176" s="60">
        <v>5832581.2087481013</v>
      </c>
      <c r="I176" s="20">
        <v>595</v>
      </c>
      <c r="J176" s="9" t="s">
        <v>190</v>
      </c>
      <c r="K176" s="22">
        <v>221612.76600000003</v>
      </c>
      <c r="L176" s="22">
        <v>77415.734700000015</v>
      </c>
      <c r="M176" s="22">
        <f t="shared" si="7"/>
        <v>144197.03130000003</v>
      </c>
      <c r="N176" s="349">
        <v>5601217.4679958094</v>
      </c>
    </row>
    <row r="177" spans="1:14" ht="16.5">
      <c r="A177" s="20">
        <v>598</v>
      </c>
      <c r="B177" s="9" t="s">
        <v>191</v>
      </c>
      <c r="C177" s="32">
        <v>1089100.3215000001</v>
      </c>
      <c r="D177" s="32">
        <v>305052.20339999994</v>
      </c>
      <c r="E177" s="32">
        <f t="shared" si="6"/>
        <v>784048.11810000008</v>
      </c>
      <c r="F177" s="60">
        <v>5857265.7585036978</v>
      </c>
      <c r="I177" s="20">
        <v>598</v>
      </c>
      <c r="J177" s="9" t="s">
        <v>191</v>
      </c>
      <c r="K177" s="22">
        <v>1089100.3215000001</v>
      </c>
      <c r="L177" s="22">
        <v>305052.20339999994</v>
      </c>
      <c r="M177" s="22">
        <f t="shared" si="7"/>
        <v>784048.11810000008</v>
      </c>
      <c r="N177" s="349">
        <v>9409460.7469290234</v>
      </c>
    </row>
    <row r="178" spans="1:14" ht="16.5">
      <c r="A178" s="20">
        <v>895</v>
      </c>
      <c r="B178" s="9" t="s">
        <v>281</v>
      </c>
      <c r="C178" s="32">
        <v>377857.20270000008</v>
      </c>
      <c r="D178" s="32">
        <v>147320.4327</v>
      </c>
      <c r="E178" s="32">
        <f t="shared" si="6"/>
        <v>230536.77000000008</v>
      </c>
      <c r="F178" s="60">
        <v>6026759.6445441674</v>
      </c>
      <c r="I178" s="20">
        <v>895</v>
      </c>
      <c r="J178" s="9" t="s">
        <v>281</v>
      </c>
      <c r="K178" s="22">
        <v>377857.20270000008</v>
      </c>
      <c r="L178" s="22">
        <v>147320.4327</v>
      </c>
      <c r="M178" s="22">
        <f t="shared" si="7"/>
        <v>230536.77000000008</v>
      </c>
      <c r="N178" s="349">
        <v>7393523.4852337567</v>
      </c>
    </row>
    <row r="179" spans="1:14" ht="16.5">
      <c r="A179" s="20">
        <v>249</v>
      </c>
      <c r="B179" s="9" t="s">
        <v>92</v>
      </c>
      <c r="C179" s="32">
        <v>194989.48740000001</v>
      </c>
      <c r="D179" s="32">
        <v>127271.17038000001</v>
      </c>
      <c r="E179" s="32">
        <f t="shared" si="6"/>
        <v>67718.317020000002</v>
      </c>
      <c r="F179" s="60">
        <v>6039699.4891097043</v>
      </c>
      <c r="I179" s="20">
        <v>249</v>
      </c>
      <c r="J179" s="9" t="s">
        <v>92</v>
      </c>
      <c r="K179" s="22">
        <v>194989.48740000001</v>
      </c>
      <c r="L179" s="22">
        <v>127271.17038000001</v>
      </c>
      <c r="M179" s="22">
        <f t="shared" si="7"/>
        <v>67718.317020000002</v>
      </c>
      <c r="N179" s="349">
        <v>6804056.8324813358</v>
      </c>
    </row>
    <row r="180" spans="1:14" ht="16.5">
      <c r="A180" s="20">
        <v>20</v>
      </c>
      <c r="B180" s="9" t="s">
        <v>15</v>
      </c>
      <c r="C180" s="32">
        <v>288542.79600000003</v>
      </c>
      <c r="D180" s="32">
        <v>934997.64575999998</v>
      </c>
      <c r="E180" s="42">
        <f t="shared" si="6"/>
        <v>-646454.8497599999</v>
      </c>
      <c r="F180" s="60">
        <v>6085214.8439090755</v>
      </c>
      <c r="I180" s="20">
        <v>20</v>
      </c>
      <c r="J180" s="9" t="s">
        <v>15</v>
      </c>
      <c r="K180" s="22">
        <v>288542.79600000003</v>
      </c>
      <c r="L180" s="22">
        <v>934997.64575999998</v>
      </c>
      <c r="M180" s="22">
        <f t="shared" si="7"/>
        <v>-646454.8497599999</v>
      </c>
      <c r="N180" s="349">
        <v>8444643.2159270793</v>
      </c>
    </row>
    <row r="181" spans="1:14" ht="16.5">
      <c r="A181" s="20">
        <v>320</v>
      </c>
      <c r="B181" s="9" t="s">
        <v>122</v>
      </c>
      <c r="C181" s="32">
        <v>130885.39200000001</v>
      </c>
      <c r="D181" s="32">
        <v>240948.10800000001</v>
      </c>
      <c r="E181" s="32">
        <f t="shared" si="6"/>
        <v>-110062.716</v>
      </c>
      <c r="F181" s="60">
        <v>6104868.7234656019</v>
      </c>
      <c r="I181" s="20">
        <v>320</v>
      </c>
      <c r="J181" s="9" t="s">
        <v>122</v>
      </c>
      <c r="K181" s="22">
        <v>130885.39200000001</v>
      </c>
      <c r="L181" s="22">
        <v>240948.10800000001</v>
      </c>
      <c r="M181" s="22">
        <f t="shared" si="7"/>
        <v>-110062.716</v>
      </c>
      <c r="N181" s="349">
        <v>7519056.1077081533</v>
      </c>
    </row>
    <row r="182" spans="1:14" ht="16.5">
      <c r="A182" s="20">
        <v>846</v>
      </c>
      <c r="B182" s="9" t="s">
        <v>265</v>
      </c>
      <c r="C182" s="32">
        <v>144420.13140000001</v>
      </c>
      <c r="D182" s="32">
        <v>194840.75400000002</v>
      </c>
      <c r="E182" s="42">
        <f t="shared" si="6"/>
        <v>-50420.622600000002</v>
      </c>
      <c r="F182" s="60">
        <v>6137252.0642870776</v>
      </c>
      <c r="I182" s="20">
        <v>846</v>
      </c>
      <c r="J182" s="9" t="s">
        <v>265</v>
      </c>
      <c r="K182" s="22">
        <v>144420.13140000001</v>
      </c>
      <c r="L182" s="22">
        <v>194840.75400000002</v>
      </c>
      <c r="M182" s="22">
        <f t="shared" si="7"/>
        <v>-50420.622600000002</v>
      </c>
      <c r="N182" s="349">
        <v>6880243.1320027541</v>
      </c>
    </row>
    <row r="183" spans="1:14" ht="16.5">
      <c r="A183" s="20">
        <v>422</v>
      </c>
      <c r="B183" s="9" t="s">
        <v>137</v>
      </c>
      <c r="C183" s="32">
        <v>318363.84269999992</v>
      </c>
      <c r="D183" s="32">
        <v>221166.56579999995</v>
      </c>
      <c r="E183" s="32">
        <f t="shared" si="6"/>
        <v>97197.276899999968</v>
      </c>
      <c r="F183" s="60">
        <v>6214282.8395703044</v>
      </c>
      <c r="I183" s="20">
        <v>422</v>
      </c>
      <c r="J183" s="9" t="s">
        <v>137</v>
      </c>
      <c r="K183" s="22">
        <v>318363.84269999992</v>
      </c>
      <c r="L183" s="22">
        <v>221166.56579999995</v>
      </c>
      <c r="M183" s="22">
        <f t="shared" si="7"/>
        <v>97197.276899999968</v>
      </c>
      <c r="N183" s="349">
        <v>9081653.8641202413</v>
      </c>
    </row>
    <row r="184" spans="1:14" ht="16.5">
      <c r="A184" s="20">
        <v>729</v>
      </c>
      <c r="B184" s="9" t="s">
        <v>230</v>
      </c>
      <c r="C184" s="32">
        <v>163606.74000000002</v>
      </c>
      <c r="D184" s="32">
        <v>192981.5865</v>
      </c>
      <c r="E184" s="42">
        <f t="shared" si="6"/>
        <v>-29374.846499999985</v>
      </c>
      <c r="F184" s="60">
        <v>6423513.7062523877</v>
      </c>
      <c r="I184" s="20">
        <v>729</v>
      </c>
      <c r="J184" s="9" t="s">
        <v>230</v>
      </c>
      <c r="K184" s="22">
        <v>163606.74000000002</v>
      </c>
      <c r="L184" s="22">
        <v>192981.5865</v>
      </c>
      <c r="M184" s="22">
        <f t="shared" si="7"/>
        <v>-29374.846499999985</v>
      </c>
      <c r="N184" s="349">
        <v>8693080.4743219297</v>
      </c>
    </row>
    <row r="185" spans="1:14" ht="16.5">
      <c r="A185" s="20">
        <v>288</v>
      </c>
      <c r="B185" s="9" t="s">
        <v>110</v>
      </c>
      <c r="C185" s="32">
        <v>59567.726699999999</v>
      </c>
      <c r="D185" s="32">
        <v>665909.17848</v>
      </c>
      <c r="E185" s="42">
        <f t="shared" si="6"/>
        <v>-606341.45178</v>
      </c>
      <c r="F185" s="60">
        <v>6595417.0037041167</v>
      </c>
      <c r="I185" s="20">
        <v>288</v>
      </c>
      <c r="J185" s="9" t="s">
        <v>110</v>
      </c>
      <c r="K185" s="22">
        <v>59567.726699999999</v>
      </c>
      <c r="L185" s="22">
        <v>665909.17848</v>
      </c>
      <c r="M185" s="22">
        <f t="shared" si="7"/>
        <v>-606341.45178</v>
      </c>
      <c r="N185" s="349">
        <v>6140691.3933357997</v>
      </c>
    </row>
    <row r="186" spans="1:14" ht="16.5">
      <c r="A186" s="20">
        <v>892</v>
      </c>
      <c r="B186" s="9" t="s">
        <v>279</v>
      </c>
      <c r="C186" s="32">
        <v>90801.740700000009</v>
      </c>
      <c r="D186" s="32">
        <v>63315.808379999995</v>
      </c>
      <c r="E186" s="32">
        <f t="shared" si="6"/>
        <v>27485.932320000014</v>
      </c>
      <c r="F186" s="60">
        <v>6643830.4640113171</v>
      </c>
      <c r="I186" s="20">
        <v>892</v>
      </c>
      <c r="J186" s="9" t="s">
        <v>279</v>
      </c>
      <c r="K186" s="22">
        <v>90801.740700000009</v>
      </c>
      <c r="L186" s="22">
        <v>63315.808379999995</v>
      </c>
      <c r="M186" s="22">
        <f t="shared" si="7"/>
        <v>27485.932320000014</v>
      </c>
      <c r="N186" s="349">
        <v>6461579.185387806</v>
      </c>
    </row>
    <row r="187" spans="1:14" ht="16.5">
      <c r="A187" s="20">
        <v>765</v>
      </c>
      <c r="B187" s="9" t="s">
        <v>249</v>
      </c>
      <c r="C187" s="32">
        <v>181603.48140000005</v>
      </c>
      <c r="D187" s="32">
        <v>214919.76300000001</v>
      </c>
      <c r="E187" s="42">
        <f t="shared" si="6"/>
        <v>-33316.281599999958</v>
      </c>
      <c r="F187" s="60">
        <v>6718124.8299022596</v>
      </c>
      <c r="I187" s="20">
        <v>765</v>
      </c>
      <c r="J187" s="9" t="s">
        <v>249</v>
      </c>
      <c r="K187" s="22">
        <v>181603.48140000005</v>
      </c>
      <c r="L187" s="22">
        <v>214919.76300000001</v>
      </c>
      <c r="M187" s="22">
        <f t="shared" si="7"/>
        <v>-33316.281599999958</v>
      </c>
      <c r="N187" s="349">
        <v>4899701.5711956751</v>
      </c>
    </row>
    <row r="188" spans="1:14" ht="16.5">
      <c r="A188" s="20">
        <v>300</v>
      </c>
      <c r="B188" s="9" t="s">
        <v>114</v>
      </c>
      <c r="C188" s="32">
        <v>354134.22540000011</v>
      </c>
      <c r="D188" s="32">
        <v>19335.342000000001</v>
      </c>
      <c r="E188" s="32">
        <f t="shared" si="6"/>
        <v>334798.88340000011</v>
      </c>
      <c r="F188" s="60">
        <v>6737543.0150562422</v>
      </c>
      <c r="I188" s="20">
        <v>300</v>
      </c>
      <c r="J188" s="9" t="s">
        <v>114</v>
      </c>
      <c r="K188" s="22">
        <v>354134.22540000011</v>
      </c>
      <c r="L188" s="22">
        <v>19335.342000000001</v>
      </c>
      <c r="M188" s="22">
        <f t="shared" si="7"/>
        <v>334798.88340000011</v>
      </c>
      <c r="N188" s="349">
        <v>6850112.6239079693</v>
      </c>
    </row>
    <row r="189" spans="1:14" ht="16.5">
      <c r="A189" s="20">
        <v>69</v>
      </c>
      <c r="B189" s="9" t="s">
        <v>23</v>
      </c>
      <c r="C189" s="32">
        <v>309439.83870000008</v>
      </c>
      <c r="D189" s="32">
        <v>122110.12140000002</v>
      </c>
      <c r="E189" s="32">
        <f t="shared" si="6"/>
        <v>187329.71730000008</v>
      </c>
      <c r="F189" s="60">
        <v>6748065.4529140554</v>
      </c>
      <c r="I189" s="20">
        <v>69</v>
      </c>
      <c r="J189" s="9" t="s">
        <v>23</v>
      </c>
      <c r="K189" s="22">
        <v>309439.83870000008</v>
      </c>
      <c r="L189" s="22">
        <v>122110.12140000002</v>
      </c>
      <c r="M189" s="22">
        <f t="shared" si="7"/>
        <v>187329.71730000008</v>
      </c>
      <c r="N189" s="349">
        <v>6714079.6530966032</v>
      </c>
    </row>
    <row r="190" spans="1:14" ht="16.5">
      <c r="A190" s="20">
        <v>748</v>
      </c>
      <c r="B190" s="9" t="s">
        <v>240</v>
      </c>
      <c r="C190" s="32">
        <v>406042.18200000009</v>
      </c>
      <c r="D190" s="32">
        <v>83365.070700000011</v>
      </c>
      <c r="E190" s="32">
        <f t="shared" si="6"/>
        <v>322677.11130000011</v>
      </c>
      <c r="F190" s="60">
        <v>6760815.4320080969</v>
      </c>
      <c r="I190" s="20">
        <v>748</v>
      </c>
      <c r="J190" s="9" t="s">
        <v>240</v>
      </c>
      <c r="K190" s="22">
        <v>406042.18200000009</v>
      </c>
      <c r="L190" s="22">
        <v>83365.070700000011</v>
      </c>
      <c r="M190" s="22">
        <f t="shared" si="7"/>
        <v>322677.11130000011</v>
      </c>
      <c r="N190" s="349">
        <v>7170187.9328553556</v>
      </c>
    </row>
    <row r="191" spans="1:14" ht="16.5">
      <c r="A191" s="20">
        <v>475</v>
      </c>
      <c r="B191" s="9" t="s">
        <v>150</v>
      </c>
      <c r="C191" s="32">
        <v>760102.04070000013</v>
      </c>
      <c r="D191" s="32">
        <v>130944.88536</v>
      </c>
      <c r="E191" s="32">
        <f t="shared" si="6"/>
        <v>629157.15534000017</v>
      </c>
      <c r="F191" s="60">
        <v>6800150.420040084</v>
      </c>
      <c r="I191" s="20">
        <v>475</v>
      </c>
      <c r="J191" s="9" t="s">
        <v>150</v>
      </c>
      <c r="K191" s="22">
        <v>760102.04070000013</v>
      </c>
      <c r="L191" s="22">
        <v>130944.88536</v>
      </c>
      <c r="M191" s="22">
        <f t="shared" si="7"/>
        <v>629157.15534000017</v>
      </c>
      <c r="N191" s="349">
        <v>6229955.8491392247</v>
      </c>
    </row>
    <row r="192" spans="1:14" ht="16.5">
      <c r="A192" s="20">
        <v>426</v>
      </c>
      <c r="B192" s="9" t="s">
        <v>140</v>
      </c>
      <c r="C192" s="32">
        <v>325800.51270000008</v>
      </c>
      <c r="D192" s="32">
        <v>1082010.2003220001</v>
      </c>
      <c r="E192" s="42">
        <f t="shared" si="6"/>
        <v>-756209.687622</v>
      </c>
      <c r="F192" s="60">
        <v>7400404.0299430769</v>
      </c>
      <c r="I192" s="20">
        <v>426</v>
      </c>
      <c r="J192" s="9" t="s">
        <v>140</v>
      </c>
      <c r="K192" s="22">
        <v>325800.51270000008</v>
      </c>
      <c r="L192" s="22">
        <v>1082010.2003220001</v>
      </c>
      <c r="M192" s="22">
        <f t="shared" si="7"/>
        <v>-756209.687622</v>
      </c>
      <c r="N192" s="349">
        <v>10193295.400955275</v>
      </c>
    </row>
    <row r="193" spans="1:14" ht="16.5">
      <c r="A193" s="20">
        <v>224</v>
      </c>
      <c r="B193" s="9" t="s">
        <v>79</v>
      </c>
      <c r="C193" s="32">
        <v>380757.50400000007</v>
      </c>
      <c r="D193" s="32">
        <v>122035.75470000002</v>
      </c>
      <c r="E193" s="32">
        <f t="shared" si="6"/>
        <v>258721.74930000005</v>
      </c>
      <c r="F193" s="60">
        <v>7415335.8163686721</v>
      </c>
      <c r="I193" s="20">
        <v>224</v>
      </c>
      <c r="J193" s="9" t="s">
        <v>79</v>
      </c>
      <c r="K193" s="22">
        <v>380757.50400000007</v>
      </c>
      <c r="L193" s="22">
        <v>122035.75470000002</v>
      </c>
      <c r="M193" s="22">
        <f t="shared" si="7"/>
        <v>258721.74930000005</v>
      </c>
      <c r="N193" s="349">
        <v>6596155.6238698931</v>
      </c>
    </row>
    <row r="194" spans="1:14" ht="16.5">
      <c r="A194" s="20">
        <v>791</v>
      </c>
      <c r="B194" s="9" t="s">
        <v>257</v>
      </c>
      <c r="C194" s="32">
        <v>192014.81940000001</v>
      </c>
      <c r="D194" s="32">
        <v>260432.18340000001</v>
      </c>
      <c r="E194" s="42">
        <f t="shared" si="6"/>
        <v>-68417.364000000001</v>
      </c>
      <c r="F194" s="60">
        <v>7443557.5902366163</v>
      </c>
      <c r="I194" s="20">
        <v>791</v>
      </c>
      <c r="J194" s="9" t="s">
        <v>257</v>
      </c>
      <c r="K194" s="22">
        <v>192014.81940000001</v>
      </c>
      <c r="L194" s="22">
        <v>260432.18340000001</v>
      </c>
      <c r="M194" s="22">
        <f t="shared" si="7"/>
        <v>-68417.364000000001</v>
      </c>
      <c r="N194" s="349">
        <v>8338260.1288640015</v>
      </c>
    </row>
    <row r="195" spans="1:14" ht="16.5">
      <c r="A195" s="20">
        <v>563</v>
      </c>
      <c r="B195" s="9" t="s">
        <v>178</v>
      </c>
      <c r="C195" s="32">
        <v>297466.8</v>
      </c>
      <c r="D195" s="32">
        <v>194067.34032000005</v>
      </c>
      <c r="E195" s="32">
        <f t="shared" si="6"/>
        <v>103399.45967999994</v>
      </c>
      <c r="F195" s="60">
        <v>7578020.1671924628</v>
      </c>
      <c r="I195" s="20">
        <v>563</v>
      </c>
      <c r="J195" s="9" t="s">
        <v>178</v>
      </c>
      <c r="K195" s="22">
        <v>297466.8</v>
      </c>
      <c r="L195" s="22">
        <v>194067.34032000005</v>
      </c>
      <c r="M195" s="22">
        <f t="shared" si="7"/>
        <v>103399.45967999994</v>
      </c>
      <c r="N195" s="349">
        <v>7672632.3548270985</v>
      </c>
    </row>
    <row r="196" spans="1:14" ht="16.5">
      <c r="A196" s="20">
        <v>287</v>
      </c>
      <c r="B196" s="9" t="s">
        <v>109</v>
      </c>
      <c r="C196" s="32">
        <v>655914.29400000011</v>
      </c>
      <c r="D196" s="32">
        <v>103399.45968000001</v>
      </c>
      <c r="E196" s="32">
        <f t="shared" si="6"/>
        <v>552514.83432000014</v>
      </c>
      <c r="F196" s="60">
        <v>7623428.1992328763</v>
      </c>
      <c r="I196" s="20">
        <v>287</v>
      </c>
      <c r="J196" s="9" t="s">
        <v>109</v>
      </c>
      <c r="K196" s="22">
        <v>655914.29400000011</v>
      </c>
      <c r="L196" s="22">
        <v>103399.45968000001</v>
      </c>
      <c r="M196" s="22">
        <f t="shared" si="7"/>
        <v>552514.83432000014</v>
      </c>
      <c r="N196" s="349">
        <v>9339931.46230991</v>
      </c>
    </row>
    <row r="197" spans="1:14" ht="16.5">
      <c r="A197" s="20">
        <v>746</v>
      </c>
      <c r="B197" s="9" t="s">
        <v>238</v>
      </c>
      <c r="C197" s="32">
        <v>71466.398700000005</v>
      </c>
      <c r="D197" s="32">
        <v>38670.684000000001</v>
      </c>
      <c r="E197" s="42">
        <f t="shared" si="6"/>
        <v>32795.714700000004</v>
      </c>
      <c r="F197" s="60">
        <v>7650545.7820801595</v>
      </c>
      <c r="I197" s="20">
        <v>746</v>
      </c>
      <c r="J197" s="9" t="s">
        <v>238</v>
      </c>
      <c r="K197" s="22">
        <v>71466.398700000005</v>
      </c>
      <c r="L197" s="22">
        <v>38670.684000000001</v>
      </c>
      <c r="M197" s="22">
        <f t="shared" si="7"/>
        <v>32795.714700000004</v>
      </c>
      <c r="N197" s="349">
        <v>7547118.8937445674</v>
      </c>
    </row>
    <row r="198" spans="1:14" ht="16.5">
      <c r="A198" s="20">
        <v>946</v>
      </c>
      <c r="B198" s="9" t="s">
        <v>295</v>
      </c>
      <c r="C198" s="32">
        <v>107088.04800000001</v>
      </c>
      <c r="D198" s="32">
        <v>395958.05747999996</v>
      </c>
      <c r="E198" s="42">
        <f t="shared" si="6"/>
        <v>-288870.00947999995</v>
      </c>
      <c r="F198" s="60">
        <v>7843677.2139399946</v>
      </c>
      <c r="I198" s="20">
        <v>946</v>
      </c>
      <c r="J198" s="9" t="s">
        <v>295</v>
      </c>
      <c r="K198" s="22">
        <v>107088.04800000001</v>
      </c>
      <c r="L198" s="22">
        <v>395958.05747999996</v>
      </c>
      <c r="M198" s="22">
        <f t="shared" si="7"/>
        <v>-288870.00947999995</v>
      </c>
      <c r="N198" s="349">
        <v>8688385.5852331668</v>
      </c>
    </row>
    <row r="199" spans="1:14" ht="16.5">
      <c r="A199" s="20">
        <v>290</v>
      </c>
      <c r="B199" s="9" t="s">
        <v>111</v>
      </c>
      <c r="C199" s="32">
        <v>50718.089400000004</v>
      </c>
      <c r="D199" s="32">
        <v>131658.80567999999</v>
      </c>
      <c r="E199" s="42">
        <f t="shared" si="6"/>
        <v>-80940.716279999993</v>
      </c>
      <c r="F199" s="60">
        <v>7876073.7208494926</v>
      </c>
      <c r="I199" s="20">
        <v>290</v>
      </c>
      <c r="J199" s="9" t="s">
        <v>111</v>
      </c>
      <c r="K199" s="22">
        <v>50718.089400000004</v>
      </c>
      <c r="L199" s="22">
        <v>131658.80567999999</v>
      </c>
      <c r="M199" s="22">
        <f t="shared" si="7"/>
        <v>-80940.716279999993</v>
      </c>
      <c r="N199" s="349">
        <v>7118590.2916807309</v>
      </c>
    </row>
    <row r="200" spans="1:14" ht="16.5">
      <c r="A200" s="20">
        <v>936</v>
      </c>
      <c r="B200" s="9" t="s">
        <v>294</v>
      </c>
      <c r="C200" s="32">
        <v>211424.5281</v>
      </c>
      <c r="D200" s="32">
        <v>64728.775679999999</v>
      </c>
      <c r="E200" s="32">
        <f t="shared" si="6"/>
        <v>146695.75242</v>
      </c>
      <c r="F200" s="60">
        <v>7887983.2206764715</v>
      </c>
      <c r="I200" s="20">
        <v>936</v>
      </c>
      <c r="J200" s="9" t="s">
        <v>294</v>
      </c>
      <c r="K200" s="22">
        <v>211424.5281</v>
      </c>
      <c r="L200" s="22">
        <v>64728.775679999999</v>
      </c>
      <c r="M200" s="22">
        <f t="shared" si="7"/>
        <v>146695.75242</v>
      </c>
      <c r="N200" s="349">
        <v>7908481.3759686304</v>
      </c>
    </row>
    <row r="201" spans="1:14" ht="16.5">
      <c r="A201" s="20">
        <v>886</v>
      </c>
      <c r="B201" s="9" t="s">
        <v>275</v>
      </c>
      <c r="C201" s="32">
        <v>610030.04010000022</v>
      </c>
      <c r="D201" s="32">
        <v>754579.56955800008</v>
      </c>
      <c r="E201" s="32">
        <f t="shared" si="6"/>
        <v>-144549.52945799986</v>
      </c>
      <c r="F201" s="60">
        <v>7929211.0066626873</v>
      </c>
      <c r="I201" s="20">
        <v>886</v>
      </c>
      <c r="J201" s="9" t="s">
        <v>275</v>
      </c>
      <c r="K201" s="22">
        <v>610030.04010000022</v>
      </c>
      <c r="L201" s="22">
        <v>754579.56955800008</v>
      </c>
      <c r="M201" s="22">
        <f t="shared" si="7"/>
        <v>-144549.52945799986</v>
      </c>
      <c r="N201" s="349">
        <v>8760963.3020507488</v>
      </c>
    </row>
    <row r="202" spans="1:14" ht="16.5">
      <c r="A202" s="20">
        <v>102</v>
      </c>
      <c r="B202" s="9" t="s">
        <v>39</v>
      </c>
      <c r="C202" s="32">
        <v>267943.22010000009</v>
      </c>
      <c r="D202" s="32">
        <v>112323.46368</v>
      </c>
      <c r="E202" s="32">
        <f t="shared" si="6"/>
        <v>155619.75642000011</v>
      </c>
      <c r="F202" s="60">
        <v>8115350.4824616173</v>
      </c>
      <c r="I202" s="20">
        <v>102</v>
      </c>
      <c r="J202" s="9" t="s">
        <v>39</v>
      </c>
      <c r="K202" s="22">
        <v>267943.22010000009</v>
      </c>
      <c r="L202" s="22">
        <v>112323.46368</v>
      </c>
      <c r="M202" s="22">
        <f t="shared" si="7"/>
        <v>155619.75642000011</v>
      </c>
      <c r="N202" s="349">
        <v>10116952.752617331</v>
      </c>
    </row>
    <row r="203" spans="1:14" ht="16.5">
      <c r="A203" s="20">
        <v>777</v>
      </c>
      <c r="B203" s="9" t="s">
        <v>251</v>
      </c>
      <c r="C203" s="32">
        <v>132447.09269999998</v>
      </c>
      <c r="D203" s="32">
        <v>106641.8478</v>
      </c>
      <c r="E203" s="32">
        <f t="shared" ref="E203:E266" si="8">C203-D203</f>
        <v>25805.244899999976</v>
      </c>
      <c r="F203" s="60">
        <v>8176507.4348186022</v>
      </c>
      <c r="I203" s="20">
        <v>777</v>
      </c>
      <c r="J203" s="9" t="s">
        <v>251</v>
      </c>
      <c r="K203" s="22">
        <v>132447.09269999998</v>
      </c>
      <c r="L203" s="22">
        <v>106641.8478</v>
      </c>
      <c r="M203" s="22">
        <f t="shared" ref="M203:M266" si="9">K203-L203</f>
        <v>25805.244899999976</v>
      </c>
      <c r="N203" s="349">
        <v>7668314.6384236626</v>
      </c>
    </row>
    <row r="204" spans="1:14" ht="16.5">
      <c r="A204" s="20">
        <v>761</v>
      </c>
      <c r="B204" s="9" t="s">
        <v>247</v>
      </c>
      <c r="C204" s="32">
        <v>520641.26670000004</v>
      </c>
      <c r="D204" s="32">
        <v>110910.49638000001</v>
      </c>
      <c r="E204" s="32">
        <f t="shared" si="8"/>
        <v>409730.77032000001</v>
      </c>
      <c r="F204" s="60">
        <v>8332804.6988301687</v>
      </c>
      <c r="I204" s="20">
        <v>761</v>
      </c>
      <c r="J204" s="9" t="s">
        <v>247</v>
      </c>
      <c r="K204" s="22">
        <v>520641.26670000004</v>
      </c>
      <c r="L204" s="22">
        <v>110910.49638000001</v>
      </c>
      <c r="M204" s="22">
        <f t="shared" si="9"/>
        <v>409730.77032000001</v>
      </c>
      <c r="N204" s="349">
        <v>11088298.208502702</v>
      </c>
    </row>
    <row r="205" spans="1:14" ht="16.5">
      <c r="A205" s="20">
        <v>931</v>
      </c>
      <c r="B205" s="9" t="s">
        <v>291</v>
      </c>
      <c r="C205" s="32">
        <v>110211.4494</v>
      </c>
      <c r="D205" s="32">
        <v>225182.36760000003</v>
      </c>
      <c r="E205" s="42">
        <f t="shared" si="8"/>
        <v>-114970.91820000003</v>
      </c>
      <c r="F205" s="60">
        <v>8341198.9013101319</v>
      </c>
      <c r="I205" s="20">
        <v>931</v>
      </c>
      <c r="J205" s="9" t="s">
        <v>291</v>
      </c>
      <c r="K205" s="22">
        <v>110211.4494</v>
      </c>
      <c r="L205" s="22">
        <v>225182.36760000003</v>
      </c>
      <c r="M205" s="22">
        <f t="shared" si="9"/>
        <v>-114970.91820000003</v>
      </c>
      <c r="N205" s="349">
        <v>9768832.0475017428</v>
      </c>
    </row>
    <row r="206" spans="1:14" ht="16.5">
      <c r="A206" s="20">
        <v>108</v>
      </c>
      <c r="B206" s="9" t="s">
        <v>43</v>
      </c>
      <c r="C206" s="32">
        <v>166655.77470000001</v>
      </c>
      <c r="D206" s="32">
        <v>391466.3088</v>
      </c>
      <c r="E206" s="42">
        <f t="shared" si="8"/>
        <v>-224810.53409999999</v>
      </c>
      <c r="F206" s="60">
        <v>8407003.6412551608</v>
      </c>
      <c r="I206" s="20">
        <v>108</v>
      </c>
      <c r="J206" s="9" t="s">
        <v>43</v>
      </c>
      <c r="K206" s="22">
        <v>166655.77470000001</v>
      </c>
      <c r="L206" s="22">
        <v>391466.3088</v>
      </c>
      <c r="M206" s="22">
        <f t="shared" si="9"/>
        <v>-224810.53409999999</v>
      </c>
      <c r="N206" s="349">
        <v>8775315.9835937787</v>
      </c>
    </row>
    <row r="207" spans="1:14" ht="16.5">
      <c r="A207" s="20">
        <v>491</v>
      </c>
      <c r="B207" s="9" t="s">
        <v>156</v>
      </c>
      <c r="C207" s="32">
        <v>802119.22620000003</v>
      </c>
      <c r="D207" s="32">
        <v>678874.26895800012</v>
      </c>
      <c r="E207" s="32">
        <f t="shared" si="8"/>
        <v>123244.95724199992</v>
      </c>
      <c r="F207" s="60">
        <v>8427738.4987297058</v>
      </c>
      <c r="I207" s="20">
        <v>491</v>
      </c>
      <c r="J207" s="9" t="s">
        <v>156</v>
      </c>
      <c r="K207" s="22">
        <v>802119.22620000003</v>
      </c>
      <c r="L207" s="22">
        <v>678874.26895800012</v>
      </c>
      <c r="M207" s="22">
        <f t="shared" si="9"/>
        <v>123244.95724199992</v>
      </c>
      <c r="N207" s="349">
        <v>11278427.360013366</v>
      </c>
    </row>
    <row r="208" spans="1:14" ht="16.5">
      <c r="A208" s="20">
        <v>908</v>
      </c>
      <c r="B208" s="9" t="s">
        <v>283</v>
      </c>
      <c r="C208" s="32">
        <v>407529.51600000006</v>
      </c>
      <c r="D208" s="32">
        <v>646420.64107800007</v>
      </c>
      <c r="E208" s="42">
        <f t="shared" si="8"/>
        <v>-238891.12507800001</v>
      </c>
      <c r="F208" s="60">
        <v>8605855.6603352632</v>
      </c>
      <c r="I208" s="20">
        <v>908</v>
      </c>
      <c r="J208" s="9" t="s">
        <v>283</v>
      </c>
      <c r="K208" s="22">
        <v>407529.51600000006</v>
      </c>
      <c r="L208" s="22">
        <v>646420.64107800007</v>
      </c>
      <c r="M208" s="22">
        <f t="shared" si="9"/>
        <v>-238891.12507800001</v>
      </c>
      <c r="N208" s="349">
        <v>12393428.435223313</v>
      </c>
    </row>
    <row r="209" spans="1:14" ht="16.5">
      <c r="A209" s="20">
        <v>445</v>
      </c>
      <c r="B209" s="9" t="s">
        <v>149</v>
      </c>
      <c r="C209" s="32">
        <v>288691.52940000006</v>
      </c>
      <c r="D209" s="32">
        <v>300129.12786000001</v>
      </c>
      <c r="E209" s="42">
        <f t="shared" si="8"/>
        <v>-11437.59845999995</v>
      </c>
      <c r="F209" s="60">
        <v>8650504.2064392809</v>
      </c>
      <c r="I209" s="20">
        <v>445</v>
      </c>
      <c r="J209" s="9" t="s">
        <v>149</v>
      </c>
      <c r="K209" s="22">
        <v>288691.52940000006</v>
      </c>
      <c r="L209" s="22">
        <v>300129.12786000001</v>
      </c>
      <c r="M209" s="22">
        <f t="shared" si="9"/>
        <v>-11437.59845999995</v>
      </c>
      <c r="N209" s="349">
        <v>10710716.902002906</v>
      </c>
    </row>
    <row r="210" spans="1:14" ht="16.5">
      <c r="A210" s="20">
        <v>683</v>
      </c>
      <c r="B210" s="9" t="s">
        <v>216</v>
      </c>
      <c r="C210" s="32">
        <v>205326.45869999999</v>
      </c>
      <c r="D210" s="32">
        <v>104187.74669999999</v>
      </c>
      <c r="E210" s="32">
        <f t="shared" si="8"/>
        <v>101138.712</v>
      </c>
      <c r="F210" s="60">
        <v>8674023.8454616703</v>
      </c>
      <c r="I210" s="20">
        <v>683</v>
      </c>
      <c r="J210" s="9" t="s">
        <v>216</v>
      </c>
      <c r="K210" s="22">
        <v>205326.45869999999</v>
      </c>
      <c r="L210" s="22">
        <v>104187.74669999999</v>
      </c>
      <c r="M210" s="22">
        <f t="shared" si="9"/>
        <v>101138.712</v>
      </c>
      <c r="N210" s="349">
        <v>8322719.6904850919</v>
      </c>
    </row>
    <row r="211" spans="1:14" ht="16.5">
      <c r="A211" s="20">
        <v>263</v>
      </c>
      <c r="B211" s="9" t="s">
        <v>98</v>
      </c>
      <c r="C211" s="32">
        <v>251656.91280000005</v>
      </c>
      <c r="D211" s="32">
        <v>104187.74669999999</v>
      </c>
      <c r="E211" s="32">
        <f t="shared" si="8"/>
        <v>147469.16610000006</v>
      </c>
      <c r="F211" s="60">
        <v>8745626.9670404065</v>
      </c>
      <c r="I211" s="20">
        <v>263</v>
      </c>
      <c r="J211" s="9" t="s">
        <v>98</v>
      </c>
      <c r="K211" s="22">
        <v>251656.91280000005</v>
      </c>
      <c r="L211" s="22">
        <v>104187.74669999999</v>
      </c>
      <c r="M211" s="22">
        <f t="shared" si="9"/>
        <v>147469.16610000006</v>
      </c>
      <c r="N211" s="349">
        <v>9898987.0476624351</v>
      </c>
    </row>
    <row r="212" spans="1:14" ht="16.5">
      <c r="A212" s="20">
        <v>214</v>
      </c>
      <c r="B212" s="9" t="s">
        <v>75</v>
      </c>
      <c r="C212" s="32">
        <v>452149.53600000014</v>
      </c>
      <c r="D212" s="32">
        <v>232247.20410000006</v>
      </c>
      <c r="E212" s="32">
        <f t="shared" si="8"/>
        <v>219902.33190000008</v>
      </c>
      <c r="F212" s="60">
        <v>8756287.1856239364</v>
      </c>
      <c r="I212" s="20">
        <v>214</v>
      </c>
      <c r="J212" s="9" t="s">
        <v>75</v>
      </c>
      <c r="K212" s="22">
        <v>452149.53600000014</v>
      </c>
      <c r="L212" s="22">
        <v>232247.20410000006</v>
      </c>
      <c r="M212" s="22">
        <f t="shared" si="9"/>
        <v>219902.33190000008</v>
      </c>
      <c r="N212" s="349">
        <v>10871886.599722017</v>
      </c>
    </row>
    <row r="213" spans="1:14" ht="16.5">
      <c r="A213" s="20">
        <v>694</v>
      </c>
      <c r="B213" s="9" t="s">
        <v>222</v>
      </c>
      <c r="C213" s="32">
        <v>1035184.464</v>
      </c>
      <c r="D213" s="32">
        <v>618359.11049999995</v>
      </c>
      <c r="E213" s="32">
        <f t="shared" si="8"/>
        <v>416825.35350000008</v>
      </c>
      <c r="F213" s="60">
        <v>8951594.9621054586</v>
      </c>
      <c r="I213" s="20">
        <v>694</v>
      </c>
      <c r="J213" s="9" t="s">
        <v>222</v>
      </c>
      <c r="K213" s="22">
        <v>1035184.464</v>
      </c>
      <c r="L213" s="22">
        <v>618359.11049999995</v>
      </c>
      <c r="M213" s="22">
        <f t="shared" si="9"/>
        <v>416825.35350000008</v>
      </c>
      <c r="N213" s="349">
        <v>14410951.625107711</v>
      </c>
    </row>
    <row r="214" spans="1:14" ht="16.5">
      <c r="A214" s="20">
        <v>832</v>
      </c>
      <c r="B214" s="9" t="s">
        <v>259</v>
      </c>
      <c r="C214" s="32">
        <v>26846.378700000001</v>
      </c>
      <c r="D214" s="32">
        <v>66930.03</v>
      </c>
      <c r="E214" s="42">
        <f t="shared" si="8"/>
        <v>-40083.651299999998</v>
      </c>
      <c r="F214" s="60">
        <v>9088375.611732835</v>
      </c>
      <c r="I214" s="20">
        <v>832</v>
      </c>
      <c r="J214" s="9" t="s">
        <v>259</v>
      </c>
      <c r="K214" s="22">
        <v>26846.378700000001</v>
      </c>
      <c r="L214" s="22">
        <v>66930.03</v>
      </c>
      <c r="M214" s="22">
        <f t="shared" si="9"/>
        <v>-40083.651299999998</v>
      </c>
      <c r="N214" s="349">
        <v>8657003.4439152256</v>
      </c>
    </row>
    <row r="215" spans="1:14" ht="16.5">
      <c r="A215" s="20">
        <v>430</v>
      </c>
      <c r="B215" s="9" t="s">
        <v>141</v>
      </c>
      <c r="C215" s="32">
        <v>656137.39410000015</v>
      </c>
      <c r="D215" s="32">
        <v>671348.35891800001</v>
      </c>
      <c r="E215" s="32">
        <f t="shared" si="8"/>
        <v>-15210.964817999862</v>
      </c>
      <c r="F215" s="60">
        <v>9162496.462737307</v>
      </c>
      <c r="I215" s="20">
        <v>430</v>
      </c>
      <c r="J215" s="9" t="s">
        <v>141</v>
      </c>
      <c r="K215" s="22">
        <v>656137.39410000015</v>
      </c>
      <c r="L215" s="22">
        <v>671348.35891800001</v>
      </c>
      <c r="M215" s="22">
        <f t="shared" si="9"/>
        <v>-15210.964817999862</v>
      </c>
      <c r="N215" s="349">
        <v>10246794.200208787</v>
      </c>
    </row>
    <row r="216" spans="1:14" ht="16.5">
      <c r="A216" s="20">
        <v>529</v>
      </c>
      <c r="B216" s="9" t="s">
        <v>167</v>
      </c>
      <c r="C216" s="32">
        <v>184652.51610000001</v>
      </c>
      <c r="D216" s="32">
        <v>457548.55842000002</v>
      </c>
      <c r="E216" s="42">
        <f t="shared" si="8"/>
        <v>-272896.04232000001</v>
      </c>
      <c r="F216" s="60">
        <v>9173323.6977484617</v>
      </c>
      <c r="I216" s="20">
        <v>529</v>
      </c>
      <c r="J216" s="9" t="s">
        <v>167</v>
      </c>
      <c r="K216" s="22">
        <v>184652.51610000001</v>
      </c>
      <c r="L216" s="22">
        <v>457548.55842000002</v>
      </c>
      <c r="M216" s="22">
        <f t="shared" si="9"/>
        <v>-272896.04232000001</v>
      </c>
      <c r="N216" s="349">
        <v>8537281.9914605543</v>
      </c>
    </row>
    <row r="217" spans="1:14" ht="16.5">
      <c r="A217" s="20">
        <v>16</v>
      </c>
      <c r="B217" s="9" t="s">
        <v>12</v>
      </c>
      <c r="C217" s="32">
        <v>945944.42400000012</v>
      </c>
      <c r="D217" s="32">
        <v>137013.20808000001</v>
      </c>
      <c r="E217" s="32">
        <f t="shared" si="8"/>
        <v>808931.2159200001</v>
      </c>
      <c r="F217" s="60">
        <v>9405283.760755077</v>
      </c>
      <c r="I217" s="20">
        <v>16</v>
      </c>
      <c r="J217" s="9" t="s">
        <v>12</v>
      </c>
      <c r="K217" s="22">
        <v>945944.42400000012</v>
      </c>
      <c r="L217" s="22">
        <v>137013.20808000001</v>
      </c>
      <c r="M217" s="22">
        <f t="shared" si="9"/>
        <v>808931.2159200001</v>
      </c>
      <c r="N217" s="349">
        <v>11074293.125120997</v>
      </c>
    </row>
    <row r="218" spans="1:14" ht="16.5">
      <c r="A218" s="20">
        <v>322</v>
      </c>
      <c r="B218" s="9" t="s">
        <v>123</v>
      </c>
      <c r="C218" s="32">
        <v>214473.56279999999</v>
      </c>
      <c r="D218" s="32">
        <v>138793.54687800002</v>
      </c>
      <c r="E218" s="32">
        <f t="shared" si="8"/>
        <v>75680.015921999962</v>
      </c>
      <c r="F218" s="60">
        <v>9498567.0326414686</v>
      </c>
      <c r="I218" s="20">
        <v>322</v>
      </c>
      <c r="J218" s="9" t="s">
        <v>123</v>
      </c>
      <c r="K218" s="22">
        <v>214473.56279999999</v>
      </c>
      <c r="L218" s="22">
        <v>138793.54687800002</v>
      </c>
      <c r="M218" s="22">
        <f t="shared" si="9"/>
        <v>75680.015921999962</v>
      </c>
      <c r="N218" s="349">
        <v>10028489.49504664</v>
      </c>
    </row>
    <row r="219" spans="1:14" ht="16.5">
      <c r="A219" s="20">
        <v>893</v>
      </c>
      <c r="B219" s="9" t="s">
        <v>280</v>
      </c>
      <c r="C219" s="32">
        <v>163606.74</v>
      </c>
      <c r="D219" s="32">
        <v>184578.14939999999</v>
      </c>
      <c r="E219" s="42">
        <f t="shared" si="8"/>
        <v>-20971.409400000004</v>
      </c>
      <c r="F219" s="60">
        <v>9577474.2553107087</v>
      </c>
      <c r="I219" s="20">
        <v>893</v>
      </c>
      <c r="J219" s="9" t="s">
        <v>280</v>
      </c>
      <c r="K219" s="22">
        <v>163606.74</v>
      </c>
      <c r="L219" s="22">
        <v>184578.14939999999</v>
      </c>
      <c r="M219" s="22">
        <f t="shared" si="9"/>
        <v>-20971.409400000004</v>
      </c>
      <c r="N219" s="349">
        <v>9075707.9762361366</v>
      </c>
    </row>
    <row r="220" spans="1:14" ht="16.5">
      <c r="A220" s="20">
        <v>232</v>
      </c>
      <c r="B220" s="9" t="s">
        <v>83</v>
      </c>
      <c r="C220" s="32">
        <v>215663.43000000002</v>
      </c>
      <c r="D220" s="32">
        <v>245930.67690000002</v>
      </c>
      <c r="E220" s="32">
        <f t="shared" si="8"/>
        <v>-30267.246899999998</v>
      </c>
      <c r="F220" s="60">
        <v>9673715.9400580265</v>
      </c>
      <c r="I220" s="20">
        <v>232</v>
      </c>
      <c r="J220" s="9" t="s">
        <v>83</v>
      </c>
      <c r="K220" s="22">
        <v>215663.43000000002</v>
      </c>
      <c r="L220" s="22">
        <v>245930.67690000002</v>
      </c>
      <c r="M220" s="22">
        <f t="shared" si="9"/>
        <v>-30267.246899999998</v>
      </c>
      <c r="N220" s="349">
        <v>9960978.1950475611</v>
      </c>
    </row>
    <row r="221" spans="1:14" ht="16.5">
      <c r="A221" s="20">
        <v>301</v>
      </c>
      <c r="B221" s="9" t="s">
        <v>115</v>
      </c>
      <c r="C221" s="32">
        <v>700757.41410000005</v>
      </c>
      <c r="D221" s="32">
        <v>242985.75558</v>
      </c>
      <c r="E221" s="32">
        <f t="shared" si="8"/>
        <v>457771.65852000006</v>
      </c>
      <c r="F221" s="60">
        <v>9806834.3581784647</v>
      </c>
      <c r="I221" s="20">
        <v>301</v>
      </c>
      <c r="J221" s="9" t="s">
        <v>115</v>
      </c>
      <c r="K221" s="22">
        <v>700757.41410000005</v>
      </c>
      <c r="L221" s="22">
        <v>242985.75558</v>
      </c>
      <c r="M221" s="22">
        <f t="shared" si="9"/>
        <v>457771.65852000006</v>
      </c>
      <c r="N221" s="349">
        <v>16169427.457633354</v>
      </c>
    </row>
    <row r="222" spans="1:14" ht="16.5">
      <c r="A222" s="20">
        <v>71</v>
      </c>
      <c r="B222" s="9" t="s">
        <v>24</v>
      </c>
      <c r="C222" s="32">
        <v>174092.44470000002</v>
      </c>
      <c r="D222" s="32">
        <v>236634.83939999997</v>
      </c>
      <c r="E222" s="32">
        <f t="shared" si="8"/>
        <v>-62542.394699999946</v>
      </c>
      <c r="F222" s="60">
        <v>9863233.2227066197</v>
      </c>
      <c r="I222" s="20">
        <v>71</v>
      </c>
      <c r="J222" s="9" t="s">
        <v>24</v>
      </c>
      <c r="K222" s="22">
        <v>174092.44470000002</v>
      </c>
      <c r="L222" s="22">
        <v>236634.83939999997</v>
      </c>
      <c r="M222" s="22">
        <f t="shared" si="9"/>
        <v>-62542.394699999946</v>
      </c>
      <c r="N222" s="349">
        <v>10306746.123796521</v>
      </c>
    </row>
    <row r="223" spans="1:14" ht="16.5">
      <c r="A223" s="20">
        <v>577</v>
      </c>
      <c r="B223" s="9" t="s">
        <v>181</v>
      </c>
      <c r="C223" s="32">
        <v>385442.60610000003</v>
      </c>
      <c r="D223" s="32">
        <v>303341.76929999999</v>
      </c>
      <c r="E223" s="32">
        <f t="shared" si="8"/>
        <v>82100.836800000048</v>
      </c>
      <c r="F223" s="60">
        <v>9987436.6347456407</v>
      </c>
      <c r="I223" s="20">
        <v>577</v>
      </c>
      <c r="J223" s="9" t="s">
        <v>181</v>
      </c>
      <c r="K223" s="22">
        <v>385442.60610000003</v>
      </c>
      <c r="L223" s="22">
        <v>303341.76929999999</v>
      </c>
      <c r="M223" s="22">
        <f t="shared" si="9"/>
        <v>82100.836800000048</v>
      </c>
      <c r="N223" s="349">
        <v>10259034.632169643</v>
      </c>
    </row>
    <row r="224" spans="1:14" ht="16.5">
      <c r="A224" s="20">
        <v>434</v>
      </c>
      <c r="B224" s="9" t="s">
        <v>143</v>
      </c>
      <c r="C224" s="32">
        <v>1419214.1027999998</v>
      </c>
      <c r="D224" s="32">
        <v>510899.22900000005</v>
      </c>
      <c r="E224" s="32">
        <f t="shared" si="8"/>
        <v>908314.87379999971</v>
      </c>
      <c r="F224" s="60">
        <v>10183510.192059437</v>
      </c>
      <c r="I224" s="20">
        <v>434</v>
      </c>
      <c r="J224" s="9" t="s">
        <v>143</v>
      </c>
      <c r="K224" s="22">
        <v>1419214.1027999998</v>
      </c>
      <c r="L224" s="22">
        <v>510899.22900000005</v>
      </c>
      <c r="M224" s="22">
        <f t="shared" si="9"/>
        <v>908314.87379999971</v>
      </c>
      <c r="N224" s="349">
        <v>11964077.418357672</v>
      </c>
    </row>
    <row r="225" spans="1:14" ht="16.5">
      <c r="A225" s="20">
        <v>111</v>
      </c>
      <c r="B225" s="9" t="s">
        <v>45</v>
      </c>
      <c r="C225" s="32">
        <v>349597.8567</v>
      </c>
      <c r="D225" s="32">
        <v>253025.26007999998</v>
      </c>
      <c r="E225" s="32">
        <f t="shared" si="8"/>
        <v>96572.596620000026</v>
      </c>
      <c r="F225" s="60">
        <v>10440117.427791446</v>
      </c>
      <c r="I225" s="20">
        <v>111</v>
      </c>
      <c r="J225" s="9" t="s">
        <v>45</v>
      </c>
      <c r="K225" s="22">
        <v>349597.8567</v>
      </c>
      <c r="L225" s="22">
        <v>253025.26007999998</v>
      </c>
      <c r="M225" s="22">
        <f t="shared" si="9"/>
        <v>96572.596620000026</v>
      </c>
      <c r="N225" s="349">
        <v>11943915.013494825</v>
      </c>
    </row>
    <row r="226" spans="1:14" ht="16.5">
      <c r="A226" s="20">
        <v>61</v>
      </c>
      <c r="B226" s="9" t="s">
        <v>22</v>
      </c>
      <c r="C226" s="32">
        <v>676736.97000000032</v>
      </c>
      <c r="D226" s="32">
        <v>417658.26054000005</v>
      </c>
      <c r="E226" s="32">
        <f t="shared" si="8"/>
        <v>259078.70946000027</v>
      </c>
      <c r="F226" s="60">
        <v>10461233.567793729</v>
      </c>
      <c r="I226" s="20">
        <v>61</v>
      </c>
      <c r="J226" s="9" t="s">
        <v>22</v>
      </c>
      <c r="K226" s="22">
        <v>676736.97000000032</v>
      </c>
      <c r="L226" s="22">
        <v>417658.26054000005</v>
      </c>
      <c r="M226" s="22">
        <f t="shared" si="9"/>
        <v>259078.70946000027</v>
      </c>
      <c r="N226" s="349">
        <v>13045973.450889928</v>
      </c>
    </row>
    <row r="227" spans="1:14" ht="16.5">
      <c r="A227" s="20">
        <v>494</v>
      </c>
      <c r="B227" s="9" t="s">
        <v>157</v>
      </c>
      <c r="C227" s="32">
        <v>230685.50339999999</v>
      </c>
      <c r="D227" s="32">
        <v>163963.70015999998</v>
      </c>
      <c r="E227" s="32">
        <f t="shared" si="8"/>
        <v>66721.803240000008</v>
      </c>
      <c r="F227" s="60">
        <v>10464084.78066518</v>
      </c>
      <c r="I227" s="20">
        <v>494</v>
      </c>
      <c r="J227" s="9" t="s">
        <v>157</v>
      </c>
      <c r="K227" s="22">
        <v>230685.50339999999</v>
      </c>
      <c r="L227" s="22">
        <v>163963.70015999998</v>
      </c>
      <c r="M227" s="22">
        <f t="shared" si="9"/>
        <v>66721.803240000008</v>
      </c>
      <c r="N227" s="349">
        <v>11633169.667641919</v>
      </c>
    </row>
    <row r="228" spans="1:14" ht="16.5">
      <c r="A228" s="20">
        <v>10</v>
      </c>
      <c r="B228" s="9" t="s">
        <v>11</v>
      </c>
      <c r="C228" s="32">
        <v>151708.068</v>
      </c>
      <c r="D228" s="32">
        <v>232172.83740000002</v>
      </c>
      <c r="E228" s="42">
        <f t="shared" si="8"/>
        <v>-80464.769400000019</v>
      </c>
      <c r="F228" s="60">
        <v>10495122.541491196</v>
      </c>
      <c r="I228" s="20">
        <v>10</v>
      </c>
      <c r="J228" s="9" t="s">
        <v>11</v>
      </c>
      <c r="K228" s="22">
        <v>151708.068</v>
      </c>
      <c r="L228" s="22">
        <v>232172.83740000002</v>
      </c>
      <c r="M228" s="22">
        <f t="shared" si="9"/>
        <v>-80464.769400000019</v>
      </c>
      <c r="N228" s="349">
        <v>12254082.72144438</v>
      </c>
    </row>
    <row r="229" spans="1:14" ht="16.5">
      <c r="A229" s="20">
        <v>636</v>
      </c>
      <c r="B229" s="9" t="s">
        <v>211</v>
      </c>
      <c r="C229" s="32">
        <v>782412.05070000002</v>
      </c>
      <c r="D229" s="32">
        <v>127538.89050000001</v>
      </c>
      <c r="E229" s="32">
        <f t="shared" si="8"/>
        <v>654873.16020000004</v>
      </c>
      <c r="F229" s="60">
        <v>10532627.429703562</v>
      </c>
      <c r="I229" s="20">
        <v>636</v>
      </c>
      <c r="J229" s="9" t="s">
        <v>211</v>
      </c>
      <c r="K229" s="22">
        <v>782412.05070000002</v>
      </c>
      <c r="L229" s="22">
        <v>127538.89050000001</v>
      </c>
      <c r="M229" s="22">
        <f t="shared" si="9"/>
        <v>654873.16020000004</v>
      </c>
      <c r="N229" s="349">
        <v>8889669.5154646747</v>
      </c>
    </row>
    <row r="230" spans="1:14" ht="16.5">
      <c r="A230" s="20">
        <v>148</v>
      </c>
      <c r="B230" s="9" t="s">
        <v>52</v>
      </c>
      <c r="C230" s="32">
        <v>133860.06</v>
      </c>
      <c r="D230" s="32">
        <v>159144.73800000001</v>
      </c>
      <c r="E230" s="42">
        <f t="shared" si="8"/>
        <v>-25284.678000000014</v>
      </c>
      <c r="F230" s="60">
        <v>10609097.816863813</v>
      </c>
      <c r="I230" s="20">
        <v>148</v>
      </c>
      <c r="J230" s="9" t="s">
        <v>52</v>
      </c>
      <c r="K230" s="22">
        <v>133860.06</v>
      </c>
      <c r="L230" s="22">
        <v>159144.73800000001</v>
      </c>
      <c r="M230" s="22">
        <f t="shared" si="9"/>
        <v>-25284.678000000014</v>
      </c>
      <c r="N230" s="349">
        <v>10083269.322733348</v>
      </c>
    </row>
    <row r="231" spans="1:14" ht="16.5">
      <c r="A231" s="20">
        <v>186</v>
      </c>
      <c r="B231" s="9" t="s">
        <v>68</v>
      </c>
      <c r="C231" s="32">
        <v>793492.6889999999</v>
      </c>
      <c r="D231" s="32">
        <v>3296909.3224380007</v>
      </c>
      <c r="E231" s="42">
        <f t="shared" si="8"/>
        <v>-2503416.6334380009</v>
      </c>
      <c r="F231" s="60">
        <v>10626500.286455648</v>
      </c>
      <c r="I231" s="20">
        <v>186</v>
      </c>
      <c r="J231" s="9" t="s">
        <v>68</v>
      </c>
      <c r="K231" s="22">
        <v>793492.6889999999</v>
      </c>
      <c r="L231" s="22">
        <v>3296909.3224380007</v>
      </c>
      <c r="M231" s="22">
        <f t="shared" si="9"/>
        <v>-2503416.6334380009</v>
      </c>
      <c r="N231" s="349">
        <v>16109315.776696114</v>
      </c>
    </row>
    <row r="232" spans="1:14" ht="16.5">
      <c r="A232" s="20">
        <v>165</v>
      </c>
      <c r="B232" s="9" t="s">
        <v>57</v>
      </c>
      <c r="C232" s="32">
        <v>788361.38670000003</v>
      </c>
      <c r="D232" s="32">
        <v>391629.91554000002</v>
      </c>
      <c r="E232" s="32">
        <f t="shared" si="8"/>
        <v>396731.47116000002</v>
      </c>
      <c r="F232" s="60">
        <v>10827980.639798159</v>
      </c>
      <c r="I232" s="20">
        <v>165</v>
      </c>
      <c r="J232" s="9" t="s">
        <v>57</v>
      </c>
      <c r="K232" s="22">
        <v>788361.38670000003</v>
      </c>
      <c r="L232" s="22">
        <v>391629.91554000002</v>
      </c>
      <c r="M232" s="22">
        <f t="shared" si="9"/>
        <v>396731.47116000002</v>
      </c>
      <c r="N232" s="349">
        <v>12713397.945649192</v>
      </c>
    </row>
    <row r="233" spans="1:14" ht="16.5">
      <c r="A233" s="20">
        <v>440</v>
      </c>
      <c r="B233" s="9" t="s">
        <v>146</v>
      </c>
      <c r="C233" s="32">
        <v>50569.356</v>
      </c>
      <c r="D233" s="32">
        <v>235147.50539999999</v>
      </c>
      <c r="E233" s="42">
        <f t="shared" si="8"/>
        <v>-184578.14939999999</v>
      </c>
      <c r="F233" s="60">
        <v>10849696.202807972</v>
      </c>
      <c r="I233" s="20">
        <v>440</v>
      </c>
      <c r="J233" s="9" t="s">
        <v>146</v>
      </c>
      <c r="K233" s="22">
        <v>50569.356</v>
      </c>
      <c r="L233" s="22">
        <v>235147.50539999999</v>
      </c>
      <c r="M233" s="22">
        <f t="shared" si="9"/>
        <v>-184578.14939999999</v>
      </c>
      <c r="N233" s="349">
        <v>9711553.7687588967</v>
      </c>
    </row>
    <row r="234" spans="1:14" ht="16.5">
      <c r="A234" s="20">
        <v>541</v>
      </c>
      <c r="B234" s="9" t="s">
        <v>172</v>
      </c>
      <c r="C234" s="32">
        <v>95189.376000000004</v>
      </c>
      <c r="D234" s="32">
        <v>180041.78070000003</v>
      </c>
      <c r="E234" s="42">
        <f t="shared" si="8"/>
        <v>-84852.404700000028</v>
      </c>
      <c r="F234" s="60">
        <v>10865006.713771719</v>
      </c>
      <c r="I234" s="20">
        <v>541</v>
      </c>
      <c r="J234" s="9" t="s">
        <v>172</v>
      </c>
      <c r="K234" s="22">
        <v>95189.376000000004</v>
      </c>
      <c r="L234" s="22">
        <v>180041.78070000003</v>
      </c>
      <c r="M234" s="22">
        <f t="shared" si="9"/>
        <v>-84852.404700000028</v>
      </c>
      <c r="N234" s="349">
        <v>13432418.516775234</v>
      </c>
    </row>
    <row r="235" spans="1:14" ht="16.5">
      <c r="A235" s="20">
        <v>261</v>
      </c>
      <c r="B235" s="9" t="s">
        <v>97</v>
      </c>
      <c r="C235" s="32">
        <v>140181.22950000002</v>
      </c>
      <c r="D235" s="32">
        <v>142932.79739999998</v>
      </c>
      <c r="E235" s="32">
        <f t="shared" si="8"/>
        <v>-2751.5678999999654</v>
      </c>
      <c r="F235" s="60">
        <v>11016759.583134422</v>
      </c>
      <c r="I235" s="20">
        <v>261</v>
      </c>
      <c r="J235" s="9" t="s">
        <v>97</v>
      </c>
      <c r="K235" s="22">
        <v>140181.22950000002</v>
      </c>
      <c r="L235" s="22">
        <v>142932.79739999998</v>
      </c>
      <c r="M235" s="22">
        <f t="shared" si="9"/>
        <v>-2751.5678999999654</v>
      </c>
      <c r="N235" s="349">
        <v>10655809.061931621</v>
      </c>
    </row>
    <row r="236" spans="1:14" ht="16.5">
      <c r="A236" s="20">
        <v>851</v>
      </c>
      <c r="B236" s="9" t="s">
        <v>269</v>
      </c>
      <c r="C236" s="32">
        <v>375031.2681000001</v>
      </c>
      <c r="D236" s="32">
        <v>337059.63107999996</v>
      </c>
      <c r="E236" s="32">
        <f t="shared" si="8"/>
        <v>37971.63702000014</v>
      </c>
      <c r="F236" s="60">
        <v>11059988.902273688</v>
      </c>
      <c r="I236" s="20">
        <v>851</v>
      </c>
      <c r="J236" s="9" t="s">
        <v>269</v>
      </c>
      <c r="K236" s="22">
        <v>375031.2681000001</v>
      </c>
      <c r="L236" s="22">
        <v>337059.63107999996</v>
      </c>
      <c r="M236" s="22">
        <f t="shared" si="9"/>
        <v>37971.63702000014</v>
      </c>
      <c r="N236" s="349">
        <v>15215800.240866631</v>
      </c>
    </row>
    <row r="237" spans="1:14" ht="16.5">
      <c r="A237" s="20">
        <v>684</v>
      </c>
      <c r="B237" s="9" t="s">
        <v>217</v>
      </c>
      <c r="C237" s="32">
        <v>888012.76470000017</v>
      </c>
      <c r="D237" s="32">
        <v>3997219.0490039997</v>
      </c>
      <c r="E237" s="42">
        <f t="shared" si="8"/>
        <v>-3109206.2843039995</v>
      </c>
      <c r="F237" s="60">
        <v>11444672.202354189</v>
      </c>
      <c r="I237" s="20">
        <v>684</v>
      </c>
      <c r="J237" s="9" t="s">
        <v>217</v>
      </c>
      <c r="K237" s="22">
        <v>888012.76470000017</v>
      </c>
      <c r="L237" s="22">
        <v>3997219.0490039997</v>
      </c>
      <c r="M237" s="22">
        <f t="shared" si="9"/>
        <v>-3109206.2843039995</v>
      </c>
      <c r="N237" s="349">
        <v>17662662.683521628</v>
      </c>
    </row>
    <row r="238" spans="1:14" ht="16.5">
      <c r="A238" s="20">
        <v>859</v>
      </c>
      <c r="B238" s="9" t="s">
        <v>274</v>
      </c>
      <c r="C238" s="32">
        <v>203987.85810000001</v>
      </c>
      <c r="D238" s="32">
        <v>188266.73772</v>
      </c>
      <c r="E238" s="32">
        <f t="shared" si="8"/>
        <v>15721.120380000008</v>
      </c>
      <c r="F238" s="60">
        <v>11454582.088620678</v>
      </c>
      <c r="I238" s="20">
        <v>859</v>
      </c>
      <c r="J238" s="9" t="s">
        <v>274</v>
      </c>
      <c r="K238" s="22">
        <v>203987.85810000001</v>
      </c>
      <c r="L238" s="22">
        <v>188266.73772</v>
      </c>
      <c r="M238" s="22">
        <f t="shared" si="9"/>
        <v>15721.120380000008</v>
      </c>
      <c r="N238" s="349">
        <v>12184410.408128694</v>
      </c>
    </row>
    <row r="239" spans="1:14" ht="16.5">
      <c r="A239" s="20">
        <v>992</v>
      </c>
      <c r="B239" s="9" t="s">
        <v>301</v>
      </c>
      <c r="C239" s="32">
        <v>255970.1814</v>
      </c>
      <c r="D239" s="32">
        <v>398605.5120000001</v>
      </c>
      <c r="E239" s="42">
        <f t="shared" si="8"/>
        <v>-142635.3306000001</v>
      </c>
      <c r="F239" s="60">
        <v>11487762.836397389</v>
      </c>
      <c r="I239" s="20">
        <v>992</v>
      </c>
      <c r="J239" s="9" t="s">
        <v>301</v>
      </c>
      <c r="K239" s="22">
        <v>255970.1814</v>
      </c>
      <c r="L239" s="22">
        <v>398605.5120000001</v>
      </c>
      <c r="M239" s="22">
        <f t="shared" si="9"/>
        <v>-142635.3306000001</v>
      </c>
      <c r="N239" s="349">
        <v>15447126.895649901</v>
      </c>
    </row>
    <row r="240" spans="1:14" ht="16.5">
      <c r="A240" s="20">
        <v>260</v>
      </c>
      <c r="B240" s="9" t="s">
        <v>96</v>
      </c>
      <c r="C240" s="32">
        <v>144271.39800000002</v>
      </c>
      <c r="D240" s="32">
        <v>145193.54508000001</v>
      </c>
      <c r="E240" s="32">
        <f t="shared" si="8"/>
        <v>-922.14707999999519</v>
      </c>
      <c r="F240" s="60">
        <v>11694364.960645888</v>
      </c>
      <c r="I240" s="20">
        <v>260</v>
      </c>
      <c r="J240" s="9" t="s">
        <v>96</v>
      </c>
      <c r="K240" s="22">
        <v>144271.39800000002</v>
      </c>
      <c r="L240" s="22">
        <v>145193.54508000001</v>
      </c>
      <c r="M240" s="22">
        <f t="shared" si="9"/>
        <v>-922.14707999999519</v>
      </c>
      <c r="N240" s="349">
        <v>14676518.106149394</v>
      </c>
    </row>
    <row r="241" spans="1:14" ht="16.5">
      <c r="A241" s="20">
        <v>749</v>
      </c>
      <c r="B241" s="9" t="s">
        <v>241</v>
      </c>
      <c r="C241" s="32">
        <v>604155.0708000001</v>
      </c>
      <c r="D241" s="32">
        <v>448847.65452000004</v>
      </c>
      <c r="E241" s="32">
        <f t="shared" si="8"/>
        <v>155307.41628000006</v>
      </c>
      <c r="F241" s="60">
        <v>11873270.046938693</v>
      </c>
      <c r="I241" s="20">
        <v>749</v>
      </c>
      <c r="J241" s="9" t="s">
        <v>241</v>
      </c>
      <c r="K241" s="22">
        <v>604155.0708000001</v>
      </c>
      <c r="L241" s="22">
        <v>448847.65452000004</v>
      </c>
      <c r="M241" s="22">
        <f t="shared" si="9"/>
        <v>155307.41628000006</v>
      </c>
      <c r="N241" s="349">
        <v>11366126.208353614</v>
      </c>
    </row>
    <row r="242" spans="1:14" ht="16.5">
      <c r="A242" s="20">
        <v>400</v>
      </c>
      <c r="B242" s="9" t="s">
        <v>126</v>
      </c>
      <c r="C242" s="32">
        <v>322751.478</v>
      </c>
      <c r="D242" s="32">
        <v>108649.74870000001</v>
      </c>
      <c r="E242" s="32">
        <f t="shared" si="8"/>
        <v>214101.72930000001</v>
      </c>
      <c r="F242" s="60">
        <v>12206605.09093334</v>
      </c>
      <c r="I242" s="20">
        <v>400</v>
      </c>
      <c r="J242" s="9" t="s">
        <v>126</v>
      </c>
      <c r="K242" s="22">
        <v>322751.478</v>
      </c>
      <c r="L242" s="22">
        <v>108649.74870000001</v>
      </c>
      <c r="M242" s="22">
        <f t="shared" si="9"/>
        <v>214101.72930000001</v>
      </c>
      <c r="N242" s="349">
        <v>13038574.247045657</v>
      </c>
    </row>
    <row r="243" spans="1:14" ht="16.5">
      <c r="A243" s="20">
        <v>560</v>
      </c>
      <c r="B243" s="9" t="s">
        <v>175</v>
      </c>
      <c r="C243" s="32">
        <v>1349160.6714000001</v>
      </c>
      <c r="D243" s="32">
        <v>998740.31899799989</v>
      </c>
      <c r="E243" s="32">
        <f t="shared" si="8"/>
        <v>350420.35240200022</v>
      </c>
      <c r="F243" s="60">
        <v>12364451.282352859</v>
      </c>
      <c r="I243" s="20">
        <v>560</v>
      </c>
      <c r="J243" s="9" t="s">
        <v>175</v>
      </c>
      <c r="K243" s="22">
        <v>1349160.6714000001</v>
      </c>
      <c r="L243" s="22">
        <v>998740.31899799989</v>
      </c>
      <c r="M243" s="22">
        <f t="shared" si="9"/>
        <v>350420.35240200022</v>
      </c>
      <c r="N243" s="349">
        <v>14074513.959350288</v>
      </c>
    </row>
    <row r="244" spans="1:14" ht="16.5">
      <c r="A244" s="20">
        <v>609</v>
      </c>
      <c r="B244" s="9" t="s">
        <v>197</v>
      </c>
      <c r="C244" s="32">
        <v>1318075.3907999999</v>
      </c>
      <c r="D244" s="32">
        <v>4150018.8201599997</v>
      </c>
      <c r="E244" s="42">
        <f t="shared" si="8"/>
        <v>-2831943.4293599995</v>
      </c>
      <c r="F244" s="60">
        <v>12777342.363050077</v>
      </c>
      <c r="I244" s="20">
        <v>609</v>
      </c>
      <c r="J244" s="9" t="s">
        <v>197</v>
      </c>
      <c r="K244" s="22">
        <v>1318075.3907999999</v>
      </c>
      <c r="L244" s="22">
        <v>4150018.8201599997</v>
      </c>
      <c r="M244" s="22">
        <f t="shared" si="9"/>
        <v>-2831943.4293599995</v>
      </c>
      <c r="N244" s="349">
        <v>21530254.052719031</v>
      </c>
    </row>
    <row r="245" spans="1:14" ht="16.5">
      <c r="A245" s="20">
        <v>500</v>
      </c>
      <c r="B245" s="9" t="s">
        <v>161</v>
      </c>
      <c r="C245" s="32">
        <v>151856.8014</v>
      </c>
      <c r="D245" s="32">
        <v>312286.59597600001</v>
      </c>
      <c r="E245" s="42">
        <f t="shared" si="8"/>
        <v>-160429.79457600001</v>
      </c>
      <c r="F245" s="60">
        <v>12782372.222355202</v>
      </c>
      <c r="I245" s="20">
        <v>500</v>
      </c>
      <c r="J245" s="9" t="s">
        <v>161</v>
      </c>
      <c r="K245" s="22">
        <v>151856.8014</v>
      </c>
      <c r="L245" s="22">
        <v>312286.59597600001</v>
      </c>
      <c r="M245" s="22">
        <f t="shared" si="9"/>
        <v>-160429.79457600001</v>
      </c>
      <c r="N245" s="349">
        <v>12857011.612959953</v>
      </c>
    </row>
    <row r="246" spans="1:14" ht="16.5">
      <c r="A246" s="20">
        <v>245</v>
      </c>
      <c r="B246" s="9" t="s">
        <v>91</v>
      </c>
      <c r="C246" s="32">
        <v>638438.11950000015</v>
      </c>
      <c r="D246" s="32">
        <v>1806560.4964199997</v>
      </c>
      <c r="E246" s="42">
        <f t="shared" si="8"/>
        <v>-1168122.3769199997</v>
      </c>
      <c r="F246" s="60">
        <v>12985385.10019007</v>
      </c>
      <c r="I246" s="20">
        <v>245</v>
      </c>
      <c r="J246" s="9" t="s">
        <v>91</v>
      </c>
      <c r="K246" s="22">
        <v>638438.11950000015</v>
      </c>
      <c r="L246" s="22">
        <v>1806560.4964199997</v>
      </c>
      <c r="M246" s="22">
        <f t="shared" si="9"/>
        <v>-1168122.3769199997</v>
      </c>
      <c r="N246" s="349">
        <v>16737997.141653344</v>
      </c>
    </row>
    <row r="247" spans="1:14" ht="16.5">
      <c r="A247" s="20">
        <v>106</v>
      </c>
      <c r="B247" s="9" t="s">
        <v>42</v>
      </c>
      <c r="C247" s="32">
        <v>1225637.5827000001</v>
      </c>
      <c r="D247" s="32">
        <v>1182296.6699400004</v>
      </c>
      <c r="E247" s="42">
        <f t="shared" si="8"/>
        <v>43340.912759999745</v>
      </c>
      <c r="F247" s="60">
        <v>13330137.533850688</v>
      </c>
      <c r="I247" s="20">
        <v>106</v>
      </c>
      <c r="J247" s="9" t="s">
        <v>42</v>
      </c>
      <c r="K247" s="22">
        <v>1225637.5827000001</v>
      </c>
      <c r="L247" s="22">
        <v>1182296.6699400004</v>
      </c>
      <c r="M247" s="22">
        <f t="shared" si="9"/>
        <v>43340.912759999745</v>
      </c>
      <c r="N247" s="349">
        <v>20881432.851659544</v>
      </c>
    </row>
    <row r="248" spans="1:14" ht="16.5">
      <c r="A248" s="20">
        <v>408</v>
      </c>
      <c r="B248" s="9" t="s">
        <v>131</v>
      </c>
      <c r="C248" s="32">
        <v>193799.62020000003</v>
      </c>
      <c r="D248" s="32">
        <v>253218.61350000004</v>
      </c>
      <c r="E248" s="32">
        <f t="shared" si="8"/>
        <v>-59418.993300000002</v>
      </c>
      <c r="F248" s="60">
        <v>13547522.904508891</v>
      </c>
      <c r="I248" s="20">
        <v>408</v>
      </c>
      <c r="J248" s="9" t="s">
        <v>131</v>
      </c>
      <c r="K248" s="22">
        <v>193799.62020000003</v>
      </c>
      <c r="L248" s="22">
        <v>253218.61350000004</v>
      </c>
      <c r="M248" s="22">
        <f t="shared" si="9"/>
        <v>-59418.993300000002</v>
      </c>
      <c r="N248" s="349">
        <v>15987664.636810517</v>
      </c>
    </row>
    <row r="249" spans="1:14" ht="16.5">
      <c r="A249" s="20">
        <v>680</v>
      </c>
      <c r="B249" s="9" t="s">
        <v>214</v>
      </c>
      <c r="C249" s="32">
        <v>873585.62490000005</v>
      </c>
      <c r="D249" s="32">
        <v>1724053.6174379999</v>
      </c>
      <c r="E249" s="42">
        <f t="shared" si="8"/>
        <v>-850467.99253799987</v>
      </c>
      <c r="F249" s="60">
        <v>13804500.134696839</v>
      </c>
      <c r="I249" s="20">
        <v>680</v>
      </c>
      <c r="J249" s="9" t="s">
        <v>214</v>
      </c>
      <c r="K249" s="22">
        <v>873585.62490000005</v>
      </c>
      <c r="L249" s="22">
        <v>1724053.6174379999</v>
      </c>
      <c r="M249" s="22">
        <f t="shared" si="9"/>
        <v>-850467.99253799987</v>
      </c>
      <c r="N249" s="349">
        <v>13157152.621926695</v>
      </c>
    </row>
    <row r="250" spans="1:14" ht="16.5">
      <c r="A250" s="20">
        <v>139</v>
      </c>
      <c r="B250" s="9" t="s">
        <v>46</v>
      </c>
      <c r="C250" s="32">
        <v>271140.98820000002</v>
      </c>
      <c r="D250" s="32">
        <v>202604.63748</v>
      </c>
      <c r="E250" s="32">
        <f t="shared" si="8"/>
        <v>68536.350720000017</v>
      </c>
      <c r="F250" s="60">
        <v>13820987.700560166</v>
      </c>
      <c r="I250" s="20">
        <v>139</v>
      </c>
      <c r="J250" s="9" t="s">
        <v>46</v>
      </c>
      <c r="K250" s="22">
        <v>271140.98820000002</v>
      </c>
      <c r="L250" s="22">
        <v>202604.63748</v>
      </c>
      <c r="M250" s="22">
        <f t="shared" si="9"/>
        <v>68536.350720000017</v>
      </c>
      <c r="N250" s="349">
        <v>14625829.087286441</v>
      </c>
    </row>
    <row r="251" spans="1:14" ht="16.5">
      <c r="A251" s="20">
        <v>505</v>
      </c>
      <c r="B251" s="9" t="s">
        <v>164</v>
      </c>
      <c r="C251" s="32">
        <v>752888.47080000013</v>
      </c>
      <c r="D251" s="32">
        <v>2340498.5290800002</v>
      </c>
      <c r="E251" s="42">
        <f t="shared" si="8"/>
        <v>-1587610.05828</v>
      </c>
      <c r="F251" s="60">
        <v>13874012.923118839</v>
      </c>
      <c r="I251" s="20">
        <v>505</v>
      </c>
      <c r="J251" s="9" t="s">
        <v>164</v>
      </c>
      <c r="K251" s="22">
        <v>752888.47080000013</v>
      </c>
      <c r="L251" s="22">
        <v>2340498.5290800002</v>
      </c>
      <c r="M251" s="22">
        <f t="shared" si="9"/>
        <v>-1587610.05828</v>
      </c>
      <c r="N251" s="349">
        <v>13483692.998184567</v>
      </c>
    </row>
    <row r="252" spans="1:14" ht="16.5">
      <c r="A252" s="20">
        <v>5</v>
      </c>
      <c r="B252" s="9" t="s">
        <v>9</v>
      </c>
      <c r="C252" s="32">
        <v>2944326.3863999997</v>
      </c>
      <c r="D252" s="32">
        <v>694094.15778000013</v>
      </c>
      <c r="E252" s="32">
        <f t="shared" si="8"/>
        <v>2250232.2286199997</v>
      </c>
      <c r="F252" s="60">
        <v>14452712.134845048</v>
      </c>
      <c r="I252" s="20">
        <v>5</v>
      </c>
      <c r="J252" s="9" t="s">
        <v>9</v>
      </c>
      <c r="K252" s="22">
        <v>2944326.3863999997</v>
      </c>
      <c r="L252" s="22">
        <v>694094.15778000013</v>
      </c>
      <c r="M252" s="22">
        <f t="shared" si="9"/>
        <v>2250232.2286199997</v>
      </c>
      <c r="N252" s="349">
        <v>17167915.262365058</v>
      </c>
    </row>
    <row r="253" spans="1:14" ht="16.5">
      <c r="A253" s="20">
        <v>145</v>
      </c>
      <c r="B253" s="9" t="s">
        <v>50</v>
      </c>
      <c r="C253" s="32">
        <v>431698.69349999999</v>
      </c>
      <c r="D253" s="32">
        <v>339127.02533999999</v>
      </c>
      <c r="E253" s="32">
        <f t="shared" si="8"/>
        <v>92571.668160000001</v>
      </c>
      <c r="F253" s="60">
        <v>14831423.786581485</v>
      </c>
      <c r="I253" s="20">
        <v>145</v>
      </c>
      <c r="J253" s="9" t="s">
        <v>50</v>
      </c>
      <c r="K253" s="22">
        <v>431698.69349999999</v>
      </c>
      <c r="L253" s="22">
        <v>339127.02533999999</v>
      </c>
      <c r="M253" s="22">
        <f t="shared" si="9"/>
        <v>92571.668160000001</v>
      </c>
      <c r="N253" s="349">
        <v>15926877.485280966</v>
      </c>
    </row>
    <row r="254" spans="1:14" ht="16.5">
      <c r="A254" s="20">
        <v>599</v>
      </c>
      <c r="B254" s="9" t="s">
        <v>192</v>
      </c>
      <c r="C254" s="32">
        <v>217225.13070000001</v>
      </c>
      <c r="D254" s="32">
        <v>589058.63069999998</v>
      </c>
      <c r="E254" s="42">
        <f t="shared" si="8"/>
        <v>-371833.5</v>
      </c>
      <c r="F254" s="60">
        <v>15229953.708326025</v>
      </c>
      <c r="I254" s="20">
        <v>599</v>
      </c>
      <c r="J254" s="9" t="s">
        <v>192</v>
      </c>
      <c r="K254" s="22">
        <v>217225.13070000001</v>
      </c>
      <c r="L254" s="22">
        <v>589058.63069999998</v>
      </c>
      <c r="M254" s="22">
        <f t="shared" si="9"/>
        <v>-371833.5</v>
      </c>
      <c r="N254" s="349">
        <v>14834041.927649194</v>
      </c>
    </row>
    <row r="255" spans="1:14" ht="16.5">
      <c r="A255" s="20">
        <v>604</v>
      </c>
      <c r="B255" s="9" t="s">
        <v>194</v>
      </c>
      <c r="C255" s="32">
        <v>202500.52410000001</v>
      </c>
      <c r="D255" s="32">
        <v>904925.23961400008</v>
      </c>
      <c r="E255" s="42">
        <f t="shared" si="8"/>
        <v>-702424.71551400004</v>
      </c>
      <c r="F255" s="60">
        <v>15315801.364744136</v>
      </c>
      <c r="I255" s="20">
        <v>604</v>
      </c>
      <c r="J255" s="9" t="s">
        <v>194</v>
      </c>
      <c r="K255" s="22">
        <v>202500.52410000001</v>
      </c>
      <c r="L255" s="22">
        <v>904925.23961400008</v>
      </c>
      <c r="M255" s="22">
        <f t="shared" si="9"/>
        <v>-702424.71551400004</v>
      </c>
      <c r="N255" s="349">
        <v>15814805.645782696</v>
      </c>
    </row>
    <row r="256" spans="1:14" ht="16.5">
      <c r="A256" s="20">
        <v>208</v>
      </c>
      <c r="B256" s="9" t="s">
        <v>72</v>
      </c>
      <c r="C256" s="32">
        <v>108649.74870000003</v>
      </c>
      <c r="D256" s="32">
        <v>73280.946179999999</v>
      </c>
      <c r="E256" s="42">
        <f t="shared" si="8"/>
        <v>35368.802520000027</v>
      </c>
      <c r="F256" s="60">
        <v>15412206.562368596</v>
      </c>
      <c r="I256" s="20">
        <v>208</v>
      </c>
      <c r="J256" s="9" t="s">
        <v>72</v>
      </c>
      <c r="K256" s="22">
        <v>108649.74870000003</v>
      </c>
      <c r="L256" s="22">
        <v>73280.946179999999</v>
      </c>
      <c r="M256" s="22">
        <f t="shared" si="9"/>
        <v>35368.802520000027</v>
      </c>
      <c r="N256" s="349">
        <v>17398496.000046365</v>
      </c>
    </row>
    <row r="257" spans="1:14" ht="16.5">
      <c r="A257" s="20">
        <v>233</v>
      </c>
      <c r="B257" s="9" t="s">
        <v>84</v>
      </c>
      <c r="C257" s="32">
        <v>461296.64009999996</v>
      </c>
      <c r="D257" s="32">
        <v>266604.61950000003</v>
      </c>
      <c r="E257" s="32">
        <f t="shared" si="8"/>
        <v>194692.02059999993</v>
      </c>
      <c r="F257" s="60">
        <v>15450154.777218742</v>
      </c>
      <c r="I257" s="20">
        <v>233</v>
      </c>
      <c r="J257" s="9" t="s">
        <v>84</v>
      </c>
      <c r="K257" s="22">
        <v>461296.64009999996</v>
      </c>
      <c r="L257" s="22">
        <v>266604.61950000003</v>
      </c>
      <c r="M257" s="22">
        <f t="shared" si="9"/>
        <v>194692.02059999993</v>
      </c>
      <c r="N257" s="349">
        <v>17426390.83203784</v>
      </c>
    </row>
    <row r="258" spans="1:14" ht="16.5">
      <c r="A258" s="20">
        <v>615</v>
      </c>
      <c r="B258" s="9" t="s">
        <v>200</v>
      </c>
      <c r="C258" s="32">
        <v>132372.726</v>
      </c>
      <c r="D258" s="32">
        <v>60266.773679999998</v>
      </c>
      <c r="E258" s="32">
        <f t="shared" si="8"/>
        <v>72105.952319999997</v>
      </c>
      <c r="F258" s="60">
        <v>15687550.772769447</v>
      </c>
      <c r="I258" s="20">
        <v>615</v>
      </c>
      <c r="J258" s="9" t="s">
        <v>200</v>
      </c>
      <c r="K258" s="22">
        <v>132372.726</v>
      </c>
      <c r="L258" s="22">
        <v>60266.773679999998</v>
      </c>
      <c r="M258" s="22">
        <f t="shared" si="9"/>
        <v>72105.952319999997</v>
      </c>
      <c r="N258" s="349">
        <v>15227075.256802369</v>
      </c>
    </row>
    <row r="259" spans="1:14" ht="16.5">
      <c r="A259" s="20">
        <v>535</v>
      </c>
      <c r="B259" s="9" t="s">
        <v>169</v>
      </c>
      <c r="C259" s="32">
        <v>270843.52139999997</v>
      </c>
      <c r="D259" s="32">
        <v>360336.40818000003</v>
      </c>
      <c r="E259" s="42">
        <f t="shared" si="8"/>
        <v>-89492.886780000059</v>
      </c>
      <c r="F259" s="60">
        <v>15723726.578152491</v>
      </c>
      <c r="I259" s="20">
        <v>535</v>
      </c>
      <c r="J259" s="9" t="s">
        <v>169</v>
      </c>
      <c r="K259" s="22">
        <v>270843.52139999997</v>
      </c>
      <c r="L259" s="22">
        <v>360336.40818000003</v>
      </c>
      <c r="M259" s="22">
        <f t="shared" si="9"/>
        <v>-89492.886780000059</v>
      </c>
      <c r="N259" s="349">
        <v>16306688.729439517</v>
      </c>
    </row>
    <row r="260" spans="1:14" ht="16.5">
      <c r="A260" s="20">
        <v>305</v>
      </c>
      <c r="B260" s="9" t="s">
        <v>117</v>
      </c>
      <c r="C260" s="32">
        <v>111624.41670000002</v>
      </c>
      <c r="D260" s="32">
        <v>204359.69160000002</v>
      </c>
      <c r="E260" s="42">
        <f t="shared" si="8"/>
        <v>-92735.274900000004</v>
      </c>
      <c r="F260" s="60">
        <v>16027614.950274263</v>
      </c>
      <c r="I260" s="20">
        <v>305</v>
      </c>
      <c r="J260" s="9" t="s">
        <v>117</v>
      </c>
      <c r="K260" s="22">
        <v>111624.41670000002</v>
      </c>
      <c r="L260" s="22">
        <v>204359.69160000002</v>
      </c>
      <c r="M260" s="22">
        <f t="shared" si="9"/>
        <v>-92735.274900000004</v>
      </c>
      <c r="N260" s="349">
        <v>17057109.631724026</v>
      </c>
    </row>
    <row r="261" spans="1:14" ht="16.5">
      <c r="A261" s="20">
        <v>153</v>
      </c>
      <c r="B261" s="9" t="s">
        <v>56</v>
      </c>
      <c r="C261" s="32">
        <v>371833.5</v>
      </c>
      <c r="D261" s="32">
        <v>1464086.9695799998</v>
      </c>
      <c r="E261" s="42">
        <f t="shared" si="8"/>
        <v>-1092253.4695799998</v>
      </c>
      <c r="F261" s="60">
        <v>16152121.765740255</v>
      </c>
      <c r="I261" s="20">
        <v>153</v>
      </c>
      <c r="J261" s="9" t="s">
        <v>56</v>
      </c>
      <c r="K261" s="22">
        <v>371833.5</v>
      </c>
      <c r="L261" s="22">
        <v>1464086.9695799998</v>
      </c>
      <c r="M261" s="22">
        <f t="shared" si="9"/>
        <v>-1092253.4695799998</v>
      </c>
      <c r="N261" s="349">
        <v>22686417.860267177</v>
      </c>
    </row>
    <row r="262" spans="1:14" ht="16.5">
      <c r="A262" s="20">
        <v>423</v>
      </c>
      <c r="B262" s="9" t="s">
        <v>138</v>
      </c>
      <c r="C262" s="32">
        <v>550611.04680000013</v>
      </c>
      <c r="D262" s="32">
        <v>1413666.3469800001</v>
      </c>
      <c r="E262" s="42">
        <f t="shared" si="8"/>
        <v>-863055.30018000002</v>
      </c>
      <c r="F262" s="60">
        <v>16644443.397844784</v>
      </c>
      <c r="I262" s="20">
        <v>423</v>
      </c>
      <c r="J262" s="9" t="s">
        <v>138</v>
      </c>
      <c r="K262" s="22">
        <v>550611.04680000013</v>
      </c>
      <c r="L262" s="22">
        <v>1413666.3469800001</v>
      </c>
      <c r="M262" s="22">
        <f t="shared" si="9"/>
        <v>-863055.30018000002</v>
      </c>
      <c r="N262" s="349">
        <v>15579226.996071078</v>
      </c>
    </row>
    <row r="263" spans="1:14" ht="16.5">
      <c r="A263" s="20">
        <v>790</v>
      </c>
      <c r="B263" s="9" t="s">
        <v>256</v>
      </c>
      <c r="C263" s="32">
        <v>538786.74150000012</v>
      </c>
      <c r="D263" s="32">
        <v>422551.5894</v>
      </c>
      <c r="E263" s="32">
        <f t="shared" si="8"/>
        <v>116235.15210000012</v>
      </c>
      <c r="F263" s="60">
        <v>16756735.323615592</v>
      </c>
      <c r="I263" s="20">
        <v>790</v>
      </c>
      <c r="J263" s="9" t="s">
        <v>256</v>
      </c>
      <c r="K263" s="22">
        <v>538786.74150000012</v>
      </c>
      <c r="L263" s="22">
        <v>422551.5894</v>
      </c>
      <c r="M263" s="22">
        <f t="shared" si="9"/>
        <v>116235.15210000012</v>
      </c>
      <c r="N263" s="349">
        <v>18514151.847038247</v>
      </c>
    </row>
    <row r="264" spans="1:14" ht="16.5">
      <c r="A264" s="20">
        <v>98</v>
      </c>
      <c r="B264" s="9" t="s">
        <v>38</v>
      </c>
      <c r="C264" s="32">
        <v>1092000.6228</v>
      </c>
      <c r="D264" s="32">
        <v>3453814.1354339998</v>
      </c>
      <c r="E264" s="42">
        <f t="shared" si="8"/>
        <v>-2361813.5126339998</v>
      </c>
      <c r="F264" s="60">
        <v>16834535.843874246</v>
      </c>
      <c r="I264" s="20">
        <v>98</v>
      </c>
      <c r="J264" s="9" t="s">
        <v>38</v>
      </c>
      <c r="K264" s="22">
        <v>1092000.6228</v>
      </c>
      <c r="L264" s="22">
        <v>3453814.1354339998</v>
      </c>
      <c r="M264" s="22">
        <f t="shared" si="9"/>
        <v>-2361813.5126339998</v>
      </c>
      <c r="N264" s="349">
        <v>18304328.174333051</v>
      </c>
    </row>
    <row r="265" spans="1:14" ht="16.5">
      <c r="A265" s="20">
        <v>410</v>
      </c>
      <c r="B265" s="9" t="s">
        <v>132</v>
      </c>
      <c r="C265" s="32">
        <v>642751.38810000021</v>
      </c>
      <c r="D265" s="32">
        <v>440221.11731999996</v>
      </c>
      <c r="E265" s="32">
        <f t="shared" si="8"/>
        <v>202530.27078000025</v>
      </c>
      <c r="F265" s="60">
        <v>16867001.708055355</v>
      </c>
      <c r="I265" s="20">
        <v>410</v>
      </c>
      <c r="J265" s="9" t="s">
        <v>132</v>
      </c>
      <c r="K265" s="22">
        <v>642751.38810000021</v>
      </c>
      <c r="L265" s="22">
        <v>440221.11731999996</v>
      </c>
      <c r="M265" s="22">
        <f t="shared" si="9"/>
        <v>202530.27078000025</v>
      </c>
      <c r="N265" s="349">
        <v>20391830.814794894</v>
      </c>
    </row>
    <row r="266" spans="1:14" ht="16.5">
      <c r="A266" s="20">
        <v>545</v>
      </c>
      <c r="B266" s="9" t="s">
        <v>174</v>
      </c>
      <c r="C266" s="32">
        <v>133860.06</v>
      </c>
      <c r="D266" s="32">
        <v>138396.42870000002</v>
      </c>
      <c r="E266" s="32">
        <f t="shared" si="8"/>
        <v>-4536.3687000000209</v>
      </c>
      <c r="F266" s="60">
        <v>16900992.955418032</v>
      </c>
      <c r="I266" s="20">
        <v>545</v>
      </c>
      <c r="J266" s="9" t="s">
        <v>174</v>
      </c>
      <c r="K266" s="22">
        <v>133860.06</v>
      </c>
      <c r="L266" s="22">
        <v>138396.42870000002</v>
      </c>
      <c r="M266" s="22">
        <f t="shared" si="9"/>
        <v>-4536.3687000000209</v>
      </c>
      <c r="N266" s="349">
        <v>16025241.198457493</v>
      </c>
    </row>
    <row r="267" spans="1:14" ht="16.5">
      <c r="A267" s="20">
        <v>276</v>
      </c>
      <c r="B267" s="9" t="s">
        <v>104</v>
      </c>
      <c r="C267" s="32">
        <v>404703.58140000002</v>
      </c>
      <c r="D267" s="32">
        <v>624690.691338</v>
      </c>
      <c r="E267" s="42">
        <f t="shared" ref="E267:E303" si="10">C267-D267</f>
        <v>-219987.10993799998</v>
      </c>
      <c r="F267" s="60">
        <v>16913889.812950827</v>
      </c>
      <c r="I267" s="20">
        <v>276</v>
      </c>
      <c r="J267" s="9" t="s">
        <v>104</v>
      </c>
      <c r="K267" s="22">
        <v>404703.58140000002</v>
      </c>
      <c r="L267" s="22">
        <v>624690.691338</v>
      </c>
      <c r="M267" s="22">
        <f t="shared" ref="M267:M303" si="11">K267-L267</f>
        <v>-219987.10993799998</v>
      </c>
      <c r="N267" s="349">
        <v>18820042.802125674</v>
      </c>
    </row>
    <row r="268" spans="1:14" ht="16.5">
      <c r="A268" s="20">
        <v>927</v>
      </c>
      <c r="B268" s="9" t="s">
        <v>290</v>
      </c>
      <c r="C268" s="32">
        <v>983499.60750000016</v>
      </c>
      <c r="D268" s="32">
        <v>988968.53461800027</v>
      </c>
      <c r="E268" s="32">
        <f t="shared" si="10"/>
        <v>-5468.9271180001087</v>
      </c>
      <c r="F268" s="60">
        <v>17637418.9129983</v>
      </c>
      <c r="I268" s="20">
        <v>927</v>
      </c>
      <c r="J268" s="9" t="s">
        <v>290</v>
      </c>
      <c r="K268" s="22">
        <v>983499.60750000016</v>
      </c>
      <c r="L268" s="22">
        <v>988968.53461800027</v>
      </c>
      <c r="M268" s="22">
        <f t="shared" si="11"/>
        <v>-5468.9271180001087</v>
      </c>
      <c r="N268" s="349">
        <v>20055443.418426305</v>
      </c>
    </row>
    <row r="269" spans="1:14" ht="16.5">
      <c r="A269" s="20">
        <v>710</v>
      </c>
      <c r="B269" s="9" t="s">
        <v>229</v>
      </c>
      <c r="C269" s="32">
        <v>455570.40419999999</v>
      </c>
      <c r="D269" s="32">
        <v>1590131.08941</v>
      </c>
      <c r="E269" s="42">
        <f t="shared" si="10"/>
        <v>-1134560.68521</v>
      </c>
      <c r="F269" s="60">
        <v>18320425.191168781</v>
      </c>
      <c r="I269" s="20">
        <v>710</v>
      </c>
      <c r="J269" s="9" t="s">
        <v>229</v>
      </c>
      <c r="K269" s="22">
        <v>455570.40419999999</v>
      </c>
      <c r="L269" s="22">
        <v>1590131.08941</v>
      </c>
      <c r="M269" s="22">
        <f t="shared" si="11"/>
        <v>-1134560.68521</v>
      </c>
      <c r="N269" s="349">
        <v>20197250.197303534</v>
      </c>
    </row>
    <row r="270" spans="1:14" ht="16.5">
      <c r="A270" s="20">
        <v>536</v>
      </c>
      <c r="B270" s="9" t="s">
        <v>170</v>
      </c>
      <c r="C270" s="32">
        <v>924080.61420000007</v>
      </c>
      <c r="D270" s="32">
        <v>1141494.6363180003</v>
      </c>
      <c r="E270" s="42">
        <f t="shared" si="10"/>
        <v>-217414.0221180002</v>
      </c>
      <c r="F270" s="60">
        <v>18484474.084145207</v>
      </c>
      <c r="I270" s="20">
        <v>536</v>
      </c>
      <c r="J270" s="9" t="s">
        <v>170</v>
      </c>
      <c r="K270" s="22">
        <v>924080.61420000007</v>
      </c>
      <c r="L270" s="22">
        <v>1141494.6363180003</v>
      </c>
      <c r="M270" s="22">
        <f t="shared" si="11"/>
        <v>-217414.0221180002</v>
      </c>
      <c r="N270" s="349">
        <v>18833764.806953404</v>
      </c>
    </row>
    <row r="271" spans="1:14" ht="16.5">
      <c r="A271" s="20">
        <v>977</v>
      </c>
      <c r="B271" s="9" t="s">
        <v>297</v>
      </c>
      <c r="C271" s="32">
        <v>523615.93470000004</v>
      </c>
      <c r="D271" s="32">
        <v>338695.69848000002</v>
      </c>
      <c r="E271" s="32">
        <f t="shared" si="10"/>
        <v>184920.23622000002</v>
      </c>
      <c r="F271" s="60">
        <v>18656451.119290065</v>
      </c>
      <c r="I271" s="20">
        <v>977</v>
      </c>
      <c r="J271" s="9" t="s">
        <v>297</v>
      </c>
      <c r="K271" s="22">
        <v>523615.93470000004</v>
      </c>
      <c r="L271" s="22">
        <v>338695.69848000002</v>
      </c>
      <c r="M271" s="22">
        <f t="shared" si="11"/>
        <v>184920.23622000002</v>
      </c>
      <c r="N271" s="349">
        <v>18990732.167287771</v>
      </c>
    </row>
    <row r="272" spans="1:14" ht="16.5">
      <c r="A272" s="20">
        <v>418</v>
      </c>
      <c r="B272" s="9" t="s">
        <v>134</v>
      </c>
      <c r="C272" s="32">
        <v>626688.18090000004</v>
      </c>
      <c r="D272" s="32">
        <v>1114737.4976580001</v>
      </c>
      <c r="E272" s="42">
        <f t="shared" si="10"/>
        <v>-488049.31675800006</v>
      </c>
      <c r="F272" s="60">
        <v>20090784.387980342</v>
      </c>
      <c r="I272" s="20">
        <v>418</v>
      </c>
      <c r="J272" s="9" t="s">
        <v>134</v>
      </c>
      <c r="K272" s="22">
        <v>626688.18090000004</v>
      </c>
      <c r="L272" s="22">
        <v>1114737.4976580001</v>
      </c>
      <c r="M272" s="22">
        <f t="shared" si="11"/>
        <v>-488049.31675800006</v>
      </c>
      <c r="N272" s="349">
        <v>21584421.80099833</v>
      </c>
    </row>
    <row r="273" spans="1:14" ht="16.5">
      <c r="A273" s="20">
        <v>425</v>
      </c>
      <c r="B273" s="9" t="s">
        <v>139</v>
      </c>
      <c r="C273" s="32">
        <v>276792.85740000004</v>
      </c>
      <c r="D273" s="32">
        <v>71273.045280000006</v>
      </c>
      <c r="E273" s="32">
        <f t="shared" si="10"/>
        <v>205519.81212000002</v>
      </c>
      <c r="F273" s="60">
        <v>21067063.434617922</v>
      </c>
      <c r="I273" s="20">
        <v>425</v>
      </c>
      <c r="J273" s="9" t="s">
        <v>139</v>
      </c>
      <c r="K273" s="22">
        <v>276792.85740000004</v>
      </c>
      <c r="L273" s="22">
        <v>71273.045280000006</v>
      </c>
      <c r="M273" s="22">
        <f t="shared" si="11"/>
        <v>205519.81212000002</v>
      </c>
      <c r="N273" s="349">
        <v>20845420.639648542</v>
      </c>
    </row>
    <row r="274" spans="1:14" ht="16.5">
      <c r="A274" s="20">
        <v>211</v>
      </c>
      <c r="B274" s="9" t="s">
        <v>73</v>
      </c>
      <c r="C274" s="32">
        <v>822495.70200000005</v>
      </c>
      <c r="D274" s="32">
        <v>2028952.6254360005</v>
      </c>
      <c r="E274" s="42">
        <f t="shared" si="10"/>
        <v>-1206456.9234360005</v>
      </c>
      <c r="F274" s="60">
        <v>21659108.825184491</v>
      </c>
      <c r="I274" s="20">
        <v>211</v>
      </c>
      <c r="J274" s="9" t="s">
        <v>73</v>
      </c>
      <c r="K274" s="22">
        <v>822495.70200000005</v>
      </c>
      <c r="L274" s="22">
        <v>2028952.6254360005</v>
      </c>
      <c r="M274" s="22">
        <f t="shared" si="11"/>
        <v>-1206456.9234360005</v>
      </c>
      <c r="N274" s="349">
        <v>22165452.507766061</v>
      </c>
    </row>
    <row r="275" spans="1:14" ht="16.5">
      <c r="A275" s="20">
        <v>140</v>
      </c>
      <c r="B275" s="9" t="s">
        <v>47</v>
      </c>
      <c r="C275" s="32">
        <v>492456.28740000003</v>
      </c>
      <c r="D275" s="32">
        <v>374361.96779999998</v>
      </c>
      <c r="E275" s="42">
        <f t="shared" si="10"/>
        <v>118094.31960000005</v>
      </c>
      <c r="F275" s="60">
        <v>21705299.017737988</v>
      </c>
      <c r="I275" s="20">
        <v>140</v>
      </c>
      <c r="J275" s="9" t="s">
        <v>47</v>
      </c>
      <c r="K275" s="22">
        <v>492456.28740000003</v>
      </c>
      <c r="L275" s="22">
        <v>374361.96779999998</v>
      </c>
      <c r="M275" s="22">
        <f t="shared" si="11"/>
        <v>118094.31960000005</v>
      </c>
      <c r="N275" s="349">
        <v>23370882.917091563</v>
      </c>
    </row>
    <row r="276" spans="1:14" ht="16.5">
      <c r="A276" s="20">
        <v>678</v>
      </c>
      <c r="B276" s="9" t="s">
        <v>213</v>
      </c>
      <c r="C276" s="32">
        <v>328849.54739999998</v>
      </c>
      <c r="D276" s="32">
        <v>435907.84872000001</v>
      </c>
      <c r="E276" s="42">
        <f t="shared" si="10"/>
        <v>-107058.30132000003</v>
      </c>
      <c r="F276" s="60">
        <v>22308282.589971498</v>
      </c>
      <c r="I276" s="20">
        <v>678</v>
      </c>
      <c r="J276" s="9" t="s">
        <v>213</v>
      </c>
      <c r="K276" s="22">
        <v>328849.54739999998</v>
      </c>
      <c r="L276" s="22">
        <v>435907.84872000001</v>
      </c>
      <c r="M276" s="22">
        <f t="shared" si="11"/>
        <v>-107058.30132000003</v>
      </c>
      <c r="N276" s="349">
        <v>24652148.702410549</v>
      </c>
    </row>
    <row r="277" spans="1:14" ht="16.5">
      <c r="A277" s="20">
        <v>499</v>
      </c>
      <c r="B277" s="9" t="s">
        <v>160</v>
      </c>
      <c r="C277" s="32">
        <v>1216713.5787</v>
      </c>
      <c r="D277" s="32">
        <v>749809.68941999995</v>
      </c>
      <c r="E277" s="32">
        <f t="shared" si="10"/>
        <v>466903.88928</v>
      </c>
      <c r="F277" s="60">
        <v>22359634.238603707</v>
      </c>
      <c r="I277" s="20">
        <v>499</v>
      </c>
      <c r="J277" s="9" t="s">
        <v>160</v>
      </c>
      <c r="K277" s="22">
        <v>1216713.5787</v>
      </c>
      <c r="L277" s="22">
        <v>749809.68941999995</v>
      </c>
      <c r="M277" s="22">
        <f t="shared" si="11"/>
        <v>466903.88928</v>
      </c>
      <c r="N277" s="349">
        <v>25049017.254879892</v>
      </c>
    </row>
    <row r="278" spans="1:14" ht="16.5">
      <c r="A278" s="20">
        <v>753</v>
      </c>
      <c r="B278" s="9" t="s">
        <v>243</v>
      </c>
      <c r="C278" s="32">
        <v>1224298.9820999999</v>
      </c>
      <c r="D278" s="32">
        <v>1494389.9124960001</v>
      </c>
      <c r="E278" s="42">
        <f t="shared" si="10"/>
        <v>-270090.93039600016</v>
      </c>
      <c r="F278" s="60">
        <v>22478270.556804664</v>
      </c>
      <c r="I278" s="20">
        <v>753</v>
      </c>
      <c r="J278" s="9" t="s">
        <v>243</v>
      </c>
      <c r="K278" s="22">
        <v>1224298.9820999999</v>
      </c>
      <c r="L278" s="22">
        <v>1494389.9124960001</v>
      </c>
      <c r="M278" s="22">
        <f t="shared" si="11"/>
        <v>-270090.93039600016</v>
      </c>
      <c r="N278" s="349">
        <v>21733380.956838761</v>
      </c>
    </row>
    <row r="279" spans="1:14" ht="16.5">
      <c r="A279" s="20">
        <v>244</v>
      </c>
      <c r="B279" s="9" t="s">
        <v>90</v>
      </c>
      <c r="C279" s="32">
        <v>428500.92540000001</v>
      </c>
      <c r="D279" s="32">
        <v>553368.56403600005</v>
      </c>
      <c r="E279" s="42">
        <f t="shared" si="10"/>
        <v>-124867.63863600005</v>
      </c>
      <c r="F279" s="60">
        <v>23760872.302339505</v>
      </c>
      <c r="I279" s="20">
        <v>244</v>
      </c>
      <c r="J279" s="9" t="s">
        <v>90</v>
      </c>
      <c r="K279" s="22">
        <v>428500.92540000001</v>
      </c>
      <c r="L279" s="22">
        <v>553368.56403600005</v>
      </c>
      <c r="M279" s="22">
        <f t="shared" si="11"/>
        <v>-124867.63863600005</v>
      </c>
      <c r="N279" s="349">
        <v>21283006.022752889</v>
      </c>
    </row>
    <row r="280" spans="1:14" ht="16.5">
      <c r="A280" s="20">
        <v>734</v>
      </c>
      <c r="B280" s="9" t="s">
        <v>232</v>
      </c>
      <c r="C280" s="32">
        <v>523764.66809999995</v>
      </c>
      <c r="D280" s="32">
        <v>1295557.1540399999</v>
      </c>
      <c r="E280" s="42">
        <f t="shared" si="10"/>
        <v>-771792.48594000004</v>
      </c>
      <c r="F280" s="60">
        <v>24364674.015472978</v>
      </c>
      <c r="I280" s="20">
        <v>734</v>
      </c>
      <c r="J280" s="9" t="s">
        <v>232</v>
      </c>
      <c r="K280" s="22">
        <v>523764.66809999995</v>
      </c>
      <c r="L280" s="22">
        <v>1295557.1540399999</v>
      </c>
      <c r="M280" s="22">
        <f t="shared" si="11"/>
        <v>-771792.48594000004</v>
      </c>
      <c r="N280" s="349">
        <v>27440160.084369898</v>
      </c>
    </row>
    <row r="281" spans="1:14" ht="16.5">
      <c r="A281" s="20">
        <v>405</v>
      </c>
      <c r="B281" s="9" t="s">
        <v>129</v>
      </c>
      <c r="C281" s="32">
        <v>938656.48739999998</v>
      </c>
      <c r="D281" s="32">
        <v>3108498.3133199988</v>
      </c>
      <c r="E281" s="42">
        <f t="shared" si="10"/>
        <v>-2169841.8259199988</v>
      </c>
      <c r="F281" s="60">
        <v>24677335.942980833</v>
      </c>
      <c r="I281" s="20">
        <v>405</v>
      </c>
      <c r="J281" s="9" t="s">
        <v>129</v>
      </c>
      <c r="K281" s="22">
        <v>938656.48739999998</v>
      </c>
      <c r="L281" s="22">
        <v>3108498.3133199988</v>
      </c>
      <c r="M281" s="22">
        <f t="shared" si="11"/>
        <v>-2169841.8259199988</v>
      </c>
      <c r="N281" s="349">
        <v>24467897.265684724</v>
      </c>
    </row>
    <row r="282" spans="1:14" ht="16.5">
      <c r="A282" s="20">
        <v>980</v>
      </c>
      <c r="B282" s="9" t="s">
        <v>298</v>
      </c>
      <c r="C282" s="32">
        <v>833130.14010000019</v>
      </c>
      <c r="D282" s="32">
        <v>1999345.7548319998</v>
      </c>
      <c r="E282" s="42">
        <f t="shared" si="10"/>
        <v>-1166215.6147319996</v>
      </c>
      <c r="F282" s="60">
        <v>25145469.839047108</v>
      </c>
      <c r="I282" s="20">
        <v>980</v>
      </c>
      <c r="J282" s="9" t="s">
        <v>298</v>
      </c>
      <c r="K282" s="22">
        <v>833130.14010000019</v>
      </c>
      <c r="L282" s="22">
        <v>1999345.7548319998</v>
      </c>
      <c r="M282" s="22">
        <f t="shared" si="11"/>
        <v>-1166215.6147319996</v>
      </c>
      <c r="N282" s="349">
        <v>26165959.802514616</v>
      </c>
    </row>
    <row r="283" spans="1:14" ht="16.5">
      <c r="A283" s="20">
        <v>202</v>
      </c>
      <c r="B283" s="9" t="s">
        <v>69</v>
      </c>
      <c r="C283" s="32">
        <v>1256053.5629999998</v>
      </c>
      <c r="D283" s="32">
        <v>3793183.5962159997</v>
      </c>
      <c r="E283" s="42">
        <f t="shared" si="10"/>
        <v>-2537130.0332159996</v>
      </c>
      <c r="F283" s="60">
        <v>25211426.050442435</v>
      </c>
      <c r="I283" s="20">
        <v>202</v>
      </c>
      <c r="J283" s="9" t="s">
        <v>69</v>
      </c>
      <c r="K283" s="22">
        <v>1256053.5629999998</v>
      </c>
      <c r="L283" s="22">
        <v>3793183.5962159997</v>
      </c>
      <c r="M283" s="22">
        <f t="shared" si="11"/>
        <v>-2537130.0332159996</v>
      </c>
      <c r="N283" s="349">
        <v>21442575.792510662</v>
      </c>
    </row>
    <row r="284" spans="1:14" ht="16.5">
      <c r="A284" s="20">
        <v>235</v>
      </c>
      <c r="B284" s="9" t="s">
        <v>85</v>
      </c>
      <c r="C284" s="32">
        <v>3763252.4868000001</v>
      </c>
      <c r="D284" s="32">
        <v>1420165.9965599994</v>
      </c>
      <c r="E284" s="32">
        <f t="shared" si="10"/>
        <v>2343086.4902400007</v>
      </c>
      <c r="F284" s="60">
        <v>25221610.652354833</v>
      </c>
      <c r="I284" s="20">
        <v>235</v>
      </c>
      <c r="J284" s="9" t="s">
        <v>85</v>
      </c>
      <c r="K284" s="22">
        <v>3763252.4868000001</v>
      </c>
      <c r="L284" s="22">
        <v>1420165.9965599994</v>
      </c>
      <c r="M284" s="22">
        <f t="shared" si="11"/>
        <v>2343086.4902400007</v>
      </c>
      <c r="N284" s="349">
        <v>20398833.331188861</v>
      </c>
    </row>
    <row r="285" spans="1:14" ht="16.5">
      <c r="A285" s="20">
        <v>858</v>
      </c>
      <c r="B285" s="9" t="s">
        <v>273</v>
      </c>
      <c r="C285" s="32">
        <v>3430982.0711999992</v>
      </c>
      <c r="D285" s="32">
        <v>1242172.2747779996</v>
      </c>
      <c r="E285" s="32">
        <f t="shared" si="10"/>
        <v>2188809.7964219996</v>
      </c>
      <c r="F285" s="60">
        <v>26529573.072899807</v>
      </c>
      <c r="I285" s="20">
        <v>858</v>
      </c>
      <c r="J285" s="9" t="s">
        <v>273</v>
      </c>
      <c r="K285" s="22">
        <v>3430982.0711999992</v>
      </c>
      <c r="L285" s="22">
        <v>1242172.2747779996</v>
      </c>
      <c r="M285" s="22">
        <f t="shared" si="11"/>
        <v>2188809.7964219996</v>
      </c>
      <c r="N285" s="349">
        <v>29392245.284138042</v>
      </c>
    </row>
    <row r="286" spans="1:14" ht="16.5">
      <c r="A286" s="20">
        <v>297</v>
      </c>
      <c r="B286" s="9" t="s">
        <v>113</v>
      </c>
      <c r="C286" s="32">
        <v>1266390.5343000004</v>
      </c>
      <c r="D286" s="32">
        <v>4224477.7348679993</v>
      </c>
      <c r="E286" s="42">
        <f t="shared" si="10"/>
        <v>-2958087.2005679989</v>
      </c>
      <c r="F286" s="60">
        <v>27839056.663821358</v>
      </c>
      <c r="I286" s="20">
        <v>297</v>
      </c>
      <c r="J286" s="9" t="s">
        <v>113</v>
      </c>
      <c r="K286" s="22">
        <v>1266390.5343000004</v>
      </c>
      <c r="L286" s="22">
        <v>4224477.7348679993</v>
      </c>
      <c r="M286" s="22">
        <f t="shared" si="11"/>
        <v>-2958087.2005679989</v>
      </c>
      <c r="N286" s="349">
        <v>36173152.159121424</v>
      </c>
    </row>
    <row r="287" spans="1:14" ht="16.5">
      <c r="A287" s="20">
        <v>179</v>
      </c>
      <c r="B287" s="9" t="s">
        <v>65</v>
      </c>
      <c r="C287" s="32">
        <v>1196634.5697000003</v>
      </c>
      <c r="D287" s="32">
        <v>12061185.549510002</v>
      </c>
      <c r="E287" s="42">
        <f t="shared" si="10"/>
        <v>-10864550.979810001</v>
      </c>
      <c r="F287" s="60">
        <v>27977402.053376034</v>
      </c>
      <c r="I287" s="20">
        <v>179</v>
      </c>
      <c r="J287" s="9" t="s">
        <v>65</v>
      </c>
      <c r="K287" s="22">
        <v>1196634.5697000003</v>
      </c>
      <c r="L287" s="22">
        <v>12061185.549510002</v>
      </c>
      <c r="M287" s="22">
        <f t="shared" si="11"/>
        <v>-10864550.979810001</v>
      </c>
      <c r="N287" s="349">
        <v>46341479.585767344</v>
      </c>
    </row>
    <row r="288" spans="1:14" ht="16.5">
      <c r="A288" s="20">
        <v>272</v>
      </c>
      <c r="B288" s="9" t="s">
        <v>101</v>
      </c>
      <c r="C288" s="32">
        <v>724554.75810000033</v>
      </c>
      <c r="D288" s="32">
        <v>707480.16378000018</v>
      </c>
      <c r="E288" s="42">
        <f t="shared" si="10"/>
        <v>17074.594320000149</v>
      </c>
      <c r="F288" s="60">
        <v>30239083.89073994</v>
      </c>
      <c r="I288" s="20">
        <v>272</v>
      </c>
      <c r="J288" s="9" t="s">
        <v>101</v>
      </c>
      <c r="K288" s="22">
        <v>724554.75810000033</v>
      </c>
      <c r="L288" s="22">
        <v>707480.16378000018</v>
      </c>
      <c r="M288" s="22">
        <f t="shared" si="11"/>
        <v>17074.594320000149</v>
      </c>
      <c r="N288" s="349">
        <v>32774355.442719184</v>
      </c>
    </row>
    <row r="289" spans="1:14" ht="16.5">
      <c r="A289" s="20">
        <v>167</v>
      </c>
      <c r="B289" s="9" t="s">
        <v>58</v>
      </c>
      <c r="C289" s="32">
        <v>715705.12080000015</v>
      </c>
      <c r="D289" s="32">
        <v>11202797.503422001</v>
      </c>
      <c r="E289" s="42">
        <f t="shared" si="10"/>
        <v>-10487092.382622002</v>
      </c>
      <c r="F289" s="60">
        <v>30897374.58081536</v>
      </c>
      <c r="I289" s="20">
        <v>167</v>
      </c>
      <c r="J289" s="9" t="s">
        <v>58</v>
      </c>
      <c r="K289" s="22">
        <v>715705.12080000015</v>
      </c>
      <c r="L289" s="22">
        <v>11202797.503422001</v>
      </c>
      <c r="M289" s="22">
        <f t="shared" si="11"/>
        <v>-10487092.382622002</v>
      </c>
      <c r="N289" s="349">
        <v>45487317.64574258</v>
      </c>
    </row>
    <row r="290" spans="1:14" ht="16.5">
      <c r="A290" s="20">
        <v>444</v>
      </c>
      <c r="B290" s="9" t="s">
        <v>148</v>
      </c>
      <c r="C290" s="32">
        <v>3800956.4037000001</v>
      </c>
      <c r="D290" s="32">
        <v>1292319.2279219998</v>
      </c>
      <c r="E290" s="32">
        <f t="shared" si="10"/>
        <v>2508637.1757780006</v>
      </c>
      <c r="F290" s="60">
        <v>31303171.348945335</v>
      </c>
      <c r="I290" s="20">
        <v>444</v>
      </c>
      <c r="J290" s="9" t="s">
        <v>148</v>
      </c>
      <c r="K290" s="22">
        <v>3800956.4037000001</v>
      </c>
      <c r="L290" s="22">
        <v>1292319.2279219998</v>
      </c>
      <c r="M290" s="22">
        <f t="shared" si="11"/>
        <v>2508637.1757780006</v>
      </c>
      <c r="N290" s="349">
        <v>35278284.091940038</v>
      </c>
    </row>
    <row r="291" spans="1:14" ht="16.5">
      <c r="A291" s="20">
        <v>743</v>
      </c>
      <c r="B291" s="9" t="s">
        <v>237</v>
      </c>
      <c r="C291" s="32">
        <v>1046190.7356000004</v>
      </c>
      <c r="D291" s="32">
        <v>1433715.6093000001</v>
      </c>
      <c r="E291" s="42">
        <f t="shared" si="10"/>
        <v>-387524.87369999976</v>
      </c>
      <c r="F291" s="60">
        <v>32456051.166412983</v>
      </c>
      <c r="I291" s="20">
        <v>743</v>
      </c>
      <c r="J291" s="9" t="s">
        <v>237</v>
      </c>
      <c r="K291" s="22">
        <v>1046190.7356000004</v>
      </c>
      <c r="L291" s="22">
        <v>1433715.6093000001</v>
      </c>
      <c r="M291" s="22">
        <f t="shared" si="11"/>
        <v>-387524.87369999976</v>
      </c>
      <c r="N291" s="349">
        <v>30439352.054101091</v>
      </c>
    </row>
    <row r="292" spans="1:14" ht="16.5">
      <c r="A292" s="20">
        <v>543</v>
      </c>
      <c r="B292" s="9" t="s">
        <v>173</v>
      </c>
      <c r="C292" s="32">
        <v>809332.79609999992</v>
      </c>
      <c r="D292" s="32">
        <v>893496.5651580001</v>
      </c>
      <c r="E292" s="42">
        <f t="shared" si="10"/>
        <v>-84163.76905800018</v>
      </c>
      <c r="F292" s="60">
        <v>33647202.110199846</v>
      </c>
      <c r="I292" s="20">
        <v>543</v>
      </c>
      <c r="J292" s="9" t="s">
        <v>173</v>
      </c>
      <c r="K292" s="22">
        <v>809332.79609999992</v>
      </c>
      <c r="L292" s="22">
        <v>893496.5651580001</v>
      </c>
      <c r="M292" s="22">
        <f t="shared" si="11"/>
        <v>-84163.76905800018</v>
      </c>
      <c r="N292" s="349">
        <v>31423698.270558003</v>
      </c>
    </row>
    <row r="293" spans="1:14" ht="16.5">
      <c r="A293" s="20">
        <v>257</v>
      </c>
      <c r="B293" s="9" t="s">
        <v>95</v>
      </c>
      <c r="C293" s="32">
        <v>1194775.4021999999</v>
      </c>
      <c r="D293" s="32">
        <v>1744787.0533980001</v>
      </c>
      <c r="E293" s="42">
        <f t="shared" si="10"/>
        <v>-550011.65119800018</v>
      </c>
      <c r="F293" s="60">
        <v>36996045.426363781</v>
      </c>
      <c r="I293" s="20">
        <v>257</v>
      </c>
      <c r="J293" s="9" t="s">
        <v>95</v>
      </c>
      <c r="K293" s="22">
        <v>1194775.4021999999</v>
      </c>
      <c r="L293" s="22">
        <v>1744787.0533980001</v>
      </c>
      <c r="M293" s="22">
        <f t="shared" si="11"/>
        <v>-550011.65119800018</v>
      </c>
      <c r="N293" s="349">
        <v>36986755.059025198</v>
      </c>
    </row>
    <row r="294" spans="1:14" ht="16.5">
      <c r="A294" s="20">
        <v>905</v>
      </c>
      <c r="B294" s="9" t="s">
        <v>282</v>
      </c>
      <c r="C294" s="32">
        <v>1442788.3467000006</v>
      </c>
      <c r="D294" s="32">
        <v>7211035.482863999</v>
      </c>
      <c r="E294" s="42">
        <f t="shared" si="10"/>
        <v>-5768247.1361639984</v>
      </c>
      <c r="F294" s="60">
        <v>37490370.12998271</v>
      </c>
      <c r="I294" s="20">
        <v>905</v>
      </c>
      <c r="J294" s="9" t="s">
        <v>282</v>
      </c>
      <c r="K294" s="22">
        <v>1442788.3467000006</v>
      </c>
      <c r="L294" s="22">
        <v>7211035.482863999</v>
      </c>
      <c r="M294" s="22">
        <f t="shared" si="11"/>
        <v>-5768247.1361639984</v>
      </c>
      <c r="N294" s="349">
        <v>43032424.757429704</v>
      </c>
    </row>
    <row r="295" spans="1:14" ht="16.5">
      <c r="A295" s="20">
        <v>205</v>
      </c>
      <c r="B295" s="9" t="s">
        <v>71</v>
      </c>
      <c r="C295" s="32">
        <v>422625.95610000013</v>
      </c>
      <c r="D295" s="32">
        <v>629499.24216000014</v>
      </c>
      <c r="E295" s="42">
        <f t="shared" si="10"/>
        <v>-206873.28606000001</v>
      </c>
      <c r="F295" s="60">
        <v>49592492.873002917</v>
      </c>
      <c r="I295" s="20">
        <v>205</v>
      </c>
      <c r="J295" s="9" t="s">
        <v>71</v>
      </c>
      <c r="K295" s="22">
        <v>422625.95610000013</v>
      </c>
      <c r="L295" s="22">
        <v>629499.24216000014</v>
      </c>
      <c r="M295" s="22">
        <f t="shared" si="11"/>
        <v>-206873.28606000001</v>
      </c>
      <c r="N295" s="349">
        <v>46613526.498745061</v>
      </c>
    </row>
    <row r="296" spans="1:14" ht="16.5">
      <c r="A296" s="20">
        <v>638</v>
      </c>
      <c r="B296" s="9" t="s">
        <v>212</v>
      </c>
      <c r="C296" s="32">
        <v>889648.8321</v>
      </c>
      <c r="D296" s="32">
        <v>1431975.4285200001</v>
      </c>
      <c r="E296" s="42">
        <f t="shared" si="10"/>
        <v>-542326.59642000007</v>
      </c>
      <c r="F296" s="60">
        <v>49973920.113530882</v>
      </c>
      <c r="I296" s="20">
        <v>638</v>
      </c>
      <c r="J296" s="9" t="s">
        <v>212</v>
      </c>
      <c r="K296" s="22">
        <v>889648.8321</v>
      </c>
      <c r="L296" s="22">
        <v>1431975.4285200001</v>
      </c>
      <c r="M296" s="22">
        <f t="shared" si="11"/>
        <v>-542326.59642000007</v>
      </c>
      <c r="N296" s="349">
        <v>46846920.066681892</v>
      </c>
    </row>
    <row r="297" spans="1:14" ht="16.5">
      <c r="A297" s="20">
        <v>837</v>
      </c>
      <c r="B297" s="9" t="s">
        <v>262</v>
      </c>
      <c r="C297" s="32">
        <v>5105273.9549999982</v>
      </c>
      <c r="D297" s="32">
        <v>16070840.198088</v>
      </c>
      <c r="E297" s="42">
        <f t="shared" si="10"/>
        <v>-10965566.243088001</v>
      </c>
      <c r="F297" s="60">
        <v>68924580.38798964</v>
      </c>
      <c r="I297" s="20">
        <v>837</v>
      </c>
      <c r="J297" s="9" t="s">
        <v>262</v>
      </c>
      <c r="K297" s="22">
        <v>5105273.9549999982</v>
      </c>
      <c r="L297" s="22">
        <v>16070840.198088</v>
      </c>
      <c r="M297" s="22">
        <f t="shared" si="11"/>
        <v>-10965566.243088001</v>
      </c>
      <c r="N297" s="349">
        <v>44877374.152965225</v>
      </c>
    </row>
    <row r="298" spans="1:14" ht="16.5">
      <c r="A298" s="20">
        <v>853</v>
      </c>
      <c r="B298" s="9" t="s">
        <v>270</v>
      </c>
      <c r="C298" s="32">
        <v>6901973.4270000001</v>
      </c>
      <c r="D298" s="32">
        <v>9470565.0363179985</v>
      </c>
      <c r="E298" s="42">
        <f t="shared" si="10"/>
        <v>-2568591.6093179984</v>
      </c>
      <c r="F298" s="60">
        <v>71588537.833728969</v>
      </c>
      <c r="I298" s="20">
        <v>853</v>
      </c>
      <c r="J298" s="9" t="s">
        <v>270</v>
      </c>
      <c r="K298" s="22">
        <v>6901973.4270000001</v>
      </c>
      <c r="L298" s="22">
        <v>9470565.0363179985</v>
      </c>
      <c r="M298" s="22">
        <f t="shared" si="11"/>
        <v>-2568591.6093179984</v>
      </c>
      <c r="N298" s="349">
        <v>76809591.437987313</v>
      </c>
    </row>
    <row r="299" spans="1:14" ht="16.5">
      <c r="A299" s="20">
        <v>398</v>
      </c>
      <c r="B299" s="9" t="s">
        <v>124</v>
      </c>
      <c r="C299" s="32">
        <v>3512339.2409999981</v>
      </c>
      <c r="D299" s="32">
        <v>11297067.707009997</v>
      </c>
      <c r="E299" s="42">
        <f t="shared" si="10"/>
        <v>-7784728.4660099987</v>
      </c>
      <c r="F299" s="60">
        <v>73782924.147935718</v>
      </c>
      <c r="I299" s="20">
        <v>398</v>
      </c>
      <c r="J299" s="9" t="s">
        <v>124</v>
      </c>
      <c r="K299" s="22">
        <v>3512339.2409999981</v>
      </c>
      <c r="L299" s="22">
        <v>11297067.707009997</v>
      </c>
      <c r="M299" s="22">
        <f t="shared" si="11"/>
        <v>-7784728.4660099987</v>
      </c>
      <c r="N299" s="349">
        <v>82220915.122089684</v>
      </c>
    </row>
    <row r="300" spans="1:14" ht="16.5">
      <c r="A300" s="20">
        <v>564</v>
      </c>
      <c r="B300" s="9" t="s">
        <v>179</v>
      </c>
      <c r="C300" s="32">
        <v>1307664.0527999999</v>
      </c>
      <c r="D300" s="32">
        <v>14165209.871262001</v>
      </c>
      <c r="E300" s="42">
        <f t="shared" si="10"/>
        <v>-12857545.818462001</v>
      </c>
      <c r="F300" s="60">
        <v>109841679.42952485</v>
      </c>
      <c r="I300" s="20">
        <v>564</v>
      </c>
      <c r="J300" s="9" t="s">
        <v>179</v>
      </c>
      <c r="K300" s="22">
        <v>1307664.0527999999</v>
      </c>
      <c r="L300" s="22">
        <v>14165209.871262001</v>
      </c>
      <c r="M300" s="22">
        <f t="shared" si="11"/>
        <v>-12857545.818462001</v>
      </c>
      <c r="N300" s="349">
        <v>105264893.94759472</v>
      </c>
    </row>
    <row r="301" spans="1:14" ht="16.5">
      <c r="A301" s="20">
        <v>92</v>
      </c>
      <c r="B301" s="9" t="s">
        <v>36</v>
      </c>
      <c r="C301" s="32">
        <v>4284711.7872000011</v>
      </c>
      <c r="D301" s="32">
        <v>9879155.0214600042</v>
      </c>
      <c r="E301" s="42">
        <f t="shared" si="10"/>
        <v>-5594443.2342600031</v>
      </c>
      <c r="F301" s="60">
        <v>181931386.18697971</v>
      </c>
      <c r="I301" s="20">
        <v>92</v>
      </c>
      <c r="J301" s="9" t="s">
        <v>36</v>
      </c>
      <c r="K301" s="22">
        <v>4284711.7872000011</v>
      </c>
      <c r="L301" s="22">
        <v>9879155.0214600042</v>
      </c>
      <c r="M301" s="22">
        <f t="shared" si="11"/>
        <v>-5594443.2342600031</v>
      </c>
      <c r="N301" s="349">
        <v>172144939.52751657</v>
      </c>
    </row>
    <row r="302" spans="1:14" ht="16.5">
      <c r="A302" s="20">
        <v>91</v>
      </c>
      <c r="B302" s="9" t="s">
        <v>35</v>
      </c>
      <c r="C302" s="32">
        <v>6052631.3463000003</v>
      </c>
      <c r="D302" s="32">
        <v>96572446.399266049</v>
      </c>
      <c r="E302" s="42">
        <f t="shared" si="10"/>
        <v>-90519815.052966043</v>
      </c>
      <c r="F302" s="60">
        <v>191469911.71756601</v>
      </c>
      <c r="I302" s="20">
        <v>91</v>
      </c>
      <c r="J302" s="9" t="s">
        <v>35</v>
      </c>
      <c r="K302" s="22">
        <v>6052631.3463000003</v>
      </c>
      <c r="L302" s="22">
        <v>96572446.399266049</v>
      </c>
      <c r="M302" s="22">
        <f t="shared" si="11"/>
        <v>-90519815.052966043</v>
      </c>
      <c r="N302" s="349">
        <v>104130961.92741974</v>
      </c>
    </row>
    <row r="303" spans="1:14" ht="16.5">
      <c r="A303" s="20">
        <v>49</v>
      </c>
      <c r="B303" s="9" t="s">
        <v>18</v>
      </c>
      <c r="C303" s="32">
        <v>3394244.9213999985</v>
      </c>
      <c r="D303" s="32">
        <v>18431115.807366002</v>
      </c>
      <c r="E303" s="42">
        <f t="shared" si="10"/>
        <v>-15036870.885966003</v>
      </c>
      <c r="F303" s="60">
        <v>385096149.110138</v>
      </c>
      <c r="I303" s="20">
        <v>49</v>
      </c>
      <c r="J303" s="9" t="s">
        <v>18</v>
      </c>
      <c r="K303" s="22">
        <v>3394244.9213999985</v>
      </c>
      <c r="L303" s="22">
        <v>18431115.807366002</v>
      </c>
      <c r="M303" s="22">
        <f t="shared" si="11"/>
        <v>-15036870.885966003</v>
      </c>
      <c r="N303" s="349">
        <v>340456179.13084358</v>
      </c>
    </row>
    <row r="304" spans="1:14" ht="16.5">
      <c r="A304" s="23"/>
      <c r="B304" s="24"/>
      <c r="C304" s="37"/>
      <c r="D304" s="37"/>
      <c r="E304" s="37"/>
    </row>
    <row r="305" spans="1:5" ht="16.5">
      <c r="A305" s="23"/>
      <c r="B305" s="24"/>
      <c r="C305" s="37"/>
      <c r="D305" s="37"/>
      <c r="E305" s="37"/>
    </row>
    <row r="306" spans="1:5" ht="16.5">
      <c r="A306" s="23"/>
      <c r="B306" s="24"/>
      <c r="C306" s="37"/>
      <c r="D306" s="37"/>
      <c r="E306" s="37"/>
    </row>
    <row r="307" spans="1:5" ht="16.5">
      <c r="A307" s="23"/>
      <c r="B307" s="24"/>
      <c r="C307" s="37"/>
      <c r="D307" s="37"/>
      <c r="E307" s="37"/>
    </row>
    <row r="308" spans="1:5" ht="16.5">
      <c r="A308" s="28"/>
      <c r="B308" s="18"/>
      <c r="C308" s="37"/>
      <c r="D308" s="37"/>
      <c r="E308" s="37"/>
    </row>
    <row r="309" spans="1:5" ht="16.5">
      <c r="A309" s="28"/>
      <c r="B309" s="18"/>
      <c r="C309" s="37"/>
      <c r="D309" s="37"/>
      <c r="E309" s="37"/>
    </row>
    <row r="310" spans="1:5" ht="16.5">
      <c r="A310" s="28"/>
      <c r="B310" s="18"/>
      <c r="C310" s="37"/>
      <c r="D310" s="37"/>
      <c r="E310" s="37"/>
    </row>
    <row r="311" spans="1:5" ht="16.5">
      <c r="A311" s="28"/>
      <c r="B311" s="18"/>
      <c r="C311" s="37"/>
      <c r="D311" s="37"/>
      <c r="E311" s="37"/>
    </row>
    <row r="312" spans="1:5" ht="16.5">
      <c r="A312" s="28"/>
      <c r="B312" s="18"/>
      <c r="C312" s="37"/>
      <c r="D312" s="37"/>
      <c r="E312" s="37"/>
    </row>
    <row r="313" spans="1:5" ht="16.5">
      <c r="A313" s="28"/>
      <c r="B313" s="18"/>
    </row>
    <row r="314" spans="1:5" ht="16.5">
      <c r="A314" s="28"/>
      <c r="B314" s="18"/>
    </row>
    <row r="315" spans="1:5" ht="16.5">
      <c r="A315" s="28"/>
      <c r="B315" s="18"/>
    </row>
    <row r="316" spans="1:5" ht="16.5">
      <c r="A316" s="28"/>
      <c r="B316" s="18"/>
    </row>
    <row r="317" spans="1:5" ht="16.5">
      <c r="A317" s="28"/>
      <c r="B317" s="18"/>
    </row>
    <row r="318" spans="1:5" ht="16.5">
      <c r="A318" s="20"/>
      <c r="B318" s="18"/>
    </row>
    <row r="319" spans="1:5" ht="16.5">
      <c r="A319" s="20"/>
      <c r="B319" s="18"/>
    </row>
    <row r="320" spans="1:5" ht="16.5">
      <c r="A320" s="20"/>
      <c r="B320" s="29"/>
    </row>
    <row r="321" spans="1:2" ht="16.5">
      <c r="A321" s="20"/>
      <c r="B321" s="18"/>
    </row>
    <row r="322" spans="1:2" ht="16.5">
      <c r="A322" s="20"/>
      <c r="B322" s="18"/>
    </row>
    <row r="323" spans="1:2" ht="16.5">
      <c r="A323" s="20"/>
      <c r="B323" s="18"/>
    </row>
    <row r="324" spans="1:2" ht="16.5">
      <c r="A324" s="20"/>
      <c r="B324" s="18"/>
    </row>
    <row r="325" spans="1:2" ht="16.5">
      <c r="A325" s="20"/>
      <c r="B325" s="15"/>
    </row>
    <row r="326" spans="1:2" ht="16.5">
      <c r="A326" s="30"/>
      <c r="B326" s="15"/>
    </row>
    <row r="327" spans="1:2" ht="16.5">
      <c r="A327" s="20"/>
      <c r="B327" s="18"/>
    </row>
    <row r="328" spans="1:2" ht="16.5">
      <c r="A328" s="20"/>
      <c r="B328" s="18"/>
    </row>
    <row r="329" spans="1:2" ht="16.5">
      <c r="A329" s="20"/>
      <c r="B329" s="18"/>
    </row>
    <row r="330" spans="1:2" ht="16.5">
      <c r="A330" s="30"/>
      <c r="B330" s="18"/>
    </row>
    <row r="331" spans="1:2" ht="16.5">
      <c r="A331" s="20"/>
      <c r="B331" s="18"/>
    </row>
    <row r="332" spans="1:2" ht="16.5">
      <c r="A332" s="20"/>
      <c r="B332" s="18"/>
    </row>
    <row r="333" spans="1:2">
      <c r="A333" s="10"/>
    </row>
    <row r="334" spans="1:2">
      <c r="A334" s="10"/>
      <c r="B334" s="11"/>
    </row>
  </sheetData>
  <autoFilter ref="A10:N10" xr:uid="{36AAFA82-0957-4F64-B6A0-945E57961547}">
    <sortState xmlns:xlrd2="http://schemas.microsoft.com/office/spreadsheetml/2017/richdata2" ref="A11:N303">
      <sortCondition ref="F10"/>
    </sortState>
  </autoFilter>
  <sortState xmlns:xlrd2="http://schemas.microsoft.com/office/spreadsheetml/2017/richdata2" ref="A11:F303">
    <sortCondition ref="A11:A303"/>
  </sortState>
  <phoneticPr fontId="48" type="noConversion"/>
  <hyperlinks>
    <hyperlink ref="I4" r:id="rId1" xr:uid="{63DE7C32-B3A1-4E11-85C2-15923BB14D14}"/>
    <hyperlink ref="I2" r:id="rId2" xr:uid="{BCEDC382-A130-457B-A777-D406DE6C88B5}"/>
  </hyperlinks>
  <pageMargins left="0.7" right="0.7" top="0.75" bottom="0.75" header="0.3" footer="0.3"/>
  <pageSetup paperSize="9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0AA24-22A0-4C0B-A4DD-3B9E54A13606}">
  <dimension ref="A1:L301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7" sqref="A7"/>
    </sheetView>
  </sheetViews>
  <sheetFormatPr defaultRowHeight="12"/>
  <cols>
    <col min="1" max="1" width="4" bestFit="1" customWidth="1"/>
    <col min="2" max="2" width="14" bestFit="1" customWidth="1"/>
    <col min="3" max="4" width="13.85546875" bestFit="1" customWidth="1"/>
    <col min="5" max="5" width="15.7109375" customWidth="1"/>
    <col min="6" max="7" width="13.85546875" bestFit="1" customWidth="1"/>
    <col min="8" max="8" width="11.42578125" bestFit="1" customWidth="1"/>
    <col min="9" max="9" width="18.140625" customWidth="1"/>
    <col min="10" max="10" width="17.42578125" customWidth="1"/>
    <col min="11" max="11" width="13" customWidth="1"/>
  </cols>
  <sheetData>
    <row r="1" spans="1:12" ht="26.25">
      <c r="A1" s="490" t="s">
        <v>501</v>
      </c>
    </row>
    <row r="2" spans="1:12" s="492" customFormat="1" ht="12.75">
      <c r="A2" s="491" t="s">
        <v>537</v>
      </c>
    </row>
    <row r="3" spans="1:12" s="492" customFormat="1" ht="12.75">
      <c r="A3" s="497" t="s">
        <v>538</v>
      </c>
    </row>
    <row r="4" spans="1:12" s="455" customFormat="1" ht="15">
      <c r="A4" s="312" t="s">
        <v>539</v>
      </c>
    </row>
    <row r="5" spans="1:12" s="455" customFormat="1" ht="15">
      <c r="A5" s="493"/>
    </row>
    <row r="6" spans="1:12" s="455" customFormat="1" ht="15">
      <c r="A6" s="493"/>
    </row>
    <row r="7" spans="1:12" ht="47.25">
      <c r="A7" s="494" t="s">
        <v>368</v>
      </c>
      <c r="B7" s="494" t="s">
        <v>369</v>
      </c>
      <c r="C7" s="495" t="s">
        <v>371</v>
      </c>
      <c r="D7" s="495" t="s">
        <v>502</v>
      </c>
      <c r="E7" s="495" t="s">
        <v>503</v>
      </c>
      <c r="F7" s="495" t="s">
        <v>504</v>
      </c>
      <c r="G7" s="495" t="s">
        <v>505</v>
      </c>
      <c r="H7" s="495" t="s">
        <v>506</v>
      </c>
      <c r="I7" s="495" t="s">
        <v>507</v>
      </c>
      <c r="J7" s="495" t="s">
        <v>508</v>
      </c>
      <c r="K7" s="496" t="s">
        <v>486</v>
      </c>
    </row>
    <row r="8" spans="1:12" ht="29.25" customHeight="1">
      <c r="A8" s="445"/>
      <c r="B8" s="445" t="s">
        <v>373</v>
      </c>
      <c r="C8" s="446">
        <v>21233581000.000008</v>
      </c>
      <c r="D8" s="446">
        <v>21800502000</v>
      </c>
      <c r="E8" s="446">
        <f t="shared" ref="E8" si="0">D8-C8</f>
        <v>566920999.99999237</v>
      </c>
      <c r="F8" s="446">
        <v>21229990085.203232</v>
      </c>
      <c r="G8" s="446">
        <v>21800501999.999973</v>
      </c>
      <c r="H8" s="446">
        <f t="shared" ref="H8" si="1">G8-F8</f>
        <v>570511914.79674149</v>
      </c>
      <c r="I8" s="446">
        <f t="shared" ref="I8" si="2">H8-E8</f>
        <v>3590914.796749115</v>
      </c>
      <c r="J8" s="446">
        <v>-138309962.11550283</v>
      </c>
      <c r="K8" s="447">
        <v>5533611</v>
      </c>
    </row>
    <row r="9" spans="1:12" ht="15.75">
      <c r="A9" s="448">
        <v>5</v>
      </c>
      <c r="B9" s="448" t="s">
        <v>9</v>
      </c>
      <c r="C9" s="449">
        <v>40516309.558119193</v>
      </c>
      <c r="D9" s="449">
        <v>43059621.60548012</v>
      </c>
      <c r="E9" s="449">
        <f t="shared" ref="E9:E72" si="3">D9-C9</f>
        <v>2543312.0473609269</v>
      </c>
      <c r="F9" s="449">
        <v>42783032.652761392</v>
      </c>
      <c r="G9" s="449">
        <v>42852129.297393367</v>
      </c>
      <c r="H9" s="449">
        <f t="shared" ref="H9:H72" si="4">G9-F9</f>
        <v>69096.644631974399</v>
      </c>
      <c r="I9" s="449">
        <f t="shared" ref="I9:I72" si="5">H9-E9</f>
        <v>-2474215.4027289525</v>
      </c>
      <c r="J9" s="449">
        <v>-2715203.1275200099</v>
      </c>
      <c r="K9" s="450">
        <v>9183</v>
      </c>
      <c r="L9" s="264">
        <v>14</v>
      </c>
    </row>
    <row r="10" spans="1:12" ht="15.75">
      <c r="A10" s="448">
        <v>9</v>
      </c>
      <c r="B10" s="448" t="s">
        <v>10</v>
      </c>
      <c r="C10" s="449">
        <v>11186529.546189392</v>
      </c>
      <c r="D10" s="449">
        <v>11475016.073677327</v>
      </c>
      <c r="E10" s="449">
        <f t="shared" si="3"/>
        <v>288486.5274879355</v>
      </c>
      <c r="F10" s="449">
        <v>11877195.76196173</v>
      </c>
      <c r="G10" s="449">
        <v>12151544.922151612</v>
      </c>
      <c r="H10" s="449">
        <f t="shared" si="4"/>
        <v>274349.16018988192</v>
      </c>
      <c r="I10" s="449">
        <f t="shared" si="5"/>
        <v>-14137.367298053578</v>
      </c>
      <c r="J10" s="449">
        <v>-125457.01830859482</v>
      </c>
      <c r="K10" s="450">
        <v>2447</v>
      </c>
      <c r="L10" s="264">
        <v>17</v>
      </c>
    </row>
    <row r="11" spans="1:12" ht="15.75">
      <c r="A11" s="448">
        <v>10</v>
      </c>
      <c r="B11" s="448" t="s">
        <v>11</v>
      </c>
      <c r="C11" s="449">
        <v>51680263.271630019</v>
      </c>
      <c r="D11" s="449">
        <v>53176750.600634553</v>
      </c>
      <c r="E11" s="449">
        <f t="shared" si="3"/>
        <v>1496487.3290045336</v>
      </c>
      <c r="F11" s="449">
        <v>52434111.944996811</v>
      </c>
      <c r="G11" s="449">
        <v>52498293.204220474</v>
      </c>
      <c r="H11" s="449">
        <f t="shared" si="4"/>
        <v>64181.259223662317</v>
      </c>
      <c r="I11" s="449">
        <f t="shared" si="5"/>
        <v>-1432306.0697808713</v>
      </c>
      <c r="J11" s="449">
        <v>-1758960.179953184</v>
      </c>
      <c r="K11" s="450">
        <v>11102</v>
      </c>
      <c r="L11" s="264">
        <v>14</v>
      </c>
    </row>
    <row r="12" spans="1:12" ht="15.75">
      <c r="A12" s="448">
        <v>16</v>
      </c>
      <c r="B12" s="448" t="s">
        <v>12</v>
      </c>
      <c r="C12" s="449">
        <v>30501768.768478606</v>
      </c>
      <c r="D12" s="449">
        <v>31978002.024869356</v>
      </c>
      <c r="E12" s="449">
        <f t="shared" si="3"/>
        <v>1476233.2563907504</v>
      </c>
      <c r="F12" s="449">
        <v>36013932.384625927</v>
      </c>
      <c r="G12" s="449">
        <v>36342490.172888376</v>
      </c>
      <c r="H12" s="449">
        <f t="shared" si="4"/>
        <v>328557.7882624492</v>
      </c>
      <c r="I12" s="449">
        <f t="shared" si="5"/>
        <v>-1147675.4681283012</v>
      </c>
      <c r="J12" s="449">
        <v>-1669009.3643659204</v>
      </c>
      <c r="K12" s="450">
        <v>8014</v>
      </c>
      <c r="L12" s="264">
        <v>7</v>
      </c>
    </row>
    <row r="13" spans="1:12" ht="15.75">
      <c r="A13" s="448">
        <v>18</v>
      </c>
      <c r="B13" s="448" t="s">
        <v>13</v>
      </c>
      <c r="C13" s="449">
        <v>16677115.768127916</v>
      </c>
      <c r="D13" s="449">
        <v>16968790.666121744</v>
      </c>
      <c r="E13" s="449">
        <f t="shared" si="3"/>
        <v>291674.89799382724</v>
      </c>
      <c r="F13" s="449">
        <v>15920552.565393895</v>
      </c>
      <c r="G13" s="449">
        <v>16410500.453662472</v>
      </c>
      <c r="H13" s="449">
        <f t="shared" si="4"/>
        <v>489947.88826857693</v>
      </c>
      <c r="I13" s="449">
        <f t="shared" si="5"/>
        <v>198272.9902747497</v>
      </c>
      <c r="J13" s="449">
        <v>-158046.66156983888</v>
      </c>
      <c r="K13" s="450">
        <v>4763</v>
      </c>
      <c r="L13" s="264">
        <v>1</v>
      </c>
    </row>
    <row r="14" spans="1:12" ht="15.75">
      <c r="A14" s="448">
        <v>19</v>
      </c>
      <c r="B14" s="448" t="s">
        <v>14</v>
      </c>
      <c r="C14" s="449">
        <v>13219628.804834867</v>
      </c>
      <c r="D14" s="449">
        <v>13855683.218372582</v>
      </c>
      <c r="E14" s="449">
        <f t="shared" si="3"/>
        <v>636054.41353771463</v>
      </c>
      <c r="F14" s="449">
        <v>13070886.09187226</v>
      </c>
      <c r="G14" s="449">
        <v>13514360.572322113</v>
      </c>
      <c r="H14" s="449">
        <f t="shared" si="4"/>
        <v>443474.48044985346</v>
      </c>
      <c r="I14" s="449">
        <f t="shared" si="5"/>
        <v>-192579.93308786117</v>
      </c>
      <c r="J14" s="449">
        <v>-590431.03480831208</v>
      </c>
      <c r="K14" s="450">
        <v>3965</v>
      </c>
      <c r="L14" s="264">
        <v>2</v>
      </c>
    </row>
    <row r="15" spans="1:12" ht="15.75">
      <c r="A15" s="448">
        <v>20</v>
      </c>
      <c r="B15" s="448" t="s">
        <v>15</v>
      </c>
      <c r="C15" s="449">
        <v>62822680.018305674</v>
      </c>
      <c r="D15" s="449">
        <v>65278402.626806222</v>
      </c>
      <c r="E15" s="449">
        <f t="shared" si="3"/>
        <v>2455722.6085005477</v>
      </c>
      <c r="F15" s="449">
        <v>60230433.745363228</v>
      </c>
      <c r="G15" s="449">
        <v>61194870.682114273</v>
      </c>
      <c r="H15" s="449">
        <f t="shared" si="4"/>
        <v>964436.93675104529</v>
      </c>
      <c r="I15" s="449">
        <f t="shared" si="5"/>
        <v>-1491285.6717495024</v>
      </c>
      <c r="J15" s="449">
        <v>-2359428.3720180038</v>
      </c>
      <c r="K15" s="450">
        <v>16473</v>
      </c>
      <c r="L15" s="264">
        <v>6</v>
      </c>
    </row>
    <row r="16" spans="1:12" ht="15.75">
      <c r="A16" s="448">
        <v>46</v>
      </c>
      <c r="B16" s="448" t="s">
        <v>16</v>
      </c>
      <c r="C16" s="449">
        <v>6545360.3439397626</v>
      </c>
      <c r="D16" s="449">
        <v>6646873.5189122744</v>
      </c>
      <c r="E16" s="449">
        <f t="shared" si="3"/>
        <v>101513.17497251183</v>
      </c>
      <c r="F16" s="449">
        <v>7251233.5614895429</v>
      </c>
      <c r="G16" s="449">
        <v>7344658.6249206793</v>
      </c>
      <c r="H16" s="449">
        <f t="shared" si="4"/>
        <v>93425.06343113631</v>
      </c>
      <c r="I16" s="449">
        <f t="shared" si="5"/>
        <v>-8088.1115413755178</v>
      </c>
      <c r="J16" s="449">
        <v>156316.57277934952</v>
      </c>
      <c r="K16" s="450">
        <v>1341</v>
      </c>
      <c r="L16" s="264">
        <v>10</v>
      </c>
    </row>
    <row r="17" spans="1:12" ht="15.75">
      <c r="A17" s="448">
        <v>47</v>
      </c>
      <c r="B17" s="448" t="s">
        <v>17</v>
      </c>
      <c r="C17" s="449">
        <v>9507199.7587889712</v>
      </c>
      <c r="D17" s="449">
        <v>9916444.5052380953</v>
      </c>
      <c r="E17" s="449">
        <f t="shared" si="3"/>
        <v>409244.74644912407</v>
      </c>
      <c r="F17" s="449">
        <v>9441093.2044998594</v>
      </c>
      <c r="G17" s="449">
        <v>9501758.7930120565</v>
      </c>
      <c r="H17" s="449">
        <f t="shared" si="4"/>
        <v>60665.588512197137</v>
      </c>
      <c r="I17" s="449">
        <f t="shared" si="5"/>
        <v>-348579.15793692693</v>
      </c>
      <c r="J17" s="449">
        <v>-371514.21638544323</v>
      </c>
      <c r="K17" s="450">
        <v>1811</v>
      </c>
      <c r="L17" s="264">
        <v>19</v>
      </c>
    </row>
    <row r="18" spans="1:12" ht="15.75">
      <c r="A18" s="448">
        <v>49</v>
      </c>
      <c r="B18" s="448" t="s">
        <v>18</v>
      </c>
      <c r="C18" s="449">
        <v>874710310.78667319</v>
      </c>
      <c r="D18" s="449">
        <v>889970749.96565115</v>
      </c>
      <c r="E18" s="449">
        <f t="shared" si="3"/>
        <v>15260439.178977966</v>
      </c>
      <c r="F18" s="449">
        <v>1017597280.5795522</v>
      </c>
      <c r="G18" s="449">
        <v>1079970788.1165135</v>
      </c>
      <c r="H18" s="449">
        <f t="shared" si="4"/>
        <v>62373507.536961317</v>
      </c>
      <c r="I18" s="449">
        <f t="shared" si="5"/>
        <v>47113068.357983351</v>
      </c>
      <c r="J18" s="449">
        <v>44639969.979294419</v>
      </c>
      <c r="K18" s="450">
        <v>305274</v>
      </c>
      <c r="L18" s="264">
        <v>1</v>
      </c>
    </row>
    <row r="19" spans="1:12" ht="15.75">
      <c r="A19" s="448">
        <v>50</v>
      </c>
      <c r="B19" s="448" t="s">
        <v>19</v>
      </c>
      <c r="C19" s="449">
        <v>47060326.628680833</v>
      </c>
      <c r="D19" s="449">
        <v>48279763.343464151</v>
      </c>
      <c r="E19" s="449">
        <f t="shared" si="3"/>
        <v>1219436.7147833183</v>
      </c>
      <c r="F19" s="449">
        <v>47219239.312405199</v>
      </c>
      <c r="G19" s="449">
        <v>46791956.919587262</v>
      </c>
      <c r="H19" s="449">
        <f t="shared" si="4"/>
        <v>-427282.39281793684</v>
      </c>
      <c r="I19" s="449">
        <f t="shared" si="5"/>
        <v>-1646719.1076012552</v>
      </c>
      <c r="J19" s="449">
        <v>-1978826.6576541783</v>
      </c>
      <c r="K19" s="450">
        <v>11276</v>
      </c>
      <c r="L19" s="264">
        <v>4</v>
      </c>
    </row>
    <row r="20" spans="1:12" ht="15.75">
      <c r="A20" s="448">
        <v>51</v>
      </c>
      <c r="B20" s="448" t="s">
        <v>20</v>
      </c>
      <c r="C20" s="449">
        <v>40636190.355092555</v>
      </c>
      <c r="D20" s="449">
        <v>42385681.45208659</v>
      </c>
      <c r="E20" s="449">
        <f t="shared" si="3"/>
        <v>1749491.0969940349</v>
      </c>
      <c r="F20" s="449">
        <v>34031104.608898558</v>
      </c>
      <c r="G20" s="449">
        <v>35294893.49748823</v>
      </c>
      <c r="H20" s="449">
        <f t="shared" si="4"/>
        <v>1263788.8885896727</v>
      </c>
      <c r="I20" s="449">
        <f t="shared" si="5"/>
        <v>-485702.2084043622</v>
      </c>
      <c r="J20" s="449">
        <v>-940896.59307789057</v>
      </c>
      <c r="K20" s="450">
        <v>9211</v>
      </c>
      <c r="L20" s="264">
        <v>4</v>
      </c>
    </row>
    <row r="21" spans="1:12" ht="15.75">
      <c r="A21" s="448">
        <v>52</v>
      </c>
      <c r="B21" s="448" t="s">
        <v>21</v>
      </c>
      <c r="C21" s="449">
        <v>10761889.835448431</v>
      </c>
      <c r="D21" s="449">
        <v>10986123.829905903</v>
      </c>
      <c r="E21" s="449">
        <f t="shared" si="3"/>
        <v>224233.99445747212</v>
      </c>
      <c r="F21" s="449">
        <v>11740879.090124875</v>
      </c>
      <c r="G21" s="449">
        <v>11736682.884760737</v>
      </c>
      <c r="H21" s="449">
        <f t="shared" si="4"/>
        <v>-4196.205364137888</v>
      </c>
      <c r="I21" s="449">
        <f t="shared" si="5"/>
        <v>-228430.19982161</v>
      </c>
      <c r="J21" s="449">
        <v>-285224.0315306494</v>
      </c>
      <c r="K21" s="450">
        <v>2346</v>
      </c>
      <c r="L21" s="264">
        <v>14</v>
      </c>
    </row>
    <row r="22" spans="1:12" ht="15.75">
      <c r="A22" s="448">
        <v>61</v>
      </c>
      <c r="B22" s="448" t="s">
        <v>22</v>
      </c>
      <c r="C22" s="449">
        <v>73504596.915299177</v>
      </c>
      <c r="D22" s="449">
        <v>75025622.990565002</v>
      </c>
      <c r="E22" s="449">
        <f t="shared" si="3"/>
        <v>1521026.0752658248</v>
      </c>
      <c r="F22" s="449">
        <v>75739784.501666889</v>
      </c>
      <c r="G22" s="449">
        <v>76368960.094287083</v>
      </c>
      <c r="H22" s="449">
        <f t="shared" si="4"/>
        <v>629175.59262019396</v>
      </c>
      <c r="I22" s="449">
        <f t="shared" si="5"/>
        <v>-891850.48264563084</v>
      </c>
      <c r="J22" s="449">
        <v>-2584739.8830961995</v>
      </c>
      <c r="K22" s="450">
        <v>16459</v>
      </c>
      <c r="L22" s="264">
        <v>5</v>
      </c>
    </row>
    <row r="23" spans="1:12" ht="15.75">
      <c r="A23" s="448">
        <v>69</v>
      </c>
      <c r="B23" s="448" t="s">
        <v>23</v>
      </c>
      <c r="C23" s="449">
        <v>32661655.290645923</v>
      </c>
      <c r="D23" s="449">
        <v>32593155.537931874</v>
      </c>
      <c r="E23" s="449">
        <f t="shared" si="3"/>
        <v>-68499.752714049071</v>
      </c>
      <c r="F23" s="449">
        <v>30421051.798901781</v>
      </c>
      <c r="G23" s="449">
        <v>30639297.802857164</v>
      </c>
      <c r="H23" s="449">
        <f t="shared" si="4"/>
        <v>218246.00395538285</v>
      </c>
      <c r="I23" s="449">
        <f t="shared" si="5"/>
        <v>286745.75666943192</v>
      </c>
      <c r="J23" s="449">
        <v>33985.799817452207</v>
      </c>
      <c r="K23" s="450">
        <v>6687</v>
      </c>
      <c r="L23" s="264">
        <v>17</v>
      </c>
    </row>
    <row r="24" spans="1:12" ht="15.75">
      <c r="A24" s="448">
        <v>71</v>
      </c>
      <c r="B24" s="448" t="s">
        <v>24</v>
      </c>
      <c r="C24" s="449">
        <v>29831867.99809115</v>
      </c>
      <c r="D24" s="449">
        <v>30379910.515424956</v>
      </c>
      <c r="E24" s="449">
        <f t="shared" si="3"/>
        <v>548042.51733380556</v>
      </c>
      <c r="F24" s="449">
        <v>30028398.484188154</v>
      </c>
      <c r="G24" s="449">
        <v>30192133.715264846</v>
      </c>
      <c r="H24" s="449">
        <f t="shared" si="4"/>
        <v>163735.2310766913</v>
      </c>
      <c r="I24" s="449">
        <f t="shared" si="5"/>
        <v>-384307.28625711426</v>
      </c>
      <c r="J24" s="449">
        <v>-443512.9010899011</v>
      </c>
      <c r="K24" s="450">
        <v>6591</v>
      </c>
      <c r="L24" s="264">
        <v>17</v>
      </c>
    </row>
    <row r="25" spans="1:12" ht="15.75">
      <c r="A25" s="448">
        <v>72</v>
      </c>
      <c r="B25" s="448" t="s">
        <v>25</v>
      </c>
      <c r="C25" s="449">
        <v>4579327.2589159487</v>
      </c>
      <c r="D25" s="449">
        <v>4758032.9831852103</v>
      </c>
      <c r="E25" s="449">
        <f t="shared" si="3"/>
        <v>178705.72426926158</v>
      </c>
      <c r="F25" s="449">
        <v>4548833.4134597797</v>
      </c>
      <c r="G25" s="449">
        <v>4667069.508388673</v>
      </c>
      <c r="H25" s="449">
        <f t="shared" si="4"/>
        <v>118236.09492889326</v>
      </c>
      <c r="I25" s="449">
        <f t="shared" si="5"/>
        <v>-60469.629340368323</v>
      </c>
      <c r="J25" s="449">
        <v>-34797.197215912165</v>
      </c>
      <c r="K25" s="450">
        <v>960</v>
      </c>
      <c r="L25" s="264">
        <v>17</v>
      </c>
    </row>
    <row r="26" spans="1:12" ht="15.75">
      <c r="A26" s="448">
        <v>74</v>
      </c>
      <c r="B26" s="448" t="s">
        <v>26</v>
      </c>
      <c r="C26" s="449">
        <v>5560371.7842324367</v>
      </c>
      <c r="D26" s="449">
        <v>5531837.454847455</v>
      </c>
      <c r="E26" s="449">
        <f t="shared" si="3"/>
        <v>-28534.329384981655</v>
      </c>
      <c r="F26" s="449">
        <v>5768969.7082392955</v>
      </c>
      <c r="G26" s="449">
        <v>5763526.5537623521</v>
      </c>
      <c r="H26" s="449">
        <f t="shared" si="4"/>
        <v>-5443.1544769434258</v>
      </c>
      <c r="I26" s="449">
        <f t="shared" si="5"/>
        <v>23091.174908038229</v>
      </c>
      <c r="J26" s="449">
        <v>68026.356387559557</v>
      </c>
      <c r="K26" s="450">
        <v>1052</v>
      </c>
      <c r="L26" s="264">
        <v>16</v>
      </c>
    </row>
    <row r="27" spans="1:12" ht="15.75">
      <c r="A27" s="448">
        <v>75</v>
      </c>
      <c r="B27" s="448" t="s">
        <v>27</v>
      </c>
      <c r="C27" s="449">
        <v>92186156.419961095</v>
      </c>
      <c r="D27" s="449">
        <v>96506200.691505596</v>
      </c>
      <c r="E27" s="449">
        <f t="shared" si="3"/>
        <v>4320044.2715445012</v>
      </c>
      <c r="F27" s="449">
        <v>90504573.321998596</v>
      </c>
      <c r="G27" s="449">
        <v>90233630.556696698</v>
      </c>
      <c r="H27" s="449">
        <f t="shared" si="4"/>
        <v>-270942.76530189812</v>
      </c>
      <c r="I27" s="449">
        <f t="shared" si="5"/>
        <v>-4590987.0368463993</v>
      </c>
      <c r="J27" s="449">
        <v>-4892420.3161512241</v>
      </c>
      <c r="K27" s="450">
        <v>19549</v>
      </c>
      <c r="L27" s="264">
        <v>8</v>
      </c>
    </row>
    <row r="28" spans="1:12" ht="15.75">
      <c r="A28" s="448">
        <v>77</v>
      </c>
      <c r="B28" s="448" t="s">
        <v>28</v>
      </c>
      <c r="C28" s="449">
        <v>23367729.603049889</v>
      </c>
      <c r="D28" s="449">
        <v>24219937.463999242</v>
      </c>
      <c r="E28" s="449">
        <f t="shared" si="3"/>
        <v>852207.86094935238</v>
      </c>
      <c r="F28" s="449">
        <v>23474159.536410898</v>
      </c>
      <c r="G28" s="449">
        <v>23473534.592235118</v>
      </c>
      <c r="H28" s="449">
        <f t="shared" si="4"/>
        <v>-624.94417577981949</v>
      </c>
      <c r="I28" s="449">
        <f t="shared" si="5"/>
        <v>-852832.8051251322</v>
      </c>
      <c r="J28" s="449">
        <v>-958905.68636936136</v>
      </c>
      <c r="K28" s="450">
        <v>4601</v>
      </c>
      <c r="L28" s="264">
        <v>13</v>
      </c>
    </row>
    <row r="29" spans="1:12" ht="15.75">
      <c r="A29" s="448">
        <v>78</v>
      </c>
      <c r="B29" s="448" t="s">
        <v>29</v>
      </c>
      <c r="C29" s="449">
        <v>37533112.665403701</v>
      </c>
      <c r="D29" s="449">
        <v>37937960.075353839</v>
      </c>
      <c r="E29" s="449">
        <f t="shared" si="3"/>
        <v>404847.40995013714</v>
      </c>
      <c r="F29" s="449">
        <v>34964683.519528657</v>
      </c>
      <c r="G29" s="449">
        <v>34750329.63807983</v>
      </c>
      <c r="H29" s="449">
        <f t="shared" si="4"/>
        <v>-214353.88144882768</v>
      </c>
      <c r="I29" s="449">
        <f t="shared" si="5"/>
        <v>-619201.29139896482</v>
      </c>
      <c r="J29" s="449">
        <v>-819464.6563178692</v>
      </c>
      <c r="K29" s="450">
        <v>7832</v>
      </c>
      <c r="L29" s="264">
        <v>1</v>
      </c>
    </row>
    <row r="30" spans="1:12" ht="15.75">
      <c r="A30" s="448">
        <v>79</v>
      </c>
      <c r="B30" s="448" t="s">
        <v>30</v>
      </c>
      <c r="C30" s="449">
        <v>33080416.888791882</v>
      </c>
      <c r="D30" s="449">
        <v>33781597.445024647</v>
      </c>
      <c r="E30" s="449">
        <f t="shared" si="3"/>
        <v>701180.55623276532</v>
      </c>
      <c r="F30" s="449">
        <v>31633340.59940923</v>
      </c>
      <c r="G30" s="449">
        <v>32042484.189165272</v>
      </c>
      <c r="H30" s="449">
        <f t="shared" si="4"/>
        <v>409143.58975604177</v>
      </c>
      <c r="I30" s="449">
        <f t="shared" si="5"/>
        <v>-292036.96647672355</v>
      </c>
      <c r="J30" s="449">
        <v>-362257.12365429243</v>
      </c>
      <c r="K30" s="450">
        <v>6753</v>
      </c>
      <c r="L30" s="264">
        <v>4</v>
      </c>
    </row>
    <row r="31" spans="1:12" ht="15.75">
      <c r="A31" s="448">
        <v>81</v>
      </c>
      <c r="B31" s="448" t="s">
        <v>31</v>
      </c>
      <c r="C31" s="449">
        <v>13755683.836796133</v>
      </c>
      <c r="D31" s="449">
        <v>14064747.412527071</v>
      </c>
      <c r="E31" s="449">
        <f t="shared" si="3"/>
        <v>309063.57573093846</v>
      </c>
      <c r="F31" s="449">
        <v>14240347.621615876</v>
      </c>
      <c r="G31" s="449">
        <v>14277895.341000341</v>
      </c>
      <c r="H31" s="449">
        <f t="shared" si="4"/>
        <v>37547.719384465367</v>
      </c>
      <c r="I31" s="449">
        <f t="shared" si="5"/>
        <v>-271515.8563464731</v>
      </c>
      <c r="J31" s="449">
        <v>-88976.725384810357</v>
      </c>
      <c r="K31" s="450">
        <v>2574</v>
      </c>
      <c r="L31" s="264">
        <v>7</v>
      </c>
    </row>
    <row r="32" spans="1:12" ht="15.75">
      <c r="A32" s="448">
        <v>82</v>
      </c>
      <c r="B32" s="448" t="s">
        <v>32</v>
      </c>
      <c r="C32" s="449">
        <v>31402358.819888659</v>
      </c>
      <c r="D32" s="449">
        <v>31843290.85907964</v>
      </c>
      <c r="E32" s="449">
        <f t="shared" si="3"/>
        <v>440932.03919098154</v>
      </c>
      <c r="F32" s="449">
        <v>31987227.58664095</v>
      </c>
      <c r="G32" s="449">
        <v>32628346.097021125</v>
      </c>
      <c r="H32" s="449">
        <f t="shared" si="4"/>
        <v>641118.51038017496</v>
      </c>
      <c r="I32" s="449">
        <f t="shared" si="5"/>
        <v>200186.47118919343</v>
      </c>
      <c r="J32" s="449">
        <v>-971847.39568296447</v>
      </c>
      <c r="K32" s="450">
        <v>9359</v>
      </c>
      <c r="L32" s="264">
        <v>5</v>
      </c>
    </row>
    <row r="33" spans="1:12" ht="15.75">
      <c r="A33" s="448">
        <v>86</v>
      </c>
      <c r="B33" s="448" t="s">
        <v>33</v>
      </c>
      <c r="C33" s="449">
        <v>29370730.098884381</v>
      </c>
      <c r="D33" s="449">
        <v>30179740.899606381</v>
      </c>
      <c r="E33" s="449">
        <f t="shared" si="3"/>
        <v>809010.80072199926</v>
      </c>
      <c r="F33" s="449">
        <v>29784700.25130124</v>
      </c>
      <c r="G33" s="449">
        <v>30092114.437142894</v>
      </c>
      <c r="H33" s="449">
        <f t="shared" si="4"/>
        <v>307414.1858416535</v>
      </c>
      <c r="I33" s="449">
        <f t="shared" si="5"/>
        <v>-501596.61488034576</v>
      </c>
      <c r="J33" s="449">
        <v>-1207329.6818595808</v>
      </c>
      <c r="K33" s="450">
        <v>8031</v>
      </c>
      <c r="L33" s="264">
        <v>5</v>
      </c>
    </row>
    <row r="34" spans="1:12" ht="15.75">
      <c r="A34" s="448">
        <v>90</v>
      </c>
      <c r="B34" s="448" t="s">
        <v>34</v>
      </c>
      <c r="C34" s="449">
        <v>18524108.166099261</v>
      </c>
      <c r="D34" s="449">
        <v>19752519.608670179</v>
      </c>
      <c r="E34" s="449">
        <f t="shared" si="3"/>
        <v>1228411.4425709173</v>
      </c>
      <c r="F34" s="449">
        <v>18682325.752145927</v>
      </c>
      <c r="G34" s="449">
        <v>18735067.369594507</v>
      </c>
      <c r="H34" s="449">
        <f t="shared" si="4"/>
        <v>52741.61744857952</v>
      </c>
      <c r="I34" s="449">
        <f t="shared" si="5"/>
        <v>-1175669.8251223378</v>
      </c>
      <c r="J34" s="449">
        <v>-635648.34689401195</v>
      </c>
      <c r="K34" s="450">
        <v>3061</v>
      </c>
      <c r="L34" s="264">
        <v>12</v>
      </c>
    </row>
    <row r="35" spans="1:12" ht="15.75">
      <c r="A35" s="448">
        <v>91</v>
      </c>
      <c r="B35" s="448" t="s">
        <v>35</v>
      </c>
      <c r="C35" s="449">
        <v>2454035741.7880306</v>
      </c>
      <c r="D35" s="449">
        <v>2461344591.6476412</v>
      </c>
      <c r="E35" s="449">
        <f t="shared" si="3"/>
        <v>7308849.8596105576</v>
      </c>
      <c r="F35" s="449">
        <v>2442686446.5093961</v>
      </c>
      <c r="G35" s="449">
        <v>2534052355.4512262</v>
      </c>
      <c r="H35" s="449">
        <f t="shared" si="4"/>
        <v>91365908.941830158</v>
      </c>
      <c r="I35" s="449">
        <f t="shared" si="5"/>
        <v>84057059.082219601</v>
      </c>
      <c r="J35" s="449">
        <v>87338949.790146291</v>
      </c>
      <c r="K35" s="450">
        <v>664028</v>
      </c>
      <c r="L35" s="264">
        <v>1</v>
      </c>
    </row>
    <row r="36" spans="1:12" ht="15.75">
      <c r="A36" s="448">
        <v>92</v>
      </c>
      <c r="B36" s="448" t="s">
        <v>36</v>
      </c>
      <c r="C36" s="449">
        <v>771951937.86604464</v>
      </c>
      <c r="D36" s="449">
        <v>800728465.87042534</v>
      </c>
      <c r="E36" s="449">
        <f t="shared" si="3"/>
        <v>28776528.004380703</v>
      </c>
      <c r="F36" s="449">
        <v>725898039.28951228</v>
      </c>
      <c r="G36" s="449">
        <v>766476603.24981809</v>
      </c>
      <c r="H36" s="449">
        <f t="shared" si="4"/>
        <v>40578563.96030581</v>
      </c>
      <c r="I36" s="449">
        <f t="shared" si="5"/>
        <v>11802035.955925107</v>
      </c>
      <c r="J36" s="449">
        <v>9786446.6594631374</v>
      </c>
      <c r="K36" s="450">
        <v>242819</v>
      </c>
      <c r="L36" s="264">
        <v>1</v>
      </c>
    </row>
    <row r="37" spans="1:12" ht="15.75">
      <c r="A37" s="448">
        <v>97</v>
      </c>
      <c r="B37" s="448" t="s">
        <v>37</v>
      </c>
      <c r="C37" s="449">
        <v>10937822.126489589</v>
      </c>
      <c r="D37" s="449">
        <v>11400581.95270176</v>
      </c>
      <c r="E37" s="449">
        <f t="shared" si="3"/>
        <v>462759.82621217147</v>
      </c>
      <c r="F37" s="449">
        <v>10410076.499081673</v>
      </c>
      <c r="G37" s="449">
        <v>10581823.250925781</v>
      </c>
      <c r="H37" s="449">
        <f t="shared" si="4"/>
        <v>171746.7518441081</v>
      </c>
      <c r="I37" s="449">
        <f t="shared" si="5"/>
        <v>-291013.07436806336</v>
      </c>
      <c r="J37" s="449">
        <v>-241496.14082391112</v>
      </c>
      <c r="K37" s="450">
        <v>2091</v>
      </c>
      <c r="L37" s="264">
        <v>10</v>
      </c>
    </row>
    <row r="38" spans="1:12" ht="15.75">
      <c r="A38" s="448">
        <v>98</v>
      </c>
      <c r="B38" s="448" t="s">
        <v>38</v>
      </c>
      <c r="C38" s="449">
        <v>82971747.740364537</v>
      </c>
      <c r="D38" s="449">
        <v>82939956.3234988</v>
      </c>
      <c r="E38" s="449">
        <f t="shared" si="3"/>
        <v>-31791.416865736246</v>
      </c>
      <c r="F38" s="449">
        <v>90207476.057635456</v>
      </c>
      <c r="G38" s="449">
        <v>91228355.509929448</v>
      </c>
      <c r="H38" s="449">
        <f t="shared" si="4"/>
        <v>1020879.452293992</v>
      </c>
      <c r="I38" s="449">
        <f t="shared" si="5"/>
        <v>1052670.8691597283</v>
      </c>
      <c r="J38" s="449">
        <v>-1469792.330458805</v>
      </c>
      <c r="K38" s="450">
        <v>22943</v>
      </c>
      <c r="L38" s="264">
        <v>7</v>
      </c>
    </row>
    <row r="39" spans="1:12" ht="15.75">
      <c r="A39" s="448">
        <v>102</v>
      </c>
      <c r="B39" s="448" t="s">
        <v>39</v>
      </c>
      <c r="C39" s="449">
        <v>39890532.789082214</v>
      </c>
      <c r="D39" s="449">
        <v>41210495.652386382</v>
      </c>
      <c r="E39" s="449">
        <f t="shared" si="3"/>
        <v>1319962.863304168</v>
      </c>
      <c r="F39" s="449">
        <v>41641765.83732719</v>
      </c>
      <c r="G39" s="449">
        <v>41505312.422702819</v>
      </c>
      <c r="H39" s="449">
        <f t="shared" si="4"/>
        <v>-136453.41462437063</v>
      </c>
      <c r="I39" s="449">
        <f t="shared" si="5"/>
        <v>-1456416.2779285386</v>
      </c>
      <c r="J39" s="449">
        <v>-2001602.2701557148</v>
      </c>
      <c r="K39" s="450">
        <v>9745</v>
      </c>
      <c r="L39" s="264">
        <v>4</v>
      </c>
    </row>
    <row r="40" spans="1:12" ht="15.75">
      <c r="A40" s="448">
        <v>103</v>
      </c>
      <c r="B40" s="448" t="s">
        <v>40</v>
      </c>
      <c r="C40" s="449">
        <v>8599989.7350780908</v>
      </c>
      <c r="D40" s="449">
        <v>8725264.2693566103</v>
      </c>
      <c r="E40" s="449">
        <f t="shared" si="3"/>
        <v>125274.53427851945</v>
      </c>
      <c r="F40" s="449">
        <v>8942868.9877112098</v>
      </c>
      <c r="G40" s="449">
        <v>8959611.9271074366</v>
      </c>
      <c r="H40" s="449">
        <f t="shared" si="4"/>
        <v>16742.939396226779</v>
      </c>
      <c r="I40" s="449">
        <f t="shared" si="5"/>
        <v>-108531.59488229267</v>
      </c>
      <c r="J40" s="449">
        <v>-369876.10887549585</v>
      </c>
      <c r="K40" s="450">
        <v>2161</v>
      </c>
      <c r="L40" s="264">
        <v>5</v>
      </c>
    </row>
    <row r="41" spans="1:12" ht="15.75">
      <c r="A41" s="448">
        <v>105</v>
      </c>
      <c r="B41" s="448" t="s">
        <v>41</v>
      </c>
      <c r="C41" s="449">
        <v>13658189.599467404</v>
      </c>
      <c r="D41" s="449">
        <v>13367396.207532249</v>
      </c>
      <c r="E41" s="449">
        <f t="shared" si="3"/>
        <v>-290793.3919351548</v>
      </c>
      <c r="F41" s="449">
        <v>14223460.437222</v>
      </c>
      <c r="G41" s="449">
        <v>14136097.234481111</v>
      </c>
      <c r="H41" s="449">
        <f t="shared" si="4"/>
        <v>-87363.202740889043</v>
      </c>
      <c r="I41" s="449">
        <f t="shared" si="5"/>
        <v>203430.18919426575</v>
      </c>
      <c r="J41" s="449">
        <v>370142.60625926685</v>
      </c>
      <c r="K41" s="450">
        <v>2094</v>
      </c>
      <c r="L41" s="264">
        <v>18</v>
      </c>
    </row>
    <row r="42" spans="1:12" ht="15.75">
      <c r="A42" s="448">
        <v>106</v>
      </c>
      <c r="B42" s="448" t="s">
        <v>42</v>
      </c>
      <c r="C42" s="449">
        <v>178545098.37326866</v>
      </c>
      <c r="D42" s="449">
        <v>188385558.95925844</v>
      </c>
      <c r="E42" s="449">
        <f t="shared" si="3"/>
        <v>9840460.5859897733</v>
      </c>
      <c r="F42" s="449">
        <v>181481251.04981458</v>
      </c>
      <c r="G42" s="449">
        <v>186859380.76589099</v>
      </c>
      <c r="H42" s="449">
        <f t="shared" si="4"/>
        <v>5378129.7160764039</v>
      </c>
      <c r="I42" s="449">
        <f t="shared" si="5"/>
        <v>-4462330.8699133694</v>
      </c>
      <c r="J42" s="449">
        <v>-7551295.3178088553</v>
      </c>
      <c r="K42" s="450">
        <v>46797</v>
      </c>
      <c r="L42" s="264">
        <v>1</v>
      </c>
    </row>
    <row r="43" spans="1:12" ht="15.75">
      <c r="A43" s="448">
        <v>108</v>
      </c>
      <c r="B43" s="448" t="s">
        <v>43</v>
      </c>
      <c r="C43" s="449">
        <v>38524707.577378623</v>
      </c>
      <c r="D43" s="449">
        <v>38647222.14710553</v>
      </c>
      <c r="E43" s="449">
        <f t="shared" si="3"/>
        <v>122514.56972690672</v>
      </c>
      <c r="F43" s="449">
        <v>39583086.064111501</v>
      </c>
      <c r="G43" s="449">
        <v>40466782.140282184</v>
      </c>
      <c r="H43" s="449">
        <f t="shared" si="4"/>
        <v>883696.07617068291</v>
      </c>
      <c r="I43" s="449">
        <f t="shared" si="5"/>
        <v>761181.50644377619</v>
      </c>
      <c r="J43" s="449">
        <v>-368312.34233861789</v>
      </c>
      <c r="K43" s="450">
        <v>10257</v>
      </c>
      <c r="L43" s="264">
        <v>6</v>
      </c>
    </row>
    <row r="44" spans="1:12" ht="15.75">
      <c r="A44" s="448">
        <v>109</v>
      </c>
      <c r="B44" s="448" t="s">
        <v>44</v>
      </c>
      <c r="C44" s="449">
        <v>271099039.97503293</v>
      </c>
      <c r="D44" s="449">
        <v>287288321.71226305</v>
      </c>
      <c r="E44" s="449">
        <f t="shared" si="3"/>
        <v>16189281.737230122</v>
      </c>
      <c r="F44" s="449">
        <v>269367989.5350517</v>
      </c>
      <c r="G44" s="449">
        <v>276268970.06629276</v>
      </c>
      <c r="H44" s="449">
        <f t="shared" si="4"/>
        <v>6900980.5312410593</v>
      </c>
      <c r="I44" s="449">
        <f t="shared" si="5"/>
        <v>-9288301.2059890628</v>
      </c>
      <c r="J44" s="449">
        <v>-9599486.2990616001</v>
      </c>
      <c r="K44" s="450">
        <v>68043</v>
      </c>
      <c r="L44" s="264">
        <v>5</v>
      </c>
    </row>
    <row r="45" spans="1:12" ht="15.75">
      <c r="A45" s="448">
        <v>111</v>
      </c>
      <c r="B45" s="448" t="s">
        <v>45</v>
      </c>
      <c r="C45" s="449">
        <v>82196644.5031607</v>
      </c>
      <c r="D45" s="449">
        <v>83629489.105912507</v>
      </c>
      <c r="E45" s="449">
        <f t="shared" si="3"/>
        <v>1432844.6027518064</v>
      </c>
      <c r="F45" s="449">
        <v>89128941.275096238</v>
      </c>
      <c r="G45" s="449">
        <v>89526471.86892885</v>
      </c>
      <c r="H45" s="449">
        <f t="shared" si="4"/>
        <v>397530.59383261204</v>
      </c>
      <c r="I45" s="449">
        <f t="shared" si="5"/>
        <v>-1035314.0089191943</v>
      </c>
      <c r="J45" s="449">
        <v>-1503797.5857033785</v>
      </c>
      <c r="K45" s="450">
        <v>18131</v>
      </c>
      <c r="L45" s="264">
        <v>7</v>
      </c>
    </row>
    <row r="46" spans="1:12" ht="15.75">
      <c r="A46" s="448">
        <v>139</v>
      </c>
      <c r="B46" s="448" t="s">
        <v>46</v>
      </c>
      <c r="C46" s="449">
        <v>37758594.64054773</v>
      </c>
      <c r="D46" s="449">
        <v>38965603.479706861</v>
      </c>
      <c r="E46" s="449">
        <f t="shared" si="3"/>
        <v>1207008.8391591311</v>
      </c>
      <c r="F46" s="449">
        <v>36871837.625445515</v>
      </c>
      <c r="G46" s="449">
        <v>37568919.990964718</v>
      </c>
      <c r="H46" s="449">
        <f t="shared" si="4"/>
        <v>697082.36551920325</v>
      </c>
      <c r="I46" s="449">
        <f t="shared" si="5"/>
        <v>-509926.4736399278</v>
      </c>
      <c r="J46" s="449">
        <v>-804841.38672627509</v>
      </c>
      <c r="K46" s="450">
        <v>9853</v>
      </c>
      <c r="L46" s="264">
        <v>17</v>
      </c>
    </row>
    <row r="47" spans="1:12" ht="15.75">
      <c r="A47" s="448">
        <v>140</v>
      </c>
      <c r="B47" s="448" t="s">
        <v>47</v>
      </c>
      <c r="C47" s="449">
        <v>86467871.344788522</v>
      </c>
      <c r="D47" s="449">
        <v>88662662.024494126</v>
      </c>
      <c r="E47" s="449">
        <f t="shared" si="3"/>
        <v>2194790.6797056049</v>
      </c>
      <c r="F47" s="449">
        <v>96927567.686124429</v>
      </c>
      <c r="G47" s="449">
        <v>97786575.497626051</v>
      </c>
      <c r="H47" s="449">
        <f t="shared" si="4"/>
        <v>859007.8115016222</v>
      </c>
      <c r="I47" s="449">
        <f t="shared" si="5"/>
        <v>-1335782.8682039827</v>
      </c>
      <c r="J47" s="449">
        <v>-1665583.899353575</v>
      </c>
      <c r="K47" s="450">
        <v>20801</v>
      </c>
      <c r="L47" s="264">
        <v>11</v>
      </c>
    </row>
    <row r="48" spans="1:12" ht="15.75">
      <c r="A48" s="448">
        <v>142</v>
      </c>
      <c r="B48" s="448" t="s">
        <v>48</v>
      </c>
      <c r="C48" s="449">
        <v>28625338.026902575</v>
      </c>
      <c r="D48" s="449">
        <v>28446789.953957397</v>
      </c>
      <c r="E48" s="449">
        <f t="shared" si="3"/>
        <v>-178548.07294517756</v>
      </c>
      <c r="F48" s="449">
        <v>28508905.940651983</v>
      </c>
      <c r="G48" s="449">
        <v>28684037.543451332</v>
      </c>
      <c r="H48" s="449">
        <f t="shared" si="4"/>
        <v>175131.60279934853</v>
      </c>
      <c r="I48" s="449">
        <f t="shared" si="5"/>
        <v>353679.67574452609</v>
      </c>
      <c r="J48" s="449">
        <v>21729.021602924448</v>
      </c>
      <c r="K48" s="450">
        <v>6504</v>
      </c>
      <c r="L48" s="264">
        <v>7</v>
      </c>
    </row>
    <row r="49" spans="1:12" ht="15.75">
      <c r="A49" s="448">
        <v>143</v>
      </c>
      <c r="B49" s="448" t="s">
        <v>49</v>
      </c>
      <c r="C49" s="449">
        <v>30038263.550113726</v>
      </c>
      <c r="D49" s="449">
        <v>30984698.060733676</v>
      </c>
      <c r="E49" s="449">
        <f t="shared" si="3"/>
        <v>946434.51061994955</v>
      </c>
      <c r="F49" s="449">
        <v>29746741.468678884</v>
      </c>
      <c r="G49" s="449">
        <v>29998738.18005329</v>
      </c>
      <c r="H49" s="449">
        <f t="shared" si="4"/>
        <v>251996.71137440577</v>
      </c>
      <c r="I49" s="449">
        <f t="shared" si="5"/>
        <v>-694437.79924554378</v>
      </c>
      <c r="J49" s="449">
        <v>-606082.61085609673</v>
      </c>
      <c r="K49" s="450">
        <v>6804</v>
      </c>
      <c r="L49" s="264">
        <v>6</v>
      </c>
    </row>
    <row r="50" spans="1:12" ht="15.75">
      <c r="A50" s="448">
        <v>145</v>
      </c>
      <c r="B50" s="448" t="s">
        <v>50</v>
      </c>
      <c r="C50" s="449">
        <v>45140339.602265939</v>
      </c>
      <c r="D50" s="449">
        <v>46816359.026960231</v>
      </c>
      <c r="E50" s="449">
        <f t="shared" si="3"/>
        <v>1676019.4246942922</v>
      </c>
      <c r="F50" s="449">
        <v>47801366.904789984</v>
      </c>
      <c r="G50" s="449">
        <v>48878080.675791487</v>
      </c>
      <c r="H50" s="449">
        <f t="shared" si="4"/>
        <v>1076713.7710015029</v>
      </c>
      <c r="I50" s="449">
        <f t="shared" si="5"/>
        <v>-599305.65369278938</v>
      </c>
      <c r="J50" s="449">
        <v>-1095453.6986994818</v>
      </c>
      <c r="K50" s="450">
        <v>12369</v>
      </c>
      <c r="L50" s="264">
        <v>14</v>
      </c>
    </row>
    <row r="51" spans="1:12" ht="15.75">
      <c r="A51" s="448">
        <v>146</v>
      </c>
      <c r="B51" s="448" t="s">
        <v>51</v>
      </c>
      <c r="C51" s="449">
        <v>26775014.087765545</v>
      </c>
      <c r="D51" s="449">
        <v>28514229.766810872</v>
      </c>
      <c r="E51" s="449">
        <f t="shared" si="3"/>
        <v>1739215.679045327</v>
      </c>
      <c r="F51" s="449">
        <v>28909603.560321674</v>
      </c>
      <c r="G51" s="449">
        <v>28720583.396623999</v>
      </c>
      <c r="H51" s="449">
        <f t="shared" si="4"/>
        <v>-189020.16369767487</v>
      </c>
      <c r="I51" s="449">
        <f t="shared" si="5"/>
        <v>-1928235.8427430019</v>
      </c>
      <c r="J51" s="449">
        <v>-1234138.1747306078</v>
      </c>
      <c r="K51" s="450">
        <v>4492</v>
      </c>
      <c r="L51" s="264">
        <v>12</v>
      </c>
    </row>
    <row r="52" spans="1:12" ht="15.75">
      <c r="A52" s="448">
        <v>148</v>
      </c>
      <c r="B52" s="448" t="s">
        <v>52</v>
      </c>
      <c r="C52" s="449">
        <v>33031020.518623184</v>
      </c>
      <c r="D52" s="449">
        <v>33604024.793690339</v>
      </c>
      <c r="E52" s="449">
        <f t="shared" si="3"/>
        <v>573004.27506715432</v>
      </c>
      <c r="F52" s="449">
        <v>32939865.444757581</v>
      </c>
      <c r="G52" s="449">
        <v>33595133.961478166</v>
      </c>
      <c r="H52" s="449">
        <f t="shared" si="4"/>
        <v>655268.51672058553</v>
      </c>
      <c r="I52" s="449">
        <f t="shared" si="5"/>
        <v>82264.241653431207</v>
      </c>
      <c r="J52" s="449">
        <v>525828.49413046427</v>
      </c>
      <c r="K52" s="450">
        <v>7047</v>
      </c>
      <c r="L52" s="264">
        <v>19</v>
      </c>
    </row>
    <row r="53" spans="1:12" ht="15.75">
      <c r="A53" s="448">
        <v>149</v>
      </c>
      <c r="B53" s="448" t="s">
        <v>53</v>
      </c>
      <c r="C53" s="449">
        <v>20502464.888591409</v>
      </c>
      <c r="D53" s="449">
        <v>20612847.116808645</v>
      </c>
      <c r="E53" s="449">
        <f t="shared" si="3"/>
        <v>110382.2282172367</v>
      </c>
      <c r="F53" s="449">
        <v>20976749.660830401</v>
      </c>
      <c r="G53" s="449">
        <v>21355142.134186368</v>
      </c>
      <c r="H53" s="449">
        <f t="shared" si="4"/>
        <v>378392.47335596755</v>
      </c>
      <c r="I53" s="449">
        <f t="shared" si="5"/>
        <v>268010.24513873085</v>
      </c>
      <c r="J53" s="449">
        <v>-90819.311702636071</v>
      </c>
      <c r="K53" s="450">
        <v>5384</v>
      </c>
      <c r="L53" s="264">
        <v>1</v>
      </c>
    </row>
    <row r="54" spans="1:12" ht="15.75">
      <c r="A54" s="448">
        <v>151</v>
      </c>
      <c r="B54" s="448" t="s">
        <v>54</v>
      </c>
      <c r="C54" s="449">
        <v>10527569.059058081</v>
      </c>
      <c r="D54" s="449">
        <v>11223966.732464794</v>
      </c>
      <c r="E54" s="449">
        <f t="shared" si="3"/>
        <v>696397.67340671271</v>
      </c>
      <c r="F54" s="449">
        <v>10586885.584843384</v>
      </c>
      <c r="G54" s="449">
        <v>10689857.294352064</v>
      </c>
      <c r="H54" s="449">
        <f t="shared" si="4"/>
        <v>102971.70950867981</v>
      </c>
      <c r="I54" s="449">
        <f t="shared" si="5"/>
        <v>-593425.9638980329</v>
      </c>
      <c r="J54" s="449">
        <v>-504578.71315959195</v>
      </c>
      <c r="K54" s="450">
        <v>1852</v>
      </c>
      <c r="L54" s="264">
        <v>14</v>
      </c>
    </row>
    <row r="55" spans="1:12" ht="15.75">
      <c r="A55" s="448">
        <v>152</v>
      </c>
      <c r="B55" s="448" t="s">
        <v>55</v>
      </c>
      <c r="C55" s="449">
        <v>18881533.714734353</v>
      </c>
      <c r="D55" s="449">
        <v>19332879.207909267</v>
      </c>
      <c r="E55" s="449">
        <f t="shared" si="3"/>
        <v>451345.49317491427</v>
      </c>
      <c r="F55" s="449">
        <v>19368970.337826099</v>
      </c>
      <c r="G55" s="449">
        <v>19622237.066479329</v>
      </c>
      <c r="H55" s="449">
        <f t="shared" si="4"/>
        <v>253266.72865322977</v>
      </c>
      <c r="I55" s="449">
        <f t="shared" si="5"/>
        <v>-198078.7645216845</v>
      </c>
      <c r="J55" s="449">
        <v>-570076.97928995453</v>
      </c>
      <c r="K55" s="450">
        <v>4406</v>
      </c>
      <c r="L55" s="264">
        <v>14</v>
      </c>
    </row>
    <row r="56" spans="1:12" ht="15.75">
      <c r="A56" s="448">
        <v>153</v>
      </c>
      <c r="B56" s="448" t="s">
        <v>56</v>
      </c>
      <c r="C56" s="449">
        <v>109273956.90508068</v>
      </c>
      <c r="D56" s="449">
        <v>113104058.48892953</v>
      </c>
      <c r="E56" s="449">
        <f t="shared" si="3"/>
        <v>3830101.5838488489</v>
      </c>
      <c r="F56" s="449">
        <v>121945854.32813939</v>
      </c>
      <c r="G56" s="449">
        <v>121353592.8853498</v>
      </c>
      <c r="H56" s="449">
        <f t="shared" si="4"/>
        <v>-592261.4427895993</v>
      </c>
      <c r="I56" s="449">
        <f t="shared" si="5"/>
        <v>-4422363.0266384482</v>
      </c>
      <c r="J56" s="449">
        <v>-6534296.0945269205</v>
      </c>
      <c r="K56" s="450">
        <v>25208</v>
      </c>
      <c r="L56" s="264">
        <v>9</v>
      </c>
    </row>
    <row r="57" spans="1:12" ht="15.75">
      <c r="A57" s="448">
        <v>165</v>
      </c>
      <c r="B57" s="448" t="s">
        <v>57</v>
      </c>
      <c r="C57" s="449">
        <v>58369243.540649258</v>
      </c>
      <c r="D57" s="449">
        <v>59962910.006449766</v>
      </c>
      <c r="E57" s="449">
        <f t="shared" si="3"/>
        <v>1593666.4658005089</v>
      </c>
      <c r="F57" s="449">
        <v>60962293.136433542</v>
      </c>
      <c r="G57" s="449">
        <v>61505431.69612927</v>
      </c>
      <c r="H57" s="449">
        <f t="shared" si="4"/>
        <v>543138.55969572812</v>
      </c>
      <c r="I57" s="449">
        <f t="shared" si="5"/>
        <v>-1050527.9061047807</v>
      </c>
      <c r="J57" s="449">
        <v>-1885417.305851033</v>
      </c>
      <c r="K57" s="450">
        <v>16280</v>
      </c>
      <c r="L57" s="264">
        <v>5</v>
      </c>
    </row>
    <row r="58" spans="1:12" ht="15.75">
      <c r="A58" s="448">
        <v>167</v>
      </c>
      <c r="B58" s="448" t="s">
        <v>58</v>
      </c>
      <c r="C58" s="449">
        <v>278828838.2638405</v>
      </c>
      <c r="D58" s="449">
        <v>296081741.75867069</v>
      </c>
      <c r="E58" s="449">
        <f t="shared" si="3"/>
        <v>17252903.494830191</v>
      </c>
      <c r="F58" s="449">
        <v>290883258.54793978</v>
      </c>
      <c r="G58" s="449">
        <v>299727951.73444527</v>
      </c>
      <c r="H58" s="449">
        <f t="shared" si="4"/>
        <v>8844693.1865054965</v>
      </c>
      <c r="I58" s="449">
        <f t="shared" si="5"/>
        <v>-8408210.3083246946</v>
      </c>
      <c r="J58" s="449">
        <v>-14589943.06492722</v>
      </c>
      <c r="K58" s="450">
        <v>77513</v>
      </c>
      <c r="L58" s="264">
        <v>12</v>
      </c>
    </row>
    <row r="59" spans="1:12" ht="15.75">
      <c r="A59" s="448">
        <v>169</v>
      </c>
      <c r="B59" s="448" t="s">
        <v>59</v>
      </c>
      <c r="C59" s="449">
        <v>19100094.275345154</v>
      </c>
      <c r="D59" s="449">
        <v>19485755.800609816</v>
      </c>
      <c r="E59" s="449">
        <f t="shared" si="3"/>
        <v>385661.52526466176</v>
      </c>
      <c r="F59" s="449">
        <v>19593387.709396854</v>
      </c>
      <c r="G59" s="449">
        <v>19648121.296718933</v>
      </c>
      <c r="H59" s="449">
        <f t="shared" si="4"/>
        <v>54733.587322078645</v>
      </c>
      <c r="I59" s="449">
        <f t="shared" si="5"/>
        <v>-330927.93794258311</v>
      </c>
      <c r="J59" s="449">
        <v>-66949.189878533594</v>
      </c>
      <c r="K59" s="450">
        <v>4990</v>
      </c>
      <c r="L59" s="264">
        <v>5</v>
      </c>
    </row>
    <row r="60" spans="1:12" ht="15.75">
      <c r="A60" s="448">
        <v>171</v>
      </c>
      <c r="B60" s="448" t="s">
        <v>60</v>
      </c>
      <c r="C60" s="449">
        <v>20406584.128950153</v>
      </c>
      <c r="D60" s="449">
        <v>21251886.677221112</v>
      </c>
      <c r="E60" s="449">
        <f t="shared" si="3"/>
        <v>845302.54827095941</v>
      </c>
      <c r="F60" s="449">
        <v>20803283.44385751</v>
      </c>
      <c r="G60" s="449">
        <v>20891608.676637765</v>
      </c>
      <c r="H60" s="449">
        <f t="shared" si="4"/>
        <v>88325.232780255377</v>
      </c>
      <c r="I60" s="449">
        <f t="shared" si="5"/>
        <v>-756977.31549070403</v>
      </c>
      <c r="J60" s="449">
        <v>-540938.17880664626</v>
      </c>
      <c r="K60" s="450">
        <v>4540</v>
      </c>
      <c r="L60" s="264">
        <v>11</v>
      </c>
    </row>
    <row r="61" spans="1:12" ht="15.75">
      <c r="A61" s="448">
        <v>172</v>
      </c>
      <c r="B61" s="448" t="s">
        <v>61</v>
      </c>
      <c r="C61" s="449">
        <v>22874985.106888648</v>
      </c>
      <c r="D61" s="449">
        <v>23581220.758000635</v>
      </c>
      <c r="E61" s="449">
        <f t="shared" si="3"/>
        <v>706235.65111198649</v>
      </c>
      <c r="F61" s="449">
        <v>22554661.102121554</v>
      </c>
      <c r="G61" s="449">
        <v>22421008.875991706</v>
      </c>
      <c r="H61" s="449">
        <f t="shared" si="4"/>
        <v>-133652.22612984851</v>
      </c>
      <c r="I61" s="449">
        <f t="shared" si="5"/>
        <v>-839887.877241835</v>
      </c>
      <c r="J61" s="449">
        <v>-591803.04233906884</v>
      </c>
      <c r="K61" s="450">
        <v>4171</v>
      </c>
      <c r="L61" s="264">
        <v>13</v>
      </c>
    </row>
    <row r="62" spans="1:12" ht="15.75">
      <c r="A62" s="448">
        <v>176</v>
      </c>
      <c r="B62" s="448" t="s">
        <v>62</v>
      </c>
      <c r="C62" s="449">
        <v>26017558.967881743</v>
      </c>
      <c r="D62" s="449">
        <v>27174324.82417836</v>
      </c>
      <c r="E62" s="449">
        <f t="shared" si="3"/>
        <v>1156765.8562966175</v>
      </c>
      <c r="F62" s="449">
        <v>25384203.220428795</v>
      </c>
      <c r="G62" s="449">
        <v>25236478.729950838</v>
      </c>
      <c r="H62" s="449">
        <f t="shared" si="4"/>
        <v>-147724.49047795683</v>
      </c>
      <c r="I62" s="449">
        <f t="shared" si="5"/>
        <v>-1304490.3467745744</v>
      </c>
      <c r="J62" s="449">
        <v>-839602.0268023489</v>
      </c>
      <c r="K62" s="450">
        <v>4352</v>
      </c>
      <c r="L62" s="264">
        <v>12</v>
      </c>
    </row>
    <row r="63" spans="1:12" ht="15.75">
      <c r="A63" s="448">
        <v>177</v>
      </c>
      <c r="B63" s="448" t="s">
        <v>63</v>
      </c>
      <c r="C63" s="449">
        <v>7515830.0342901777</v>
      </c>
      <c r="D63" s="449">
        <v>7297112.5157117229</v>
      </c>
      <c r="E63" s="449">
        <f t="shared" si="3"/>
        <v>-218717.51857845485</v>
      </c>
      <c r="F63" s="449">
        <v>8113060.4683808563</v>
      </c>
      <c r="G63" s="449">
        <v>8145488.1930886116</v>
      </c>
      <c r="H63" s="449">
        <f t="shared" si="4"/>
        <v>32427.72470775526</v>
      </c>
      <c r="I63" s="449">
        <f t="shared" si="5"/>
        <v>251145.24328621011</v>
      </c>
      <c r="J63" s="449">
        <v>598304.15938471118</v>
      </c>
      <c r="K63" s="450">
        <v>1768</v>
      </c>
      <c r="L63" s="264">
        <v>6</v>
      </c>
    </row>
    <row r="64" spans="1:12" ht="15.75">
      <c r="A64" s="448">
        <v>178</v>
      </c>
      <c r="B64" s="448" t="s">
        <v>64</v>
      </c>
      <c r="C64" s="449">
        <v>30630778.096000843</v>
      </c>
      <c r="D64" s="449">
        <v>31515821.606730029</v>
      </c>
      <c r="E64" s="449">
        <f t="shared" si="3"/>
        <v>885043.51072918624</v>
      </c>
      <c r="F64" s="449">
        <v>32020880.79578834</v>
      </c>
      <c r="G64" s="449">
        <v>31855015.186381362</v>
      </c>
      <c r="H64" s="449">
        <f t="shared" si="4"/>
        <v>-165865.60940697789</v>
      </c>
      <c r="I64" s="449">
        <f t="shared" si="5"/>
        <v>-1050909.1201361641</v>
      </c>
      <c r="J64" s="449">
        <v>-339810.1032951111</v>
      </c>
      <c r="K64" s="450">
        <v>5769</v>
      </c>
      <c r="L64" s="264">
        <v>10</v>
      </c>
    </row>
    <row r="65" spans="1:12" ht="15.75">
      <c r="A65" s="448">
        <v>179</v>
      </c>
      <c r="B65" s="448" t="s">
        <v>65</v>
      </c>
      <c r="C65" s="449">
        <v>493280845.29973966</v>
      </c>
      <c r="D65" s="449">
        <v>518515780.14028031</v>
      </c>
      <c r="E65" s="449">
        <f t="shared" si="3"/>
        <v>25234934.840540648</v>
      </c>
      <c r="F65" s="449">
        <v>481524167.84767973</v>
      </c>
      <c r="G65" s="449">
        <v>498197123.98960555</v>
      </c>
      <c r="H65" s="449">
        <f t="shared" si="4"/>
        <v>16672956.141925812</v>
      </c>
      <c r="I65" s="449">
        <f t="shared" si="5"/>
        <v>-8561978.6986148357</v>
      </c>
      <c r="J65" s="449">
        <v>-18364077.53239131</v>
      </c>
      <c r="K65" s="450">
        <v>145887</v>
      </c>
      <c r="L65" s="264">
        <v>13</v>
      </c>
    </row>
    <row r="66" spans="1:12" ht="15.75">
      <c r="A66" s="448">
        <v>181</v>
      </c>
      <c r="B66" s="448" t="s">
        <v>66</v>
      </c>
      <c r="C66" s="449">
        <v>6823683.3935024301</v>
      </c>
      <c r="D66" s="449">
        <v>6898705.7192503503</v>
      </c>
      <c r="E66" s="449">
        <f t="shared" si="3"/>
        <v>75022.3257479202</v>
      </c>
      <c r="F66" s="449">
        <v>7321352.4778463896</v>
      </c>
      <c r="G66" s="449">
        <v>7317838.845080357</v>
      </c>
      <c r="H66" s="449">
        <f t="shared" si="4"/>
        <v>-3513.6327660325915</v>
      </c>
      <c r="I66" s="449">
        <f t="shared" si="5"/>
        <v>-78535.958513952792</v>
      </c>
      <c r="J66" s="449">
        <v>-188680.38625868899</v>
      </c>
      <c r="K66" s="450">
        <v>1683</v>
      </c>
      <c r="L66" s="264">
        <v>4</v>
      </c>
    </row>
    <row r="67" spans="1:12" ht="15.75">
      <c r="A67" s="448">
        <v>182</v>
      </c>
      <c r="B67" s="448" t="s">
        <v>67</v>
      </c>
      <c r="C67" s="449">
        <v>88701063.935170844</v>
      </c>
      <c r="D67" s="449">
        <v>92707593.023897976</v>
      </c>
      <c r="E67" s="449">
        <f t="shared" si="3"/>
        <v>4006529.0887271315</v>
      </c>
      <c r="F67" s="449">
        <v>91487602.172328576</v>
      </c>
      <c r="G67" s="449">
        <v>90838776.151065052</v>
      </c>
      <c r="H67" s="449">
        <f t="shared" si="4"/>
        <v>-648826.02126352489</v>
      </c>
      <c r="I67" s="449">
        <f t="shared" si="5"/>
        <v>-4655355.1099906564</v>
      </c>
      <c r="J67" s="449">
        <v>-3084980.3707811274</v>
      </c>
      <c r="K67" s="450">
        <v>19347</v>
      </c>
      <c r="L67" s="264">
        <v>13</v>
      </c>
    </row>
    <row r="68" spans="1:12" ht="15.75">
      <c r="A68" s="448">
        <v>186</v>
      </c>
      <c r="B68" s="448" t="s">
        <v>68</v>
      </c>
      <c r="C68" s="449">
        <v>154787518.85335964</v>
      </c>
      <c r="D68" s="449">
        <v>165140831.356148</v>
      </c>
      <c r="E68" s="449">
        <f t="shared" si="3"/>
        <v>10353312.502788365</v>
      </c>
      <c r="F68" s="449">
        <v>149124414.35645077</v>
      </c>
      <c r="G68" s="449">
        <v>157385240.62092698</v>
      </c>
      <c r="H68" s="449">
        <f t="shared" si="4"/>
        <v>8260826.2644762099</v>
      </c>
      <c r="I68" s="449">
        <f t="shared" si="5"/>
        <v>-2092486.238312155</v>
      </c>
      <c r="J68" s="449">
        <v>-5482815.4902404658</v>
      </c>
      <c r="K68" s="450">
        <v>45630</v>
      </c>
      <c r="L68" s="264">
        <v>1</v>
      </c>
    </row>
    <row r="69" spans="1:12" ht="15.75">
      <c r="A69" s="448">
        <v>202</v>
      </c>
      <c r="B69" s="448" t="s">
        <v>69</v>
      </c>
      <c r="C69" s="449">
        <v>114089468.22146511</v>
      </c>
      <c r="D69" s="449">
        <v>114385476.31032027</v>
      </c>
      <c r="E69" s="449">
        <f t="shared" si="3"/>
        <v>296008.08885516226</v>
      </c>
      <c r="F69" s="449">
        <v>119171331.39975299</v>
      </c>
      <c r="G69" s="449">
        <v>125963032.47763923</v>
      </c>
      <c r="H69" s="449">
        <f t="shared" si="4"/>
        <v>6791701.0778862387</v>
      </c>
      <c r="I69" s="449">
        <f t="shared" si="5"/>
        <v>6495692.9890310764</v>
      </c>
      <c r="J69" s="449">
        <v>3768850.2579317726</v>
      </c>
      <c r="K69" s="450">
        <v>35848</v>
      </c>
      <c r="L69" s="264">
        <v>2</v>
      </c>
    </row>
    <row r="70" spans="1:12" ht="15.75">
      <c r="A70" s="448">
        <v>204</v>
      </c>
      <c r="B70" s="448" t="s">
        <v>70</v>
      </c>
      <c r="C70" s="449">
        <v>16931184.618005671</v>
      </c>
      <c r="D70" s="449">
        <v>17151851.810597576</v>
      </c>
      <c r="E70" s="449">
        <f t="shared" si="3"/>
        <v>220667.19259190559</v>
      </c>
      <c r="F70" s="449">
        <v>16144783.155169474</v>
      </c>
      <c r="G70" s="449">
        <v>16181143.405495893</v>
      </c>
      <c r="H70" s="449">
        <f t="shared" si="4"/>
        <v>36360.250326419249</v>
      </c>
      <c r="I70" s="449">
        <f t="shared" si="5"/>
        <v>-184306.94226548634</v>
      </c>
      <c r="J70" s="449">
        <v>-167843.67057132511</v>
      </c>
      <c r="K70" s="450">
        <v>2689</v>
      </c>
      <c r="L70" s="264">
        <v>11</v>
      </c>
    </row>
    <row r="71" spans="1:12" ht="15.75">
      <c r="A71" s="448">
        <v>205</v>
      </c>
      <c r="B71" s="448" t="s">
        <v>71</v>
      </c>
      <c r="C71" s="449">
        <v>163073776.37715375</v>
      </c>
      <c r="D71" s="449">
        <v>160182632.06528842</v>
      </c>
      <c r="E71" s="449">
        <f t="shared" si="3"/>
        <v>-2891144.3118653297</v>
      </c>
      <c r="F71" s="449">
        <v>150168162.46475106</v>
      </c>
      <c r="G71" s="449">
        <v>152363644.25534046</v>
      </c>
      <c r="H71" s="449">
        <f t="shared" si="4"/>
        <v>2195481.7905893922</v>
      </c>
      <c r="I71" s="449">
        <f t="shared" si="5"/>
        <v>5086626.1024547219</v>
      </c>
      <c r="J71" s="449">
        <v>2978966.3742578551</v>
      </c>
      <c r="K71" s="450">
        <v>36297</v>
      </c>
      <c r="L71" s="264">
        <v>18</v>
      </c>
    </row>
    <row r="72" spans="1:12" ht="15.75">
      <c r="A72" s="448">
        <v>208</v>
      </c>
      <c r="B72" s="448" t="s">
        <v>72</v>
      </c>
      <c r="C72" s="449">
        <v>46352544.590905115</v>
      </c>
      <c r="D72" s="449">
        <v>48456329.799933724</v>
      </c>
      <c r="E72" s="449">
        <f t="shared" si="3"/>
        <v>2103785.2090286091</v>
      </c>
      <c r="F72" s="449">
        <v>49009786.761896834</v>
      </c>
      <c r="G72" s="449">
        <v>49749876.711877927</v>
      </c>
      <c r="H72" s="449">
        <f t="shared" si="4"/>
        <v>740089.94998109341</v>
      </c>
      <c r="I72" s="449">
        <f t="shared" si="5"/>
        <v>-1363695.2590475157</v>
      </c>
      <c r="J72" s="449">
        <v>-1986289.437677769</v>
      </c>
      <c r="K72" s="450">
        <v>12335</v>
      </c>
      <c r="L72" s="264">
        <v>17</v>
      </c>
    </row>
    <row r="73" spans="1:12" ht="15.75">
      <c r="A73" s="448">
        <v>211</v>
      </c>
      <c r="B73" s="448" t="s">
        <v>73</v>
      </c>
      <c r="C73" s="449">
        <v>108247921.93764494</v>
      </c>
      <c r="D73" s="449">
        <v>110822289.0641164</v>
      </c>
      <c r="E73" s="449">
        <f t="shared" ref="E73:E136" si="6">D73-C73</f>
        <v>2574367.1264714599</v>
      </c>
      <c r="F73" s="449">
        <v>109403628.20892224</v>
      </c>
      <c r="G73" s="449">
        <v>114175443.77478512</v>
      </c>
      <c r="H73" s="449">
        <f t="shared" ref="H73:H136" si="7">G73-F73</f>
        <v>4771815.5658628792</v>
      </c>
      <c r="I73" s="449">
        <f t="shared" ref="I73:I136" si="8">H73-E73</f>
        <v>2197448.4393914193</v>
      </c>
      <c r="J73" s="449">
        <v>-506343.68258157</v>
      </c>
      <c r="K73" s="450">
        <v>32959</v>
      </c>
      <c r="L73" s="264">
        <v>6</v>
      </c>
    </row>
    <row r="74" spans="1:12" ht="15.75">
      <c r="A74" s="448">
        <v>213</v>
      </c>
      <c r="B74" s="448" t="s">
        <v>74</v>
      </c>
      <c r="C74" s="449">
        <v>27589643.589371502</v>
      </c>
      <c r="D74" s="449">
        <v>28654255.928568829</v>
      </c>
      <c r="E74" s="449">
        <f t="shared" si="6"/>
        <v>1064612.3391973265</v>
      </c>
      <c r="F74" s="449">
        <v>27365845.661378279</v>
      </c>
      <c r="G74" s="449">
        <v>27443444.083515745</v>
      </c>
      <c r="H74" s="449">
        <f t="shared" si="7"/>
        <v>77598.422137465328</v>
      </c>
      <c r="I74" s="449">
        <f t="shared" si="8"/>
        <v>-987013.91705986112</v>
      </c>
      <c r="J74" s="449">
        <v>-362364.94376941631</v>
      </c>
      <c r="K74" s="450">
        <v>5154</v>
      </c>
      <c r="L74" s="264">
        <v>10</v>
      </c>
    </row>
    <row r="75" spans="1:12" ht="15.75">
      <c r="A75" s="448">
        <v>214</v>
      </c>
      <c r="B75" s="448" t="s">
        <v>75</v>
      </c>
      <c r="C75" s="449">
        <v>51808411.877378926</v>
      </c>
      <c r="D75" s="449">
        <v>53759397.402934238</v>
      </c>
      <c r="E75" s="449">
        <f t="shared" si="6"/>
        <v>1950985.5255553126</v>
      </c>
      <c r="F75" s="449">
        <v>52177809.488459423</v>
      </c>
      <c r="G75" s="449">
        <v>52300722.036227919</v>
      </c>
      <c r="H75" s="449">
        <f t="shared" si="7"/>
        <v>122912.54776849598</v>
      </c>
      <c r="I75" s="449">
        <f t="shared" si="8"/>
        <v>-1828072.9777868167</v>
      </c>
      <c r="J75" s="449">
        <v>-2115599.4140980802</v>
      </c>
      <c r="K75" s="450">
        <v>12528</v>
      </c>
      <c r="L75" s="264">
        <v>4</v>
      </c>
    </row>
    <row r="76" spans="1:12" ht="15.75">
      <c r="A76" s="448">
        <v>216</v>
      </c>
      <c r="B76" s="448" t="s">
        <v>76</v>
      </c>
      <c r="C76" s="449">
        <v>7460638.7991346223</v>
      </c>
      <c r="D76" s="449">
        <v>7557104.7549737422</v>
      </c>
      <c r="E76" s="449">
        <f t="shared" si="6"/>
        <v>96465.955839119852</v>
      </c>
      <c r="F76" s="449">
        <v>7651802.6187356943</v>
      </c>
      <c r="G76" s="449">
        <v>7643508.0153087461</v>
      </c>
      <c r="H76" s="449">
        <f t="shared" si="7"/>
        <v>-8294.6034269481897</v>
      </c>
      <c r="I76" s="449">
        <f t="shared" si="8"/>
        <v>-104760.55926606804</v>
      </c>
      <c r="J76" s="449">
        <v>11498.884333561873</v>
      </c>
      <c r="K76" s="450">
        <v>1269</v>
      </c>
      <c r="L76" s="264">
        <v>13</v>
      </c>
    </row>
    <row r="77" spans="1:12" ht="15.75">
      <c r="A77" s="448">
        <v>217</v>
      </c>
      <c r="B77" s="448" t="s">
        <v>77</v>
      </c>
      <c r="C77" s="449">
        <v>22288330.350733973</v>
      </c>
      <c r="D77" s="449">
        <v>22785800.744962025</v>
      </c>
      <c r="E77" s="449">
        <f t="shared" si="6"/>
        <v>497470.39422805235</v>
      </c>
      <c r="F77" s="449">
        <v>21355490.688610952</v>
      </c>
      <c r="G77" s="449">
        <v>21566869.603851933</v>
      </c>
      <c r="H77" s="449">
        <f t="shared" si="7"/>
        <v>211378.91524098068</v>
      </c>
      <c r="I77" s="449">
        <f t="shared" si="8"/>
        <v>-286091.47898707166</v>
      </c>
      <c r="J77" s="449">
        <v>-296485.19130511954</v>
      </c>
      <c r="K77" s="450">
        <v>5352</v>
      </c>
      <c r="L77" s="264">
        <v>16</v>
      </c>
    </row>
    <row r="78" spans="1:12" ht="15.75">
      <c r="A78" s="448">
        <v>218</v>
      </c>
      <c r="B78" s="448" t="s">
        <v>78</v>
      </c>
      <c r="C78" s="449">
        <v>6438090.9817483546</v>
      </c>
      <c r="D78" s="449">
        <v>6590501.0210017636</v>
      </c>
      <c r="E78" s="449">
        <f t="shared" si="6"/>
        <v>152410.03925340902</v>
      </c>
      <c r="F78" s="449">
        <v>7143559.8777364111</v>
      </c>
      <c r="G78" s="449">
        <v>7050610.0205776831</v>
      </c>
      <c r="H78" s="449">
        <f t="shared" si="7"/>
        <v>-92949.857158727944</v>
      </c>
      <c r="I78" s="449">
        <f t="shared" si="8"/>
        <v>-245359.89641213696</v>
      </c>
      <c r="J78" s="449">
        <v>-222410.84428577451</v>
      </c>
      <c r="K78" s="450">
        <v>1200</v>
      </c>
      <c r="L78" s="264">
        <v>14</v>
      </c>
    </row>
    <row r="79" spans="1:12" ht="15.75">
      <c r="A79" s="448">
        <v>224</v>
      </c>
      <c r="B79" s="448" t="s">
        <v>79</v>
      </c>
      <c r="C79" s="449">
        <v>35477088.020301886</v>
      </c>
      <c r="D79" s="449">
        <v>34939147.335399352</v>
      </c>
      <c r="E79" s="449">
        <f t="shared" si="6"/>
        <v>-537940.68490253389</v>
      </c>
      <c r="F79" s="449">
        <v>34248039.964237966</v>
      </c>
      <c r="G79" s="449">
        <v>34673800.460647538</v>
      </c>
      <c r="H79" s="449">
        <f t="shared" si="7"/>
        <v>425760.49640957266</v>
      </c>
      <c r="I79" s="449">
        <f t="shared" si="8"/>
        <v>963701.18131210655</v>
      </c>
      <c r="J79" s="449">
        <v>819180.19249877892</v>
      </c>
      <c r="K79" s="450">
        <v>8603</v>
      </c>
      <c r="L79" s="264">
        <v>1</v>
      </c>
    </row>
    <row r="80" spans="1:12" ht="15.75">
      <c r="A80" s="448">
        <v>226</v>
      </c>
      <c r="B80" s="448" t="s">
        <v>80</v>
      </c>
      <c r="C80" s="449">
        <v>18785536.010454088</v>
      </c>
      <c r="D80" s="449">
        <v>19448462.455011129</v>
      </c>
      <c r="E80" s="449">
        <f t="shared" si="6"/>
        <v>662926.44455704093</v>
      </c>
      <c r="F80" s="449">
        <v>20094898.395995013</v>
      </c>
      <c r="G80" s="449">
        <v>20054620.628902573</v>
      </c>
      <c r="H80" s="449">
        <f t="shared" si="7"/>
        <v>-40277.767092440277</v>
      </c>
      <c r="I80" s="449">
        <f t="shared" si="8"/>
        <v>-703204.21164948121</v>
      </c>
      <c r="J80" s="449">
        <v>-674720.79671813408</v>
      </c>
      <c r="K80" s="450">
        <v>3665</v>
      </c>
      <c r="L80" s="264">
        <v>13</v>
      </c>
    </row>
    <row r="81" spans="1:12" ht="15.75">
      <c r="A81" s="448">
        <v>230</v>
      </c>
      <c r="B81" s="448" t="s">
        <v>81</v>
      </c>
      <c r="C81" s="449">
        <v>10808603.451756669</v>
      </c>
      <c r="D81" s="449">
        <v>10717266.884825867</v>
      </c>
      <c r="E81" s="449">
        <f t="shared" si="6"/>
        <v>-91336.566930802539</v>
      </c>
      <c r="F81" s="449">
        <v>10626501.127930522</v>
      </c>
      <c r="G81" s="449">
        <v>10630251.605343709</v>
      </c>
      <c r="H81" s="449">
        <f t="shared" si="7"/>
        <v>3750.4774131868035</v>
      </c>
      <c r="I81" s="449">
        <f t="shared" si="8"/>
        <v>95087.044343989342</v>
      </c>
      <c r="J81" s="449">
        <v>225194.31747821439</v>
      </c>
      <c r="K81" s="450">
        <v>2240</v>
      </c>
      <c r="L81" s="264">
        <v>4</v>
      </c>
    </row>
    <row r="82" spans="1:12" ht="15.75">
      <c r="A82" s="448">
        <v>231</v>
      </c>
      <c r="B82" s="448" t="s">
        <v>82</v>
      </c>
      <c r="C82" s="449">
        <v>7314178.0283390386</v>
      </c>
      <c r="D82" s="449">
        <v>7264214.3664981117</v>
      </c>
      <c r="E82" s="449">
        <f t="shared" si="6"/>
        <v>-49963.661840926856</v>
      </c>
      <c r="F82" s="449">
        <v>5875289.199730712</v>
      </c>
      <c r="G82" s="449">
        <v>5857172.0913118282</v>
      </c>
      <c r="H82" s="449">
        <f t="shared" si="7"/>
        <v>-18117.108418883756</v>
      </c>
      <c r="I82" s="449">
        <f t="shared" si="8"/>
        <v>31846.5534220431</v>
      </c>
      <c r="J82" s="449">
        <v>54853.875152048888</v>
      </c>
      <c r="K82" s="450">
        <v>1256</v>
      </c>
      <c r="L82" s="264">
        <v>15</v>
      </c>
    </row>
    <row r="83" spans="1:12" ht="15.75">
      <c r="A83" s="448">
        <v>232</v>
      </c>
      <c r="B83" s="448" t="s">
        <v>83</v>
      </c>
      <c r="C83" s="449">
        <v>59555998.6596414</v>
      </c>
      <c r="D83" s="449">
        <v>60336318.491708897</v>
      </c>
      <c r="E83" s="449">
        <f t="shared" si="6"/>
        <v>780319.83206749707</v>
      </c>
      <c r="F83" s="449">
        <v>59591348.578620307</v>
      </c>
      <c r="G83" s="449">
        <v>59891992.769701868</v>
      </c>
      <c r="H83" s="449">
        <f t="shared" si="7"/>
        <v>300644.19108156115</v>
      </c>
      <c r="I83" s="449">
        <f t="shared" si="8"/>
        <v>-479675.64098593593</v>
      </c>
      <c r="J83" s="449">
        <v>-287262.25498953462</v>
      </c>
      <c r="K83" s="450">
        <v>12750</v>
      </c>
      <c r="L83" s="264">
        <v>14</v>
      </c>
    </row>
    <row r="84" spans="1:12" ht="15.75">
      <c r="A84" s="448">
        <v>233</v>
      </c>
      <c r="B84" s="448" t="s">
        <v>84</v>
      </c>
      <c r="C84" s="449">
        <v>69051992.821900845</v>
      </c>
      <c r="D84" s="449">
        <v>70154641.143146232</v>
      </c>
      <c r="E84" s="449">
        <f t="shared" si="6"/>
        <v>1102648.3212453872</v>
      </c>
      <c r="F84" s="449">
        <v>73215586.209045202</v>
      </c>
      <c r="G84" s="449">
        <v>73442565.250155985</v>
      </c>
      <c r="H84" s="449">
        <f t="shared" si="7"/>
        <v>226979.04111078382</v>
      </c>
      <c r="I84" s="449">
        <f t="shared" si="8"/>
        <v>-875669.28013460338</v>
      </c>
      <c r="J84" s="449">
        <v>-1976236.0548190996</v>
      </c>
      <c r="K84" s="450">
        <v>15116</v>
      </c>
      <c r="L84" s="264">
        <v>14</v>
      </c>
    </row>
    <row r="85" spans="1:12" ht="15.75">
      <c r="A85" s="448">
        <v>235</v>
      </c>
      <c r="B85" s="448" t="s">
        <v>85</v>
      </c>
      <c r="C85" s="449">
        <v>37664359.167100355</v>
      </c>
      <c r="D85" s="449">
        <v>38534170.4702053</v>
      </c>
      <c r="E85" s="449">
        <f t="shared" si="6"/>
        <v>869811.30310494453</v>
      </c>
      <c r="F85" s="449">
        <v>49940858.601748839</v>
      </c>
      <c r="G85" s="449">
        <v>56339351.960731499</v>
      </c>
      <c r="H85" s="449">
        <f t="shared" si="7"/>
        <v>6398493.3589826599</v>
      </c>
      <c r="I85" s="449">
        <f t="shared" si="8"/>
        <v>5528682.0558777153</v>
      </c>
      <c r="J85" s="449">
        <v>4822777.3211659677</v>
      </c>
      <c r="K85" s="450">
        <v>10284</v>
      </c>
      <c r="L85" s="264">
        <v>1</v>
      </c>
    </row>
    <row r="86" spans="1:12" ht="15.75">
      <c r="A86" s="448">
        <v>236</v>
      </c>
      <c r="B86" s="448" t="s">
        <v>86</v>
      </c>
      <c r="C86" s="449">
        <v>16495920.92657513</v>
      </c>
      <c r="D86" s="449">
        <v>17001525.654498488</v>
      </c>
      <c r="E86" s="449">
        <f t="shared" si="6"/>
        <v>505604.72792335786</v>
      </c>
      <c r="F86" s="449">
        <v>16322859.904014653</v>
      </c>
      <c r="G86" s="449">
        <v>16630094.309412129</v>
      </c>
      <c r="H86" s="449">
        <f t="shared" si="7"/>
        <v>307234.40539747663</v>
      </c>
      <c r="I86" s="449">
        <f t="shared" si="8"/>
        <v>-198370.32252588123</v>
      </c>
      <c r="J86" s="449">
        <v>-380898.78289781976</v>
      </c>
      <c r="K86" s="450">
        <v>4198</v>
      </c>
      <c r="L86" s="264">
        <v>16</v>
      </c>
    </row>
    <row r="87" spans="1:12" ht="15.75">
      <c r="A87" s="448">
        <v>239</v>
      </c>
      <c r="B87" s="448" t="s">
        <v>87</v>
      </c>
      <c r="C87" s="449">
        <v>11528997.331838364</v>
      </c>
      <c r="D87" s="449">
        <v>11390339.440412426</v>
      </c>
      <c r="E87" s="449">
        <f t="shared" si="6"/>
        <v>-138657.89142593741</v>
      </c>
      <c r="F87" s="449">
        <v>11855737.55011595</v>
      </c>
      <c r="G87" s="449">
        <v>11870251.326623902</v>
      </c>
      <c r="H87" s="449">
        <f t="shared" si="7"/>
        <v>14513.776507951319</v>
      </c>
      <c r="I87" s="449">
        <f t="shared" si="8"/>
        <v>153171.66793388873</v>
      </c>
      <c r="J87" s="449">
        <v>582838.07466054568</v>
      </c>
      <c r="K87" s="450">
        <v>2029</v>
      </c>
      <c r="L87" s="264">
        <v>11</v>
      </c>
    </row>
    <row r="88" spans="1:12" ht="15.75">
      <c r="A88" s="448">
        <v>240</v>
      </c>
      <c r="B88" s="448" t="s">
        <v>88</v>
      </c>
      <c r="C88" s="449">
        <v>101924106.46741857</v>
      </c>
      <c r="D88" s="449">
        <v>103756503.02717051</v>
      </c>
      <c r="E88" s="449">
        <f t="shared" si="6"/>
        <v>1832396.5597519428</v>
      </c>
      <c r="F88" s="449">
        <v>91752179.630278349</v>
      </c>
      <c r="G88" s="449">
        <v>91368359.258932397</v>
      </c>
      <c r="H88" s="449">
        <f t="shared" si="7"/>
        <v>-383820.37134595215</v>
      </c>
      <c r="I88" s="449">
        <f t="shared" si="8"/>
        <v>-2216216.9310978949</v>
      </c>
      <c r="J88" s="449">
        <v>-1144409.9879516102</v>
      </c>
      <c r="K88" s="450">
        <v>19499</v>
      </c>
      <c r="L88" s="264">
        <v>19</v>
      </c>
    </row>
    <row r="89" spans="1:12" ht="15.75">
      <c r="A89" s="448">
        <v>241</v>
      </c>
      <c r="B89" s="448" t="s">
        <v>89</v>
      </c>
      <c r="C89" s="449">
        <v>33604415.770505652</v>
      </c>
      <c r="D89" s="449">
        <v>34496555.844256453</v>
      </c>
      <c r="E89" s="449">
        <f t="shared" si="6"/>
        <v>892140.07375080138</v>
      </c>
      <c r="F89" s="449">
        <v>31605184.328152325</v>
      </c>
      <c r="G89" s="449">
        <v>31630945.522045791</v>
      </c>
      <c r="H89" s="449">
        <f t="shared" si="7"/>
        <v>25761.193893466145</v>
      </c>
      <c r="I89" s="449">
        <f t="shared" si="8"/>
        <v>-866378.87985733524</v>
      </c>
      <c r="J89" s="449">
        <v>-992104.61151677603</v>
      </c>
      <c r="K89" s="450">
        <v>7771</v>
      </c>
      <c r="L89" s="264">
        <v>19</v>
      </c>
    </row>
    <row r="90" spans="1:12" ht="15.75">
      <c r="A90" s="448">
        <v>244</v>
      </c>
      <c r="B90" s="448" t="s">
        <v>90</v>
      </c>
      <c r="C90" s="449">
        <v>58983023.799799666</v>
      </c>
      <c r="D90" s="449">
        <v>59105153.89358931</v>
      </c>
      <c r="E90" s="449">
        <f t="shared" si="6"/>
        <v>122130.09378964454</v>
      </c>
      <c r="F90" s="449">
        <v>57584688.109633952</v>
      </c>
      <c r="G90" s="449">
        <v>61639227.46158687</v>
      </c>
      <c r="H90" s="449">
        <f t="shared" si="7"/>
        <v>4054539.3519529179</v>
      </c>
      <c r="I90" s="449">
        <f t="shared" si="8"/>
        <v>3932409.2581632733</v>
      </c>
      <c r="J90" s="449">
        <v>2477866.2795866169</v>
      </c>
      <c r="K90" s="450">
        <v>19300</v>
      </c>
      <c r="L90" s="264">
        <v>17</v>
      </c>
    </row>
    <row r="91" spans="1:12" ht="15.75">
      <c r="A91" s="448">
        <v>245</v>
      </c>
      <c r="B91" s="448" t="s">
        <v>91</v>
      </c>
      <c r="C91" s="449">
        <v>128414005.85076804</v>
      </c>
      <c r="D91" s="449">
        <v>134184202.84327558</v>
      </c>
      <c r="E91" s="449">
        <f t="shared" si="6"/>
        <v>5770196.9925075322</v>
      </c>
      <c r="F91" s="449">
        <v>126555804.22199422</v>
      </c>
      <c r="G91" s="449">
        <v>131528617.09141935</v>
      </c>
      <c r="H91" s="449">
        <f t="shared" si="7"/>
        <v>4972812.8694251329</v>
      </c>
      <c r="I91" s="449">
        <f t="shared" si="8"/>
        <v>-797384.12308239937</v>
      </c>
      <c r="J91" s="449">
        <v>-3752612.0414632745</v>
      </c>
      <c r="K91" s="450">
        <v>37676</v>
      </c>
      <c r="L91" s="264">
        <v>1</v>
      </c>
    </row>
    <row r="92" spans="1:12" ht="15.75">
      <c r="A92" s="448">
        <v>249</v>
      </c>
      <c r="B92" s="448" t="s">
        <v>92</v>
      </c>
      <c r="C92" s="449">
        <v>43473803.091269471</v>
      </c>
      <c r="D92" s="449">
        <v>44637356.267709032</v>
      </c>
      <c r="E92" s="449">
        <f t="shared" si="6"/>
        <v>1163553.1764395609</v>
      </c>
      <c r="F92" s="449">
        <v>44072811.169826657</v>
      </c>
      <c r="G92" s="449">
        <v>44289662.010340542</v>
      </c>
      <c r="H92" s="449">
        <f t="shared" si="7"/>
        <v>216850.84051388502</v>
      </c>
      <c r="I92" s="449">
        <f t="shared" si="8"/>
        <v>-946702.33592567593</v>
      </c>
      <c r="J92" s="449">
        <v>-764357.34337163158</v>
      </c>
      <c r="K92" s="450">
        <v>9250</v>
      </c>
      <c r="L92" s="264">
        <v>13</v>
      </c>
    </row>
    <row r="93" spans="1:12" ht="15.75">
      <c r="A93" s="448">
        <v>250</v>
      </c>
      <c r="B93" s="448" t="s">
        <v>93</v>
      </c>
      <c r="C93" s="449">
        <v>9036880.6418287028</v>
      </c>
      <c r="D93" s="449">
        <v>9254005.6100943983</v>
      </c>
      <c r="E93" s="449">
        <f t="shared" si="6"/>
        <v>217124.9682656955</v>
      </c>
      <c r="F93" s="449">
        <v>9367532.9181663971</v>
      </c>
      <c r="G93" s="449">
        <v>9349994.586520372</v>
      </c>
      <c r="H93" s="449">
        <f t="shared" si="7"/>
        <v>-17538.331646025181</v>
      </c>
      <c r="I93" s="449">
        <f t="shared" si="8"/>
        <v>-234663.29991172068</v>
      </c>
      <c r="J93" s="449">
        <v>-52453.15341311926</v>
      </c>
      <c r="K93" s="450">
        <v>1771</v>
      </c>
      <c r="L93" s="264">
        <v>6</v>
      </c>
    </row>
    <row r="94" spans="1:12" ht="15.75">
      <c r="A94" s="448">
        <v>256</v>
      </c>
      <c r="B94" s="448" t="s">
        <v>94</v>
      </c>
      <c r="C94" s="449">
        <v>8379057.5617503542</v>
      </c>
      <c r="D94" s="449">
        <v>8487403.2771801651</v>
      </c>
      <c r="E94" s="449">
        <f t="shared" si="6"/>
        <v>108345.71542981081</v>
      </c>
      <c r="F94" s="449">
        <v>7933591.2484938866</v>
      </c>
      <c r="G94" s="449">
        <v>7913382.4197103102</v>
      </c>
      <c r="H94" s="449">
        <f t="shared" si="7"/>
        <v>-20208.828783576377</v>
      </c>
      <c r="I94" s="449">
        <f t="shared" si="8"/>
        <v>-128554.54421338718</v>
      </c>
      <c r="J94" s="449">
        <v>28012.701903729467</v>
      </c>
      <c r="K94" s="450">
        <v>1554</v>
      </c>
      <c r="L94" s="264">
        <v>13</v>
      </c>
    </row>
    <row r="95" spans="1:12" ht="15.75">
      <c r="A95" s="448">
        <v>257</v>
      </c>
      <c r="B95" s="448" t="s">
        <v>95</v>
      </c>
      <c r="C95" s="449">
        <v>124178336.57183795</v>
      </c>
      <c r="D95" s="449">
        <v>128686863.25396213</v>
      </c>
      <c r="E95" s="449">
        <f t="shared" si="6"/>
        <v>4508526.6821241826</v>
      </c>
      <c r="F95" s="449">
        <v>132059044.33969294</v>
      </c>
      <c r="G95" s="449">
        <v>139462502.19129655</v>
      </c>
      <c r="H95" s="449">
        <f t="shared" si="7"/>
        <v>7403457.8516036123</v>
      </c>
      <c r="I95" s="449">
        <f t="shared" si="8"/>
        <v>2894931.1694794297</v>
      </c>
      <c r="J95" s="449">
        <v>9290.3673385828733</v>
      </c>
      <c r="K95" s="450">
        <v>40722</v>
      </c>
      <c r="L95" s="264">
        <v>1</v>
      </c>
    </row>
    <row r="96" spans="1:12" ht="15.75">
      <c r="A96" s="448">
        <v>260</v>
      </c>
      <c r="B96" s="448" t="s">
        <v>96</v>
      </c>
      <c r="C96" s="449">
        <v>47323637.647205532</v>
      </c>
      <c r="D96" s="449">
        <v>49967054.353451364</v>
      </c>
      <c r="E96" s="449">
        <f t="shared" si="6"/>
        <v>2643416.7062458321</v>
      </c>
      <c r="F96" s="449">
        <v>54510891.031798281</v>
      </c>
      <c r="G96" s="449">
        <v>54217962.894725487</v>
      </c>
      <c r="H96" s="449">
        <f t="shared" si="7"/>
        <v>-292928.13707279414</v>
      </c>
      <c r="I96" s="449">
        <f t="shared" si="8"/>
        <v>-2936344.8433186263</v>
      </c>
      <c r="J96" s="449">
        <v>-2982153.1455035061</v>
      </c>
      <c r="K96" s="450">
        <v>9727</v>
      </c>
      <c r="L96" s="264">
        <v>12</v>
      </c>
    </row>
    <row r="97" spans="1:12" ht="15.75">
      <c r="A97" s="448">
        <v>261</v>
      </c>
      <c r="B97" s="448" t="s">
        <v>97</v>
      </c>
      <c r="C97" s="449">
        <v>30338562.261454932</v>
      </c>
      <c r="D97" s="449">
        <v>30310169.112398192</v>
      </c>
      <c r="E97" s="449">
        <f t="shared" si="6"/>
        <v>-28393.149056740105</v>
      </c>
      <c r="F97" s="449">
        <v>29547121.771643091</v>
      </c>
      <c r="G97" s="449">
        <v>30075736.280796312</v>
      </c>
      <c r="H97" s="449">
        <f t="shared" si="7"/>
        <v>528614.5091532208</v>
      </c>
      <c r="I97" s="449">
        <f t="shared" si="8"/>
        <v>557007.65820996091</v>
      </c>
      <c r="J97" s="449">
        <v>360950.5212028008</v>
      </c>
      <c r="K97" s="450">
        <v>6637</v>
      </c>
      <c r="L97" s="264">
        <v>19</v>
      </c>
    </row>
    <row r="98" spans="1:12" ht="15.75">
      <c r="A98" s="448">
        <v>263</v>
      </c>
      <c r="B98" s="448" t="s">
        <v>98</v>
      </c>
      <c r="C98" s="449">
        <v>37608445.669073574</v>
      </c>
      <c r="D98" s="449">
        <v>38782482.146626659</v>
      </c>
      <c r="E98" s="449">
        <f t="shared" si="6"/>
        <v>1174036.4775530845</v>
      </c>
      <c r="F98" s="449">
        <v>39652337.771502987</v>
      </c>
      <c r="G98" s="449">
        <v>39571156.307365455</v>
      </c>
      <c r="H98" s="449">
        <f t="shared" si="7"/>
        <v>-81181.464137531817</v>
      </c>
      <c r="I98" s="449">
        <f t="shared" si="8"/>
        <v>-1255217.9416906163</v>
      </c>
      <c r="J98" s="449">
        <v>-1153360.0806220286</v>
      </c>
      <c r="K98" s="450">
        <v>7597</v>
      </c>
      <c r="L98" s="264">
        <v>11</v>
      </c>
    </row>
    <row r="99" spans="1:12" ht="15.75">
      <c r="A99" s="448">
        <v>265</v>
      </c>
      <c r="B99" s="448" t="s">
        <v>99</v>
      </c>
      <c r="C99" s="449">
        <v>5666513.439276523</v>
      </c>
      <c r="D99" s="449">
        <v>5716997.2441886766</v>
      </c>
      <c r="E99" s="449">
        <f t="shared" si="6"/>
        <v>50483.804912153631</v>
      </c>
      <c r="F99" s="449">
        <v>6371975.941626654</v>
      </c>
      <c r="G99" s="449">
        <v>6468955.9527498204</v>
      </c>
      <c r="H99" s="449">
        <f t="shared" si="7"/>
        <v>96980.01112316642</v>
      </c>
      <c r="I99" s="449">
        <f t="shared" si="8"/>
        <v>46496.206211012788</v>
      </c>
      <c r="J99" s="449">
        <v>156783.07720652362</v>
      </c>
      <c r="K99" s="450">
        <v>1064</v>
      </c>
      <c r="L99" s="264">
        <v>13</v>
      </c>
    </row>
    <row r="100" spans="1:12" ht="15.75">
      <c r="A100" s="448">
        <v>271</v>
      </c>
      <c r="B100" s="448" t="s">
        <v>100</v>
      </c>
      <c r="C100" s="449">
        <v>31416689.316099692</v>
      </c>
      <c r="D100" s="449">
        <v>32005432.170790315</v>
      </c>
      <c r="E100" s="449">
        <f t="shared" si="6"/>
        <v>588742.85469062254</v>
      </c>
      <c r="F100" s="449">
        <v>30890637.651352163</v>
      </c>
      <c r="G100" s="449">
        <v>30843443.154510587</v>
      </c>
      <c r="H100" s="449">
        <f t="shared" si="7"/>
        <v>-47194.49684157595</v>
      </c>
      <c r="I100" s="449">
        <f t="shared" si="8"/>
        <v>-635937.35153219849</v>
      </c>
      <c r="J100" s="449">
        <v>-895298.92314193398</v>
      </c>
      <c r="K100" s="450">
        <v>6903</v>
      </c>
      <c r="L100" s="264">
        <v>4</v>
      </c>
    </row>
    <row r="101" spans="1:12" ht="15.75">
      <c r="A101" s="448">
        <v>272</v>
      </c>
      <c r="B101" s="448" t="s">
        <v>101</v>
      </c>
      <c r="C101" s="449">
        <v>188093030.66802207</v>
      </c>
      <c r="D101" s="449">
        <v>194950037.26990971</v>
      </c>
      <c r="E101" s="449">
        <f t="shared" si="6"/>
        <v>6857006.6018876433</v>
      </c>
      <c r="F101" s="449">
        <v>178047299.52217159</v>
      </c>
      <c r="G101" s="449">
        <v>182484899.57510182</v>
      </c>
      <c r="H101" s="449">
        <f t="shared" si="7"/>
        <v>4437600.0529302359</v>
      </c>
      <c r="I101" s="449">
        <f t="shared" si="8"/>
        <v>-2419406.5489574075</v>
      </c>
      <c r="J101" s="449">
        <v>-2535271.5519792438</v>
      </c>
      <c r="K101" s="450">
        <v>48006</v>
      </c>
      <c r="L101" s="264">
        <v>16</v>
      </c>
    </row>
    <row r="102" spans="1:12" ht="15.75">
      <c r="A102" s="448">
        <v>273</v>
      </c>
      <c r="B102" s="448" t="s">
        <v>102</v>
      </c>
      <c r="C102" s="449">
        <v>19957006.721964099</v>
      </c>
      <c r="D102" s="449">
        <v>20931392.547912296</v>
      </c>
      <c r="E102" s="449">
        <f t="shared" si="6"/>
        <v>974385.82594819739</v>
      </c>
      <c r="F102" s="449">
        <v>18601855.174556028</v>
      </c>
      <c r="G102" s="449">
        <v>18471162.480857991</v>
      </c>
      <c r="H102" s="449">
        <f t="shared" si="7"/>
        <v>-130692.69369803742</v>
      </c>
      <c r="I102" s="449">
        <f t="shared" si="8"/>
        <v>-1105078.5196462348</v>
      </c>
      <c r="J102" s="449">
        <v>-654747.35232181568</v>
      </c>
      <c r="K102" s="450">
        <v>3999</v>
      </c>
      <c r="L102" s="264">
        <v>19</v>
      </c>
    </row>
    <row r="103" spans="1:12" ht="15.75">
      <c r="A103" s="448">
        <v>275</v>
      </c>
      <c r="B103" s="448" t="s">
        <v>103</v>
      </c>
      <c r="C103" s="449">
        <v>11912799.578290647</v>
      </c>
      <c r="D103" s="449">
        <v>12031961.781330384</v>
      </c>
      <c r="E103" s="449">
        <f t="shared" si="6"/>
        <v>119162.20303973742</v>
      </c>
      <c r="F103" s="449">
        <v>12660912.17808889</v>
      </c>
      <c r="G103" s="449">
        <v>12790239.368191037</v>
      </c>
      <c r="H103" s="449">
        <f t="shared" si="7"/>
        <v>129327.19010214694</v>
      </c>
      <c r="I103" s="449">
        <f t="shared" si="8"/>
        <v>10164.98706240952</v>
      </c>
      <c r="J103" s="449">
        <v>147683.46431089379</v>
      </c>
      <c r="K103" s="450">
        <v>2521</v>
      </c>
      <c r="L103" s="264">
        <v>13</v>
      </c>
    </row>
    <row r="104" spans="1:12" ht="15.75">
      <c r="A104" s="448">
        <v>276</v>
      </c>
      <c r="B104" s="448" t="s">
        <v>104</v>
      </c>
      <c r="C104" s="449">
        <v>42148676.495659426</v>
      </c>
      <c r="D104" s="449">
        <v>45311013.054661743</v>
      </c>
      <c r="E104" s="449">
        <f t="shared" si="6"/>
        <v>3162336.5590023175</v>
      </c>
      <c r="F104" s="449">
        <v>45184249.660761744</v>
      </c>
      <c r="G104" s="449">
        <v>47119227.310780436</v>
      </c>
      <c r="H104" s="449">
        <f t="shared" si="7"/>
        <v>1934977.650018692</v>
      </c>
      <c r="I104" s="449">
        <f t="shared" si="8"/>
        <v>-1227358.9089836255</v>
      </c>
      <c r="J104" s="449">
        <v>-1906152.9891748466</v>
      </c>
      <c r="K104" s="450">
        <v>15157</v>
      </c>
      <c r="L104" s="264">
        <v>12</v>
      </c>
    </row>
    <row r="105" spans="1:12" ht="15.75">
      <c r="A105" s="448">
        <v>280</v>
      </c>
      <c r="B105" s="448" t="s">
        <v>105</v>
      </c>
      <c r="C105" s="449">
        <v>8592057.6233034991</v>
      </c>
      <c r="D105" s="449">
        <v>8561892.2393754367</v>
      </c>
      <c r="E105" s="449">
        <f t="shared" si="6"/>
        <v>-30165.383928062394</v>
      </c>
      <c r="F105" s="449">
        <v>8579859.6001275275</v>
      </c>
      <c r="G105" s="449">
        <v>8701420.2720598187</v>
      </c>
      <c r="H105" s="449">
        <f t="shared" si="7"/>
        <v>121560.67193229124</v>
      </c>
      <c r="I105" s="449">
        <f t="shared" si="8"/>
        <v>151726.05586035363</v>
      </c>
      <c r="J105" s="449">
        <v>83153.771064654924</v>
      </c>
      <c r="K105" s="450">
        <v>2024</v>
      </c>
      <c r="L105" s="264">
        <v>15</v>
      </c>
    </row>
    <row r="106" spans="1:12" ht="15.75">
      <c r="A106" s="448">
        <v>284</v>
      </c>
      <c r="B106" s="448" t="s">
        <v>374</v>
      </c>
      <c r="C106" s="449">
        <v>9247415.607477922</v>
      </c>
      <c r="D106" s="449">
        <v>10269046.548517624</v>
      </c>
      <c r="E106" s="449">
        <f t="shared" si="6"/>
        <v>1021630.9410397019</v>
      </c>
      <c r="F106" s="449">
        <v>10963096.895916509</v>
      </c>
      <c r="G106" s="449">
        <v>10952993.483681846</v>
      </c>
      <c r="H106" s="449">
        <f t="shared" si="7"/>
        <v>-10103.412234662101</v>
      </c>
      <c r="I106" s="449">
        <f t="shared" si="8"/>
        <v>-1031734.353274364</v>
      </c>
      <c r="J106" s="449">
        <v>-928932.74553479394</v>
      </c>
      <c r="K106" s="450">
        <v>2227</v>
      </c>
      <c r="L106" s="264">
        <v>2</v>
      </c>
    </row>
    <row r="107" spans="1:12" ht="15.75">
      <c r="A107" s="448">
        <v>285</v>
      </c>
      <c r="B107" s="448" t="s">
        <v>107</v>
      </c>
      <c r="C107" s="449">
        <v>236758560.56656837</v>
      </c>
      <c r="D107" s="449">
        <v>252812621.99562061</v>
      </c>
      <c r="E107" s="449">
        <f t="shared" si="6"/>
        <v>16054061.429052234</v>
      </c>
      <c r="F107" s="449">
        <v>235429484.49108636</v>
      </c>
      <c r="G107" s="449">
        <v>236247253.64894766</v>
      </c>
      <c r="H107" s="449">
        <f t="shared" si="7"/>
        <v>817769.15786129236</v>
      </c>
      <c r="I107" s="449">
        <f t="shared" si="8"/>
        <v>-15236292.271190941</v>
      </c>
      <c r="J107" s="449">
        <v>-17845217.481704295</v>
      </c>
      <c r="K107" s="450">
        <v>50617</v>
      </c>
      <c r="L107" s="264">
        <v>8</v>
      </c>
    </row>
    <row r="108" spans="1:12" ht="15.75">
      <c r="A108" s="448">
        <v>286</v>
      </c>
      <c r="B108" s="448" t="s">
        <v>108</v>
      </c>
      <c r="C108" s="449">
        <v>356965061.12859821</v>
      </c>
      <c r="D108" s="449">
        <v>374385989.23675382</v>
      </c>
      <c r="E108" s="449">
        <f t="shared" si="6"/>
        <v>17420928.108155608</v>
      </c>
      <c r="F108" s="449">
        <v>349831607.46340585</v>
      </c>
      <c r="G108" s="449">
        <v>351577621.95465517</v>
      </c>
      <c r="H108" s="449">
        <f t="shared" si="7"/>
        <v>1746014.4912493229</v>
      </c>
      <c r="I108" s="449">
        <f t="shared" si="8"/>
        <v>-15674913.616906285</v>
      </c>
      <c r="J108" s="449">
        <v>-17619063.810335584</v>
      </c>
      <c r="K108" s="450">
        <v>79429</v>
      </c>
      <c r="L108" s="264">
        <v>8</v>
      </c>
    </row>
    <row r="109" spans="1:12" ht="15.75">
      <c r="A109" s="448">
        <v>287</v>
      </c>
      <c r="B109" s="448" t="s">
        <v>375</v>
      </c>
      <c r="C109" s="449">
        <v>29508438.883393191</v>
      </c>
      <c r="D109" s="449">
        <v>31201593.996039204</v>
      </c>
      <c r="E109" s="449">
        <f t="shared" si="6"/>
        <v>1693155.1126460135</v>
      </c>
      <c r="F109" s="449">
        <v>32189423.774602059</v>
      </c>
      <c r="G109" s="449">
        <v>32126060.762763508</v>
      </c>
      <c r="H109" s="449">
        <f t="shared" si="7"/>
        <v>-63363.011838551611</v>
      </c>
      <c r="I109" s="449">
        <f t="shared" si="8"/>
        <v>-1756518.1244845651</v>
      </c>
      <c r="J109" s="449">
        <v>-1716503.2630770346</v>
      </c>
      <c r="K109" s="450">
        <v>6242</v>
      </c>
      <c r="L109" s="264">
        <v>15</v>
      </c>
    </row>
    <row r="110" spans="1:12" ht="15.75">
      <c r="A110" s="448">
        <v>288</v>
      </c>
      <c r="B110" s="448" t="s">
        <v>110</v>
      </c>
      <c r="C110" s="449">
        <v>26270438.009531856</v>
      </c>
      <c r="D110" s="449">
        <v>26494141.686891761</v>
      </c>
      <c r="E110" s="449">
        <f t="shared" si="6"/>
        <v>223703.67735990509</v>
      </c>
      <c r="F110" s="449">
        <v>25467330.341150936</v>
      </c>
      <c r="G110" s="449">
        <v>25671192.277909111</v>
      </c>
      <c r="H110" s="449">
        <f t="shared" si="7"/>
        <v>203861.93675817549</v>
      </c>
      <c r="I110" s="449">
        <f t="shared" si="8"/>
        <v>-19841.740601729602</v>
      </c>
      <c r="J110" s="449">
        <v>454725.61036831699</v>
      </c>
      <c r="K110" s="450">
        <v>6405</v>
      </c>
      <c r="L110" s="264">
        <v>15</v>
      </c>
    </row>
    <row r="111" spans="1:12" ht="15.75">
      <c r="A111" s="448">
        <v>290</v>
      </c>
      <c r="B111" s="448" t="s">
        <v>111</v>
      </c>
      <c r="C111" s="449">
        <v>44125283.421546698</v>
      </c>
      <c r="D111" s="449">
        <v>43724516.783098422</v>
      </c>
      <c r="E111" s="449">
        <f t="shared" si="6"/>
        <v>-400766.63844827563</v>
      </c>
      <c r="F111" s="449">
        <v>44020251.94747971</v>
      </c>
      <c r="G111" s="449">
        <v>43825346.863944151</v>
      </c>
      <c r="H111" s="449">
        <f t="shared" si="7"/>
        <v>-194905.08353555948</v>
      </c>
      <c r="I111" s="449">
        <f t="shared" si="8"/>
        <v>205861.55491271615</v>
      </c>
      <c r="J111" s="449">
        <v>757483.42916876171</v>
      </c>
      <c r="K111" s="450">
        <v>7755</v>
      </c>
      <c r="L111" s="264">
        <v>18</v>
      </c>
    </row>
    <row r="112" spans="1:12" ht="15.75">
      <c r="A112" s="448">
        <v>291</v>
      </c>
      <c r="B112" s="448" t="s">
        <v>112</v>
      </c>
      <c r="C112" s="449">
        <v>11237659.077194907</v>
      </c>
      <c r="D112" s="449">
        <v>11098044.92989869</v>
      </c>
      <c r="E112" s="449">
        <f t="shared" si="6"/>
        <v>-139614.14729621634</v>
      </c>
      <c r="F112" s="449">
        <v>12842288.343944214</v>
      </c>
      <c r="G112" s="449">
        <v>12844852.226681698</v>
      </c>
      <c r="H112" s="449">
        <f t="shared" si="7"/>
        <v>2563.8827374838293</v>
      </c>
      <c r="I112" s="449">
        <f t="shared" si="8"/>
        <v>142178.03003370017</v>
      </c>
      <c r="J112" s="449">
        <v>292716.9395839544</v>
      </c>
      <c r="K112" s="450">
        <v>2119</v>
      </c>
      <c r="L112" s="264">
        <v>6</v>
      </c>
    </row>
    <row r="113" spans="1:12" ht="15.75">
      <c r="A113" s="448">
        <v>297</v>
      </c>
      <c r="B113" s="448" t="s">
        <v>113</v>
      </c>
      <c r="C113" s="449">
        <v>486586285.25797594</v>
      </c>
      <c r="D113" s="449">
        <v>505813675.86220592</v>
      </c>
      <c r="E113" s="449">
        <f t="shared" si="6"/>
        <v>19227390.604229987</v>
      </c>
      <c r="F113" s="449">
        <v>466963578.72936374</v>
      </c>
      <c r="G113" s="449">
        <v>481432171.99538803</v>
      </c>
      <c r="H113" s="449">
        <f t="shared" si="7"/>
        <v>14468593.266024292</v>
      </c>
      <c r="I113" s="449">
        <f t="shared" si="8"/>
        <v>-4758797.3382056952</v>
      </c>
      <c r="J113" s="449">
        <v>-8334095.4953000657</v>
      </c>
      <c r="K113" s="450">
        <v>122594</v>
      </c>
      <c r="L113" s="264">
        <v>11</v>
      </c>
    </row>
    <row r="114" spans="1:12" ht="15.75">
      <c r="A114" s="448">
        <v>300</v>
      </c>
      <c r="B114" s="448" t="s">
        <v>114</v>
      </c>
      <c r="C114" s="449">
        <v>16071597.905098256</v>
      </c>
      <c r="D114" s="449">
        <v>16066099.129152117</v>
      </c>
      <c r="E114" s="449">
        <f t="shared" si="6"/>
        <v>-5498.7759461384267</v>
      </c>
      <c r="F114" s="449">
        <v>18282395.695489384</v>
      </c>
      <c r="G114" s="449">
        <v>18326999.023785386</v>
      </c>
      <c r="H114" s="449">
        <f t="shared" si="7"/>
        <v>44603.328296002001</v>
      </c>
      <c r="I114" s="449">
        <f t="shared" si="8"/>
        <v>50102.104242140427</v>
      </c>
      <c r="J114" s="449">
        <v>-112569.6088517271</v>
      </c>
      <c r="K114" s="450">
        <v>3437</v>
      </c>
      <c r="L114" s="264">
        <v>14</v>
      </c>
    </row>
    <row r="115" spans="1:12" ht="15.75">
      <c r="A115" s="448">
        <v>301</v>
      </c>
      <c r="B115" s="448" t="s">
        <v>115</v>
      </c>
      <c r="C115" s="449">
        <v>94733756.011085153</v>
      </c>
      <c r="D115" s="449">
        <v>101017745.20279652</v>
      </c>
      <c r="E115" s="449">
        <f t="shared" si="6"/>
        <v>6283989.1917113662</v>
      </c>
      <c r="F115" s="449">
        <v>95515104.87797305</v>
      </c>
      <c r="G115" s="449">
        <v>95554038.648672566</v>
      </c>
      <c r="H115" s="449">
        <f t="shared" si="7"/>
        <v>38933.770699515939</v>
      </c>
      <c r="I115" s="449">
        <f t="shared" si="8"/>
        <v>-6245055.4210118502</v>
      </c>
      <c r="J115" s="449">
        <v>-6362593.0994548909</v>
      </c>
      <c r="K115" s="450">
        <v>19890</v>
      </c>
      <c r="L115" s="264">
        <v>14</v>
      </c>
    </row>
    <row r="116" spans="1:12" ht="15.75">
      <c r="A116" s="448">
        <v>304</v>
      </c>
      <c r="B116" s="448" t="s">
        <v>116</v>
      </c>
      <c r="C116" s="449">
        <v>4927451.1040357761</v>
      </c>
      <c r="D116" s="449">
        <v>5123459.5739516057</v>
      </c>
      <c r="E116" s="449">
        <f t="shared" si="6"/>
        <v>196008.4699158296</v>
      </c>
      <c r="F116" s="449">
        <v>4311907.7528549805</v>
      </c>
      <c r="G116" s="449">
        <v>4643457.9452946177</v>
      </c>
      <c r="H116" s="449">
        <f t="shared" si="7"/>
        <v>331550.19243963715</v>
      </c>
      <c r="I116" s="449">
        <f t="shared" si="8"/>
        <v>135541.72252380755</v>
      </c>
      <c r="J116" s="449">
        <v>94138.311294034705</v>
      </c>
      <c r="K116" s="450">
        <v>950</v>
      </c>
      <c r="L116" s="264">
        <v>2</v>
      </c>
    </row>
    <row r="117" spans="1:12" ht="15.75">
      <c r="A117" s="448">
        <v>305</v>
      </c>
      <c r="B117" s="448" t="s">
        <v>117</v>
      </c>
      <c r="C117" s="449">
        <v>66257765.707163744</v>
      </c>
      <c r="D117" s="449">
        <v>68327854.963159755</v>
      </c>
      <c r="E117" s="449">
        <f t="shared" si="6"/>
        <v>2070089.2559960112</v>
      </c>
      <c r="F117" s="449">
        <v>69491924.715203136</v>
      </c>
      <c r="G117" s="449">
        <v>69986118.082278281</v>
      </c>
      <c r="H117" s="449">
        <f t="shared" si="7"/>
        <v>494193.36707514524</v>
      </c>
      <c r="I117" s="449">
        <f t="shared" si="8"/>
        <v>-1575895.888920866</v>
      </c>
      <c r="J117" s="449">
        <v>-1029494.6814497635</v>
      </c>
      <c r="K117" s="450">
        <v>15146</v>
      </c>
      <c r="L117" s="264">
        <v>17</v>
      </c>
    </row>
    <row r="118" spans="1:12" ht="15.75">
      <c r="A118" s="448">
        <v>309</v>
      </c>
      <c r="B118" s="448" t="s">
        <v>118</v>
      </c>
      <c r="C118" s="449">
        <v>31655193.733723085</v>
      </c>
      <c r="D118" s="449">
        <v>33243831.376296841</v>
      </c>
      <c r="E118" s="449">
        <f t="shared" si="6"/>
        <v>1588637.6425737552</v>
      </c>
      <c r="F118" s="449">
        <v>30769804.48092939</v>
      </c>
      <c r="G118" s="449">
        <v>30677441.854349677</v>
      </c>
      <c r="H118" s="449">
        <f t="shared" si="7"/>
        <v>-92362.626579713076</v>
      </c>
      <c r="I118" s="449">
        <f t="shared" si="8"/>
        <v>-1681000.2691534683</v>
      </c>
      <c r="J118" s="449">
        <v>-1467137.5726314094</v>
      </c>
      <c r="K118" s="450">
        <v>6457</v>
      </c>
      <c r="L118" s="264">
        <v>12</v>
      </c>
    </row>
    <row r="119" spans="1:12" ht="15.75">
      <c r="A119" s="448">
        <v>312</v>
      </c>
      <c r="B119" s="448" t="s">
        <v>119</v>
      </c>
      <c r="C119" s="449">
        <v>6173543.4211384486</v>
      </c>
      <c r="D119" s="449">
        <v>6457976.9543953817</v>
      </c>
      <c r="E119" s="449">
        <f t="shared" si="6"/>
        <v>284433.53325693309</v>
      </c>
      <c r="F119" s="449">
        <v>6276221.9833814148</v>
      </c>
      <c r="G119" s="449">
        <v>6364349.1242072824</v>
      </c>
      <c r="H119" s="449">
        <f t="shared" si="7"/>
        <v>88127.140825867653</v>
      </c>
      <c r="I119" s="449">
        <f t="shared" si="8"/>
        <v>-196306.39243106544</v>
      </c>
      <c r="J119" s="449">
        <v>-33981.816837396706</v>
      </c>
      <c r="K119" s="450">
        <v>1196</v>
      </c>
      <c r="L119" s="264">
        <v>13</v>
      </c>
    </row>
    <row r="120" spans="1:12" ht="15.75">
      <c r="A120" s="448">
        <v>316</v>
      </c>
      <c r="B120" s="448" t="s">
        <v>120</v>
      </c>
      <c r="C120" s="449">
        <v>16651389.426078398</v>
      </c>
      <c r="D120" s="449">
        <v>17218750.97053026</v>
      </c>
      <c r="E120" s="449">
        <f t="shared" si="6"/>
        <v>567361.54445186257</v>
      </c>
      <c r="F120" s="449">
        <v>16468583.178993383</v>
      </c>
      <c r="G120" s="449">
        <v>16809529.564560425</v>
      </c>
      <c r="H120" s="449">
        <f t="shared" si="7"/>
        <v>340946.38556704111</v>
      </c>
      <c r="I120" s="449">
        <f t="shared" si="8"/>
        <v>-226415.15888482146</v>
      </c>
      <c r="J120" s="449">
        <v>-332079.8198523093</v>
      </c>
      <c r="K120" s="450">
        <v>4198</v>
      </c>
      <c r="L120" s="264">
        <v>7</v>
      </c>
    </row>
    <row r="121" spans="1:12" ht="15.75">
      <c r="A121" s="448">
        <v>317</v>
      </c>
      <c r="B121" s="448" t="s">
        <v>121</v>
      </c>
      <c r="C121" s="449">
        <v>11301528.56753266</v>
      </c>
      <c r="D121" s="449">
        <v>11521521.201945527</v>
      </c>
      <c r="E121" s="449">
        <f t="shared" si="6"/>
        <v>219992.63441286609</v>
      </c>
      <c r="F121" s="449">
        <v>12716008.126638688</v>
      </c>
      <c r="G121" s="449">
        <v>12889646.734872352</v>
      </c>
      <c r="H121" s="449">
        <f t="shared" si="7"/>
        <v>173638.60823366418</v>
      </c>
      <c r="I121" s="449">
        <f t="shared" si="8"/>
        <v>-46354.026179201901</v>
      </c>
      <c r="J121" s="449">
        <v>-112715.47274682391</v>
      </c>
      <c r="K121" s="450">
        <v>2474</v>
      </c>
      <c r="L121" s="264">
        <v>17</v>
      </c>
    </row>
    <row r="122" spans="1:12" ht="15.75">
      <c r="A122" s="448">
        <v>320</v>
      </c>
      <c r="B122" s="448" t="s">
        <v>122</v>
      </c>
      <c r="C122" s="449">
        <v>38102015.625662997</v>
      </c>
      <c r="D122" s="449">
        <v>39232975.323866807</v>
      </c>
      <c r="E122" s="449">
        <f t="shared" si="6"/>
        <v>1130959.6982038096</v>
      </c>
      <c r="F122" s="449">
        <v>40132379.168039232</v>
      </c>
      <c r="G122" s="449">
        <v>39772593.100961804</v>
      </c>
      <c r="H122" s="449">
        <f t="shared" si="7"/>
        <v>-359786.0670774281</v>
      </c>
      <c r="I122" s="449">
        <f t="shared" si="8"/>
        <v>-1490745.7652812377</v>
      </c>
      <c r="J122" s="449">
        <v>-1414187.3842425514</v>
      </c>
      <c r="K122" s="450">
        <v>6996</v>
      </c>
      <c r="L122" s="264">
        <v>19</v>
      </c>
    </row>
    <row r="123" spans="1:12" ht="15.75">
      <c r="A123" s="448">
        <v>322</v>
      </c>
      <c r="B123" s="448" t="s">
        <v>123</v>
      </c>
      <c r="C123" s="449">
        <v>28203421.775330536</v>
      </c>
      <c r="D123" s="449">
        <v>29037791.482885405</v>
      </c>
      <c r="E123" s="449">
        <f t="shared" si="6"/>
        <v>834369.70755486935</v>
      </c>
      <c r="F123" s="449">
        <v>30285626.900568552</v>
      </c>
      <c r="G123" s="449">
        <v>30779876.385059711</v>
      </c>
      <c r="H123" s="449">
        <f t="shared" si="7"/>
        <v>494249.48449115828</v>
      </c>
      <c r="I123" s="449">
        <f t="shared" si="8"/>
        <v>-340120.22306371108</v>
      </c>
      <c r="J123" s="449">
        <v>-529922.46240517125</v>
      </c>
      <c r="K123" s="450">
        <v>6549</v>
      </c>
      <c r="L123" s="264">
        <v>2</v>
      </c>
    </row>
    <row r="124" spans="1:12" ht="15.75">
      <c r="A124" s="448">
        <v>398</v>
      </c>
      <c r="B124" s="448" t="s">
        <v>124</v>
      </c>
      <c r="C124" s="449">
        <v>440796185.33686817</v>
      </c>
      <c r="D124" s="449">
        <v>454431205.71169966</v>
      </c>
      <c r="E124" s="449">
        <f t="shared" si="6"/>
        <v>13635020.374831498</v>
      </c>
      <c r="F124" s="449">
        <v>462272353.58544528</v>
      </c>
      <c r="G124" s="449">
        <v>475148498.9257738</v>
      </c>
      <c r="H124" s="449">
        <f t="shared" si="7"/>
        <v>12876145.340328515</v>
      </c>
      <c r="I124" s="449">
        <f t="shared" si="8"/>
        <v>-758875.03450298309</v>
      </c>
      <c r="J124" s="449">
        <v>-8437990.9741539657</v>
      </c>
      <c r="K124" s="450">
        <v>120175</v>
      </c>
      <c r="L124" s="264">
        <v>7</v>
      </c>
    </row>
    <row r="125" spans="1:12" ht="15.75">
      <c r="A125" s="448">
        <v>399</v>
      </c>
      <c r="B125" s="448" t="s">
        <v>125</v>
      </c>
      <c r="C125" s="449">
        <v>31697012.310204059</v>
      </c>
      <c r="D125" s="449">
        <v>33062209.353841931</v>
      </c>
      <c r="E125" s="449">
        <f t="shared" si="6"/>
        <v>1365197.0436378717</v>
      </c>
      <c r="F125" s="449">
        <v>29743482.887400839</v>
      </c>
      <c r="G125" s="449">
        <v>30468851.847285055</v>
      </c>
      <c r="H125" s="449">
        <f t="shared" si="7"/>
        <v>725368.95988421515</v>
      </c>
      <c r="I125" s="449">
        <f t="shared" si="8"/>
        <v>-639828.0837536566</v>
      </c>
      <c r="J125" s="449">
        <v>-1112590.3017437756</v>
      </c>
      <c r="K125" s="450">
        <v>7817</v>
      </c>
      <c r="L125" s="264">
        <v>15</v>
      </c>
    </row>
    <row r="126" spans="1:12" ht="15.75">
      <c r="A126" s="448">
        <v>400</v>
      </c>
      <c r="B126" s="448" t="s">
        <v>126</v>
      </c>
      <c r="C126" s="449">
        <v>30728678.869706031</v>
      </c>
      <c r="D126" s="449">
        <v>31689153.165465441</v>
      </c>
      <c r="E126" s="449">
        <f t="shared" si="6"/>
        <v>960474.29575940967</v>
      </c>
      <c r="F126" s="449">
        <v>34228477.068969145</v>
      </c>
      <c r="G126" s="449">
        <v>34503105.219994344</v>
      </c>
      <c r="H126" s="449">
        <f t="shared" si="7"/>
        <v>274628.1510251984</v>
      </c>
      <c r="I126" s="449">
        <f t="shared" si="8"/>
        <v>-685846.14473421127</v>
      </c>
      <c r="J126" s="449">
        <v>-831969.156112317</v>
      </c>
      <c r="K126" s="450">
        <v>8366</v>
      </c>
      <c r="L126" s="264">
        <v>2</v>
      </c>
    </row>
    <row r="127" spans="1:12" ht="15.75">
      <c r="A127" s="448">
        <v>402</v>
      </c>
      <c r="B127" s="448" t="s">
        <v>127</v>
      </c>
      <c r="C127" s="449">
        <v>43629390.738297753</v>
      </c>
      <c r="D127" s="449">
        <v>45790552.457523063</v>
      </c>
      <c r="E127" s="449">
        <f t="shared" si="6"/>
        <v>2161161.7192253098</v>
      </c>
      <c r="F127" s="449">
        <v>42327668.552964836</v>
      </c>
      <c r="G127" s="449">
        <v>42512726.638442747</v>
      </c>
      <c r="H127" s="449">
        <f t="shared" si="7"/>
        <v>185058.08547791094</v>
      </c>
      <c r="I127" s="449">
        <f t="shared" si="8"/>
        <v>-1976103.6337473989</v>
      </c>
      <c r="J127" s="449">
        <v>-2270264.1695934832</v>
      </c>
      <c r="K127" s="450">
        <v>9099</v>
      </c>
      <c r="L127" s="264">
        <v>11</v>
      </c>
    </row>
    <row r="128" spans="1:12" ht="15.75">
      <c r="A128" s="448">
        <v>403</v>
      </c>
      <c r="B128" s="448" t="s">
        <v>128</v>
      </c>
      <c r="C128" s="449">
        <v>14338857.114370346</v>
      </c>
      <c r="D128" s="449">
        <v>14990739.587445017</v>
      </c>
      <c r="E128" s="449">
        <f t="shared" si="6"/>
        <v>651882.47307467088</v>
      </c>
      <c r="F128" s="449">
        <v>15259058.992057793</v>
      </c>
      <c r="G128" s="449">
        <v>14987848.638398875</v>
      </c>
      <c r="H128" s="449">
        <f t="shared" si="7"/>
        <v>-271210.35365891829</v>
      </c>
      <c r="I128" s="449">
        <f t="shared" si="8"/>
        <v>-923092.82673358917</v>
      </c>
      <c r="J128" s="449">
        <v>-854538.86736990558</v>
      </c>
      <c r="K128" s="450">
        <v>2820</v>
      </c>
      <c r="L128" s="264">
        <v>14</v>
      </c>
    </row>
    <row r="129" spans="1:12" ht="15.75">
      <c r="A129" s="448">
        <v>405</v>
      </c>
      <c r="B129" s="448" t="s">
        <v>129</v>
      </c>
      <c r="C129" s="449">
        <v>275949553.66937459</v>
      </c>
      <c r="D129" s="449">
        <v>280430249.51890737</v>
      </c>
      <c r="E129" s="449">
        <f t="shared" si="6"/>
        <v>4480695.849532783</v>
      </c>
      <c r="F129" s="449">
        <v>275077109.37097818</v>
      </c>
      <c r="G129" s="449">
        <v>279403445.07993668</v>
      </c>
      <c r="H129" s="449">
        <f t="shared" si="7"/>
        <v>4326335.7089585066</v>
      </c>
      <c r="I129" s="449">
        <f t="shared" si="8"/>
        <v>-154360.14057427645</v>
      </c>
      <c r="J129" s="449">
        <v>209438.6772961095</v>
      </c>
      <c r="K129" s="450">
        <v>72650</v>
      </c>
      <c r="L129" s="264">
        <v>9</v>
      </c>
    </row>
    <row r="130" spans="1:12" ht="15.75">
      <c r="A130" s="448">
        <v>407</v>
      </c>
      <c r="B130" s="448" t="s">
        <v>130</v>
      </c>
      <c r="C130" s="449">
        <v>11015599.947507635</v>
      </c>
      <c r="D130" s="449">
        <v>11190870.519104237</v>
      </c>
      <c r="E130" s="449">
        <f t="shared" si="6"/>
        <v>175270.57159660198</v>
      </c>
      <c r="F130" s="449">
        <v>11403014.838416688</v>
      </c>
      <c r="G130" s="449">
        <v>11588671.446537215</v>
      </c>
      <c r="H130" s="449">
        <f t="shared" si="7"/>
        <v>185656.60812052712</v>
      </c>
      <c r="I130" s="449">
        <f t="shared" si="8"/>
        <v>10386.036523925141</v>
      </c>
      <c r="J130" s="449">
        <v>-119456.23664423218</v>
      </c>
      <c r="K130" s="450">
        <v>2518</v>
      </c>
      <c r="L130" s="264">
        <v>1</v>
      </c>
    </row>
    <row r="131" spans="1:12" ht="15.75">
      <c r="A131" s="448">
        <v>408</v>
      </c>
      <c r="B131" s="448" t="s">
        <v>131</v>
      </c>
      <c r="C131" s="449">
        <v>56304409.382609233</v>
      </c>
      <c r="D131" s="449">
        <v>58806860.077011265</v>
      </c>
      <c r="E131" s="449">
        <f t="shared" si="6"/>
        <v>2502450.6944020316</v>
      </c>
      <c r="F131" s="449">
        <v>58189963.569521375</v>
      </c>
      <c r="G131" s="449">
        <v>59118100.060905978</v>
      </c>
      <c r="H131" s="449">
        <f t="shared" si="7"/>
        <v>928136.49138460308</v>
      </c>
      <c r="I131" s="449">
        <f t="shared" si="8"/>
        <v>-1574314.2030174285</v>
      </c>
      <c r="J131" s="449">
        <v>-2440141.7323016264</v>
      </c>
      <c r="K131" s="450">
        <v>14099</v>
      </c>
      <c r="L131" s="264">
        <v>14</v>
      </c>
    </row>
    <row r="132" spans="1:12" ht="15.75">
      <c r="A132" s="448">
        <v>410</v>
      </c>
      <c r="B132" s="448" t="s">
        <v>132</v>
      </c>
      <c r="C132" s="449">
        <v>66727994.344625257</v>
      </c>
      <c r="D132" s="449">
        <v>70817361.636695787</v>
      </c>
      <c r="E132" s="449">
        <f t="shared" si="6"/>
        <v>4089367.2920705304</v>
      </c>
      <c r="F132" s="449">
        <v>63924141.527653478</v>
      </c>
      <c r="G132" s="449">
        <v>65485539.423925117</v>
      </c>
      <c r="H132" s="449">
        <f t="shared" si="7"/>
        <v>1561397.8962716386</v>
      </c>
      <c r="I132" s="449">
        <f t="shared" si="8"/>
        <v>-2527969.3957988918</v>
      </c>
      <c r="J132" s="449">
        <v>-3524829.1067395378</v>
      </c>
      <c r="K132" s="450">
        <v>18775</v>
      </c>
      <c r="L132" s="264">
        <v>13</v>
      </c>
    </row>
    <row r="133" spans="1:12" ht="15.75">
      <c r="A133" s="448">
        <v>416</v>
      </c>
      <c r="B133" s="448" t="s">
        <v>133</v>
      </c>
      <c r="C133" s="449">
        <v>11782486.769786857</v>
      </c>
      <c r="D133" s="449">
        <v>11914446.647452587</v>
      </c>
      <c r="E133" s="449">
        <f t="shared" si="6"/>
        <v>131959.87766573019</v>
      </c>
      <c r="F133" s="449">
        <v>11220321.05536258</v>
      </c>
      <c r="G133" s="449">
        <v>11288640.895420589</v>
      </c>
      <c r="H133" s="449">
        <f t="shared" si="7"/>
        <v>68319.840058008209</v>
      </c>
      <c r="I133" s="449">
        <f t="shared" si="8"/>
        <v>-63640.037607721984</v>
      </c>
      <c r="J133" s="449">
        <v>19620.556861024816</v>
      </c>
      <c r="K133" s="450">
        <v>2886</v>
      </c>
      <c r="L133" s="264">
        <v>9</v>
      </c>
    </row>
    <row r="134" spans="1:12" ht="15.75">
      <c r="A134" s="448">
        <v>418</v>
      </c>
      <c r="B134" s="448" t="s">
        <v>134</v>
      </c>
      <c r="C134" s="449">
        <v>71413990.337312698</v>
      </c>
      <c r="D134" s="449">
        <v>74613328.460951954</v>
      </c>
      <c r="E134" s="449">
        <f t="shared" si="6"/>
        <v>3199338.1236392558</v>
      </c>
      <c r="F134" s="449">
        <v>71373295.936547101</v>
      </c>
      <c r="G134" s="449">
        <v>75455240.277795419</v>
      </c>
      <c r="H134" s="449">
        <f t="shared" si="7"/>
        <v>4081944.3412483186</v>
      </c>
      <c r="I134" s="449">
        <f t="shared" si="8"/>
        <v>882606.21760906279</v>
      </c>
      <c r="J134" s="449">
        <v>-1493637.4130179882</v>
      </c>
      <c r="K134" s="450">
        <v>24580</v>
      </c>
      <c r="L134" s="264">
        <v>6</v>
      </c>
    </row>
    <row r="135" spans="1:12" ht="15.75">
      <c r="A135" s="448">
        <v>420</v>
      </c>
      <c r="B135" s="448" t="s">
        <v>135</v>
      </c>
      <c r="C135" s="449">
        <v>46886495.781843521</v>
      </c>
      <c r="D135" s="449">
        <v>48094362.051447488</v>
      </c>
      <c r="E135" s="449">
        <f t="shared" si="6"/>
        <v>1207866.2696039677</v>
      </c>
      <c r="F135" s="449">
        <v>45055301.718434118</v>
      </c>
      <c r="G135" s="449">
        <v>45443038.091308817</v>
      </c>
      <c r="H135" s="449">
        <f t="shared" si="7"/>
        <v>387736.37287469953</v>
      </c>
      <c r="I135" s="449">
        <f t="shared" si="8"/>
        <v>-820129.89672926813</v>
      </c>
      <c r="J135" s="449">
        <v>-633184.07091675885</v>
      </c>
      <c r="K135" s="450">
        <v>9177</v>
      </c>
      <c r="L135" s="264">
        <v>11</v>
      </c>
    </row>
    <row r="136" spans="1:12" ht="15.75">
      <c r="A136" s="448">
        <v>421</v>
      </c>
      <c r="B136" s="448" t="s">
        <v>136</v>
      </c>
      <c r="C136" s="449">
        <v>3348196.9925903114</v>
      </c>
      <c r="D136" s="449">
        <v>3778857.8102034354</v>
      </c>
      <c r="E136" s="449">
        <f t="shared" si="6"/>
        <v>430660.81761312392</v>
      </c>
      <c r="F136" s="449">
        <v>3447049.8986596279</v>
      </c>
      <c r="G136" s="449">
        <v>3375499.4351560543</v>
      </c>
      <c r="H136" s="449">
        <f t="shared" si="7"/>
        <v>-71550.463503573555</v>
      </c>
      <c r="I136" s="449">
        <f t="shared" si="8"/>
        <v>-502211.28111669747</v>
      </c>
      <c r="J136" s="449">
        <v>-307669.67291754519</v>
      </c>
      <c r="K136" s="450">
        <v>695</v>
      </c>
      <c r="L136" s="264">
        <v>16</v>
      </c>
    </row>
    <row r="137" spans="1:12" ht="15.75">
      <c r="A137" s="448">
        <v>422</v>
      </c>
      <c r="B137" s="448" t="s">
        <v>137</v>
      </c>
      <c r="C137" s="449">
        <v>54837685.609198779</v>
      </c>
      <c r="D137" s="449">
        <v>58186203.730584443</v>
      </c>
      <c r="E137" s="449">
        <f t="shared" ref="E137:E200" si="9">D137-C137</f>
        <v>3348518.1213856637</v>
      </c>
      <c r="F137" s="449">
        <v>57732990.944491632</v>
      </c>
      <c r="G137" s="449">
        <v>57097145.079803579</v>
      </c>
      <c r="H137" s="449">
        <f t="shared" ref="H137:H200" si="10">G137-F137</f>
        <v>-635845.86468805373</v>
      </c>
      <c r="I137" s="449">
        <f t="shared" ref="I137:I200" si="11">H137-E137</f>
        <v>-3984363.9860737175</v>
      </c>
      <c r="J137" s="449">
        <v>-2867371.0245499359</v>
      </c>
      <c r="K137" s="450">
        <v>10372</v>
      </c>
      <c r="L137" s="264">
        <v>12</v>
      </c>
    </row>
    <row r="138" spans="1:12" ht="15.75">
      <c r="A138" s="448">
        <v>423</v>
      </c>
      <c r="B138" s="448" t="s">
        <v>138</v>
      </c>
      <c r="C138" s="449">
        <v>63401669.588608228</v>
      </c>
      <c r="D138" s="449">
        <v>63262280.657373309</v>
      </c>
      <c r="E138" s="449">
        <f t="shared" si="9"/>
        <v>-139388.93123491853</v>
      </c>
      <c r="F138" s="449">
        <v>65855663.16260574</v>
      </c>
      <c r="G138" s="449">
        <v>68432501.743784845</v>
      </c>
      <c r="H138" s="449">
        <f t="shared" si="10"/>
        <v>2576838.5811791047</v>
      </c>
      <c r="I138" s="449">
        <f t="shared" si="11"/>
        <v>2716227.5124140233</v>
      </c>
      <c r="J138" s="449">
        <v>1065216.4017737061</v>
      </c>
      <c r="K138" s="450">
        <v>20497</v>
      </c>
      <c r="L138" s="264">
        <v>2</v>
      </c>
    </row>
    <row r="139" spans="1:12" ht="15.75">
      <c r="A139" s="448">
        <v>425</v>
      </c>
      <c r="B139" s="448" t="s">
        <v>139</v>
      </c>
      <c r="C139" s="449">
        <v>29775807.375088315</v>
      </c>
      <c r="D139" s="449">
        <v>30240918.124052376</v>
      </c>
      <c r="E139" s="449">
        <f t="shared" si="9"/>
        <v>465110.7489640601</v>
      </c>
      <c r="F139" s="449">
        <v>27586799.392314304</v>
      </c>
      <c r="G139" s="449">
        <v>28777593.827980053</v>
      </c>
      <c r="H139" s="449">
        <f t="shared" si="10"/>
        <v>1190794.435665749</v>
      </c>
      <c r="I139" s="449">
        <f t="shared" si="11"/>
        <v>725683.68670168892</v>
      </c>
      <c r="J139" s="449">
        <v>221642.7949693799</v>
      </c>
      <c r="K139" s="450">
        <v>10258</v>
      </c>
      <c r="L139" s="264">
        <v>17</v>
      </c>
    </row>
    <row r="140" spans="1:12" ht="15.75">
      <c r="A140" s="448">
        <v>426</v>
      </c>
      <c r="B140" s="448" t="s">
        <v>140</v>
      </c>
      <c r="C140" s="449">
        <v>45196937.701965511</v>
      </c>
      <c r="D140" s="449">
        <v>48256538.26379326</v>
      </c>
      <c r="E140" s="449">
        <f t="shared" si="9"/>
        <v>3059600.561827749</v>
      </c>
      <c r="F140" s="449">
        <v>44683954.965304859</v>
      </c>
      <c r="G140" s="449">
        <v>45520897.651167706</v>
      </c>
      <c r="H140" s="449">
        <f t="shared" si="10"/>
        <v>836942.68586284667</v>
      </c>
      <c r="I140" s="449">
        <f t="shared" si="11"/>
        <v>-2222657.8759649023</v>
      </c>
      <c r="J140" s="449">
        <v>-2792891.3710121969</v>
      </c>
      <c r="K140" s="450">
        <v>11962</v>
      </c>
      <c r="L140" s="264">
        <v>12</v>
      </c>
    </row>
    <row r="141" spans="1:12" ht="15.75">
      <c r="A141" s="448">
        <v>430</v>
      </c>
      <c r="B141" s="448" t="s">
        <v>141</v>
      </c>
      <c r="C141" s="449">
        <v>70593963.64526844</v>
      </c>
      <c r="D141" s="449">
        <v>70645269.32209526</v>
      </c>
      <c r="E141" s="449">
        <f t="shared" si="9"/>
        <v>51305.676826819777</v>
      </c>
      <c r="F141" s="449">
        <v>71478020.461549029</v>
      </c>
      <c r="G141" s="449">
        <v>71689544.194187254</v>
      </c>
      <c r="H141" s="449">
        <f t="shared" si="10"/>
        <v>211523.73263822496</v>
      </c>
      <c r="I141" s="449">
        <f t="shared" si="11"/>
        <v>160218.05581140518</v>
      </c>
      <c r="J141" s="449">
        <v>-1084297.7374714781</v>
      </c>
      <c r="K141" s="450">
        <v>15392</v>
      </c>
      <c r="L141" s="264">
        <v>2</v>
      </c>
    </row>
    <row r="142" spans="1:12" ht="15.75">
      <c r="A142" s="448">
        <v>433</v>
      </c>
      <c r="B142" s="448" t="s">
        <v>142</v>
      </c>
      <c r="C142" s="449">
        <v>28683321.247026645</v>
      </c>
      <c r="D142" s="449">
        <v>29797558.843352009</v>
      </c>
      <c r="E142" s="449">
        <f t="shared" si="9"/>
        <v>1114237.596325364</v>
      </c>
      <c r="F142" s="449">
        <v>29645718.616487823</v>
      </c>
      <c r="G142" s="449">
        <v>30452361.281902656</v>
      </c>
      <c r="H142" s="449">
        <f t="shared" si="10"/>
        <v>806642.66541483253</v>
      </c>
      <c r="I142" s="449">
        <f t="shared" si="11"/>
        <v>-307594.93091053143</v>
      </c>
      <c r="J142" s="449">
        <v>-645221.03756383993</v>
      </c>
      <c r="K142" s="450">
        <v>7749</v>
      </c>
      <c r="L142" s="264">
        <v>5</v>
      </c>
    </row>
    <row r="143" spans="1:12" ht="15.75">
      <c r="A143" s="448">
        <v>434</v>
      </c>
      <c r="B143" s="448" t="s">
        <v>143</v>
      </c>
      <c r="C143" s="449">
        <v>58046431.946679987</v>
      </c>
      <c r="D143" s="449">
        <v>58475365.062897816</v>
      </c>
      <c r="E143" s="449">
        <f t="shared" si="9"/>
        <v>428933.11621782929</v>
      </c>
      <c r="F143" s="449">
        <v>61790270.333636887</v>
      </c>
      <c r="G143" s="449">
        <v>62511200.495304301</v>
      </c>
      <c r="H143" s="449">
        <f t="shared" si="10"/>
        <v>720930.16166741401</v>
      </c>
      <c r="I143" s="449">
        <f t="shared" si="11"/>
        <v>291997.04544958472</v>
      </c>
      <c r="J143" s="449">
        <v>-1780567.2262982354</v>
      </c>
      <c r="K143" s="450">
        <v>14568</v>
      </c>
      <c r="L143" s="264">
        <v>1</v>
      </c>
    </row>
    <row r="144" spans="1:12" ht="15.75">
      <c r="A144" s="448">
        <v>435</v>
      </c>
      <c r="B144" s="448" t="s">
        <v>144</v>
      </c>
      <c r="C144" s="449">
        <v>3188326.9564380711</v>
      </c>
      <c r="D144" s="449">
        <v>3282720.315962309</v>
      </c>
      <c r="E144" s="449">
        <f t="shared" si="9"/>
        <v>94393.359524237923</v>
      </c>
      <c r="F144" s="449">
        <v>3658624.1331454706</v>
      </c>
      <c r="G144" s="449">
        <v>3717937.2111196034</v>
      </c>
      <c r="H144" s="449">
        <f t="shared" si="10"/>
        <v>59313.077974132728</v>
      </c>
      <c r="I144" s="449">
        <f t="shared" si="11"/>
        <v>-35080.281550105195</v>
      </c>
      <c r="J144" s="449">
        <v>-12964.567325242446</v>
      </c>
      <c r="K144" s="450">
        <v>692</v>
      </c>
      <c r="L144" s="264">
        <v>13</v>
      </c>
    </row>
    <row r="145" spans="1:12" ht="15.75">
      <c r="A145" s="448">
        <v>436</v>
      </c>
      <c r="B145" s="448" t="s">
        <v>145</v>
      </c>
      <c r="C145" s="449">
        <v>6256664.9370956225</v>
      </c>
      <c r="D145" s="449">
        <v>6991793.3813785072</v>
      </c>
      <c r="E145" s="449">
        <f t="shared" si="9"/>
        <v>735128.44428288471</v>
      </c>
      <c r="F145" s="449">
        <v>6838415.6732005971</v>
      </c>
      <c r="G145" s="449">
        <v>6937664.4665036947</v>
      </c>
      <c r="H145" s="449">
        <f t="shared" si="10"/>
        <v>99248.793303097598</v>
      </c>
      <c r="I145" s="449">
        <f t="shared" si="11"/>
        <v>-635879.65097978711</v>
      </c>
      <c r="J145" s="449">
        <v>-912159.75103736017</v>
      </c>
      <c r="K145" s="450">
        <v>1988</v>
      </c>
      <c r="L145" s="264">
        <v>17</v>
      </c>
    </row>
    <row r="146" spans="1:12" ht="15.75">
      <c r="A146" s="448">
        <v>440</v>
      </c>
      <c r="B146" s="448" t="s">
        <v>146</v>
      </c>
      <c r="C146" s="449">
        <v>18099536.06056748</v>
      </c>
      <c r="D146" s="449">
        <v>17971661.507423256</v>
      </c>
      <c r="E146" s="449">
        <f t="shared" si="9"/>
        <v>-127874.55314422399</v>
      </c>
      <c r="F146" s="449">
        <v>15891158.674335105</v>
      </c>
      <c r="G146" s="449">
        <v>16645993.998734478</v>
      </c>
      <c r="H146" s="449">
        <f t="shared" si="10"/>
        <v>754835.32439937256</v>
      </c>
      <c r="I146" s="449">
        <f t="shared" si="11"/>
        <v>882709.87754359655</v>
      </c>
      <c r="J146" s="449">
        <v>1138142.4340490755</v>
      </c>
      <c r="K146" s="450">
        <v>5732</v>
      </c>
      <c r="L146" s="264">
        <v>15</v>
      </c>
    </row>
    <row r="147" spans="1:12" ht="15.75">
      <c r="A147" s="448">
        <v>441</v>
      </c>
      <c r="B147" s="448" t="s">
        <v>147</v>
      </c>
      <c r="C147" s="449">
        <v>22591449.394380596</v>
      </c>
      <c r="D147" s="449">
        <v>22734675.364909846</v>
      </c>
      <c r="E147" s="449">
        <f t="shared" si="9"/>
        <v>143225.9705292508</v>
      </c>
      <c r="F147" s="449">
        <v>21462436.30634883</v>
      </c>
      <c r="G147" s="449">
        <v>21428647.923353255</v>
      </c>
      <c r="H147" s="449">
        <f t="shared" si="10"/>
        <v>-33788.382995575666</v>
      </c>
      <c r="I147" s="449">
        <f t="shared" si="11"/>
        <v>-177014.35352482647</v>
      </c>
      <c r="J147" s="449">
        <v>132456.10616454924</v>
      </c>
      <c r="K147" s="450">
        <v>4421</v>
      </c>
      <c r="L147" s="264">
        <v>9</v>
      </c>
    </row>
    <row r="148" spans="1:12" ht="15.75">
      <c r="A148" s="448">
        <v>444</v>
      </c>
      <c r="B148" s="448" t="s">
        <v>148</v>
      </c>
      <c r="C148" s="449">
        <v>173383793.79848853</v>
      </c>
      <c r="D148" s="449">
        <v>175489774.15360826</v>
      </c>
      <c r="E148" s="449">
        <f t="shared" si="9"/>
        <v>2105980.355119735</v>
      </c>
      <c r="F148" s="449">
        <v>176306187.51597098</v>
      </c>
      <c r="G148" s="449">
        <v>178630876.57640353</v>
      </c>
      <c r="H148" s="449">
        <f t="shared" si="10"/>
        <v>2324689.0604325533</v>
      </c>
      <c r="I148" s="449">
        <f t="shared" si="11"/>
        <v>218708.70531281829</v>
      </c>
      <c r="J148" s="449">
        <v>-3975112.7429947034</v>
      </c>
      <c r="K148" s="450">
        <v>45811</v>
      </c>
      <c r="L148" s="264">
        <v>1</v>
      </c>
    </row>
    <row r="149" spans="1:12" ht="15.75">
      <c r="A149" s="448">
        <v>445</v>
      </c>
      <c r="B149" s="448" t="s">
        <v>149</v>
      </c>
      <c r="C149" s="449">
        <v>64023125.694605701</v>
      </c>
      <c r="D149" s="449">
        <v>66253195.819538027</v>
      </c>
      <c r="E149" s="449">
        <f t="shared" si="9"/>
        <v>2230070.1249323264</v>
      </c>
      <c r="F149" s="449">
        <v>58364020.813146494</v>
      </c>
      <c r="G149" s="449">
        <v>59017595.438489243</v>
      </c>
      <c r="H149" s="449">
        <f t="shared" si="10"/>
        <v>653574.62534274906</v>
      </c>
      <c r="I149" s="449">
        <f t="shared" si="11"/>
        <v>-1576495.4995895773</v>
      </c>
      <c r="J149" s="449">
        <v>-2060212.6955636255</v>
      </c>
      <c r="K149" s="450">
        <v>14991</v>
      </c>
      <c r="L149" s="264">
        <v>2</v>
      </c>
    </row>
    <row r="150" spans="1:12" ht="15.75">
      <c r="A150" s="448">
        <v>475</v>
      </c>
      <c r="B150" s="448" t="s">
        <v>150</v>
      </c>
      <c r="C150" s="449">
        <v>25146517.746468872</v>
      </c>
      <c r="D150" s="449">
        <v>25457630.391226653</v>
      </c>
      <c r="E150" s="449">
        <f t="shared" si="9"/>
        <v>311112.64475778118</v>
      </c>
      <c r="F150" s="449">
        <v>23114173.00311562</v>
      </c>
      <c r="G150" s="449">
        <v>23692457.043365631</v>
      </c>
      <c r="H150" s="449">
        <f t="shared" si="10"/>
        <v>578284.04025001079</v>
      </c>
      <c r="I150" s="449">
        <f t="shared" si="11"/>
        <v>267171.39549222961</v>
      </c>
      <c r="J150" s="449">
        <v>570194.57090085931</v>
      </c>
      <c r="K150" s="450">
        <v>5479</v>
      </c>
      <c r="L150" s="264">
        <v>15</v>
      </c>
    </row>
    <row r="151" spans="1:12" ht="15.75">
      <c r="A151" s="448">
        <v>480</v>
      </c>
      <c r="B151" s="448" t="s">
        <v>151</v>
      </c>
      <c r="C151" s="449">
        <v>7580324.1747299535</v>
      </c>
      <c r="D151" s="449">
        <v>7722121.9656945914</v>
      </c>
      <c r="E151" s="449">
        <f t="shared" si="9"/>
        <v>141797.79096463788</v>
      </c>
      <c r="F151" s="449">
        <v>8017366.3268589377</v>
      </c>
      <c r="G151" s="449">
        <v>8136706.9826293159</v>
      </c>
      <c r="H151" s="449">
        <f t="shared" si="10"/>
        <v>119340.65577037819</v>
      </c>
      <c r="I151" s="449">
        <f t="shared" si="11"/>
        <v>-22457.135194259696</v>
      </c>
      <c r="J151" s="449">
        <v>56704.764743680134</v>
      </c>
      <c r="K151" s="450">
        <v>1978</v>
      </c>
      <c r="L151" s="264">
        <v>2</v>
      </c>
    </row>
    <row r="152" spans="1:12" ht="15.75">
      <c r="A152" s="448">
        <v>481</v>
      </c>
      <c r="B152" s="448" t="s">
        <v>152</v>
      </c>
      <c r="C152" s="449">
        <v>29536038.085162587</v>
      </c>
      <c r="D152" s="449">
        <v>30477916.784189783</v>
      </c>
      <c r="E152" s="449">
        <f t="shared" si="9"/>
        <v>941878.69902719557</v>
      </c>
      <c r="F152" s="449">
        <v>29841138.956435651</v>
      </c>
      <c r="G152" s="449">
        <v>30625598.227934793</v>
      </c>
      <c r="H152" s="449">
        <f t="shared" si="10"/>
        <v>784459.27149914205</v>
      </c>
      <c r="I152" s="449">
        <f t="shared" si="11"/>
        <v>-157419.42752805352</v>
      </c>
      <c r="J152" s="449">
        <v>-913056.66287709586</v>
      </c>
      <c r="K152" s="450">
        <v>9642</v>
      </c>
      <c r="L152" s="264">
        <v>2</v>
      </c>
    </row>
    <row r="153" spans="1:12" ht="15.75">
      <c r="A153" s="448">
        <v>483</v>
      </c>
      <c r="B153" s="448" t="s">
        <v>153</v>
      </c>
      <c r="C153" s="449">
        <v>4283503.2356674178</v>
      </c>
      <c r="D153" s="449">
        <v>4500512.4611127591</v>
      </c>
      <c r="E153" s="449">
        <f t="shared" si="9"/>
        <v>217009.22544534132</v>
      </c>
      <c r="F153" s="449">
        <v>4149245.9786909972</v>
      </c>
      <c r="G153" s="449">
        <v>4094042.3251018235</v>
      </c>
      <c r="H153" s="449">
        <f t="shared" si="10"/>
        <v>-55203.653589173686</v>
      </c>
      <c r="I153" s="449">
        <f t="shared" si="11"/>
        <v>-272212.879034515</v>
      </c>
      <c r="J153" s="449">
        <v>-355467.87286569364</v>
      </c>
      <c r="K153" s="450">
        <v>1067</v>
      </c>
      <c r="L153" s="264">
        <v>17</v>
      </c>
    </row>
    <row r="154" spans="1:12" ht="15.75">
      <c r="A154" s="448">
        <v>484</v>
      </c>
      <c r="B154" s="448" t="s">
        <v>154</v>
      </c>
      <c r="C154" s="449">
        <v>15449517.801499097</v>
      </c>
      <c r="D154" s="449">
        <v>15601605.676853832</v>
      </c>
      <c r="E154" s="449">
        <f t="shared" si="9"/>
        <v>152087.87535473518</v>
      </c>
      <c r="F154" s="449">
        <v>14861773.658478929</v>
      </c>
      <c r="G154" s="449">
        <v>15146885.270778479</v>
      </c>
      <c r="H154" s="449">
        <f t="shared" si="10"/>
        <v>285111.61229955032</v>
      </c>
      <c r="I154" s="449">
        <f t="shared" si="11"/>
        <v>133023.73694481514</v>
      </c>
      <c r="J154" s="449">
        <v>1011336.5713050198</v>
      </c>
      <c r="K154" s="450">
        <v>2967</v>
      </c>
      <c r="L154" s="264">
        <v>4</v>
      </c>
    </row>
    <row r="155" spans="1:12" ht="15.75">
      <c r="A155" s="448">
        <v>489</v>
      </c>
      <c r="B155" s="448" t="s">
        <v>155</v>
      </c>
      <c r="C155" s="449">
        <v>9110014.7477279101</v>
      </c>
      <c r="D155" s="449">
        <v>9476469.9570541754</v>
      </c>
      <c r="E155" s="449">
        <f t="shared" si="9"/>
        <v>366455.20932626538</v>
      </c>
      <c r="F155" s="449">
        <v>10346473.016561367</v>
      </c>
      <c r="G155" s="449">
        <v>10438135.125245003</v>
      </c>
      <c r="H155" s="449">
        <f t="shared" si="10"/>
        <v>91662.108683636412</v>
      </c>
      <c r="I155" s="449">
        <f t="shared" si="11"/>
        <v>-274793.10064262897</v>
      </c>
      <c r="J155" s="449">
        <v>-141415.59302478959</v>
      </c>
      <c r="K155" s="450">
        <v>1791</v>
      </c>
      <c r="L155" s="264">
        <v>8</v>
      </c>
    </row>
    <row r="156" spans="1:12" ht="15.75">
      <c r="A156" s="448">
        <v>491</v>
      </c>
      <c r="B156" s="448" t="s">
        <v>156</v>
      </c>
      <c r="C156" s="449">
        <v>239710909.38145477</v>
      </c>
      <c r="D156" s="449">
        <v>246448589.49997389</v>
      </c>
      <c r="E156" s="449">
        <f t="shared" si="9"/>
        <v>6737680.1185191274</v>
      </c>
      <c r="F156" s="449">
        <v>223344243.30868703</v>
      </c>
      <c r="G156" s="449">
        <v>226187529.16784865</v>
      </c>
      <c r="H156" s="449">
        <f t="shared" si="10"/>
        <v>2843285.8591616154</v>
      </c>
      <c r="I156" s="449">
        <f t="shared" si="11"/>
        <v>-3894394.259357512</v>
      </c>
      <c r="J156" s="449">
        <v>-2850688.8612836618</v>
      </c>
      <c r="K156" s="450">
        <v>51980</v>
      </c>
      <c r="L156" s="264">
        <v>10</v>
      </c>
    </row>
    <row r="157" spans="1:12" ht="15.75">
      <c r="A157" s="448">
        <v>494</v>
      </c>
      <c r="B157" s="448" t="s">
        <v>157</v>
      </c>
      <c r="C157" s="449">
        <v>35195119.638095193</v>
      </c>
      <c r="D157" s="449">
        <v>36231535.865220338</v>
      </c>
      <c r="E157" s="449">
        <f t="shared" si="9"/>
        <v>1036416.2271251455</v>
      </c>
      <c r="F157" s="449">
        <v>32610294.635330819</v>
      </c>
      <c r="G157" s="449">
        <v>33071259.787772559</v>
      </c>
      <c r="H157" s="449">
        <f t="shared" si="10"/>
        <v>460965.15244174004</v>
      </c>
      <c r="I157" s="449">
        <f t="shared" si="11"/>
        <v>-575451.07468340546</v>
      </c>
      <c r="J157" s="449">
        <v>-1169084.8869767394</v>
      </c>
      <c r="K157" s="450">
        <v>8882</v>
      </c>
      <c r="L157" s="264">
        <v>17</v>
      </c>
    </row>
    <row r="158" spans="1:12" ht="15.75">
      <c r="A158" s="448">
        <v>495</v>
      </c>
      <c r="B158" s="448" t="s">
        <v>158</v>
      </c>
      <c r="C158" s="449">
        <v>7564862.9855306745</v>
      </c>
      <c r="D158" s="449">
        <v>7983100.0174455652</v>
      </c>
      <c r="E158" s="449">
        <f t="shared" si="9"/>
        <v>418237.03191489074</v>
      </c>
      <c r="F158" s="449">
        <v>7923190.8602454579</v>
      </c>
      <c r="G158" s="449">
        <v>8000387.8541924292</v>
      </c>
      <c r="H158" s="449">
        <f t="shared" si="10"/>
        <v>77196.993946971372</v>
      </c>
      <c r="I158" s="449">
        <f t="shared" si="11"/>
        <v>-341040.03796791937</v>
      </c>
      <c r="J158" s="449">
        <v>-34168.041667682701</v>
      </c>
      <c r="K158" s="450">
        <v>1477</v>
      </c>
      <c r="L158" s="264">
        <v>13</v>
      </c>
    </row>
    <row r="159" spans="1:12" ht="15.75">
      <c r="A159" s="448">
        <v>498</v>
      </c>
      <c r="B159" s="448" t="s">
        <v>159</v>
      </c>
      <c r="C159" s="449">
        <v>11587008.872257523</v>
      </c>
      <c r="D159" s="449">
        <v>11717391.546929764</v>
      </c>
      <c r="E159" s="449">
        <f t="shared" si="9"/>
        <v>130382.67467224039</v>
      </c>
      <c r="F159" s="449">
        <v>11383539.055511357</v>
      </c>
      <c r="G159" s="449">
        <v>11468033.032023763</v>
      </c>
      <c r="H159" s="449">
        <f t="shared" si="10"/>
        <v>84493.976512406021</v>
      </c>
      <c r="I159" s="449">
        <f t="shared" si="11"/>
        <v>-45888.69815983437</v>
      </c>
      <c r="J159" s="449">
        <v>-210898.01124465978</v>
      </c>
      <c r="K159" s="450">
        <v>2281</v>
      </c>
      <c r="L159" s="264">
        <v>19</v>
      </c>
    </row>
    <row r="160" spans="1:12" ht="15.75">
      <c r="A160" s="448">
        <v>499</v>
      </c>
      <c r="B160" s="448" t="s">
        <v>160</v>
      </c>
      <c r="C160" s="449">
        <v>66359715.431194574</v>
      </c>
      <c r="D160" s="449">
        <v>69885002.07317242</v>
      </c>
      <c r="E160" s="449">
        <f t="shared" si="9"/>
        <v>3525286.6419778466</v>
      </c>
      <c r="F160" s="449">
        <v>70130017.232512295</v>
      </c>
      <c r="G160" s="449">
        <v>71786745.595423251</v>
      </c>
      <c r="H160" s="449">
        <f t="shared" si="10"/>
        <v>1656728.3629109561</v>
      </c>
      <c r="I160" s="449">
        <f t="shared" si="11"/>
        <v>-1868558.2790668905</v>
      </c>
      <c r="J160" s="449">
        <v>-2689383.0162761845</v>
      </c>
      <c r="K160" s="450">
        <v>19662</v>
      </c>
      <c r="L160" s="264">
        <v>15</v>
      </c>
    </row>
    <row r="161" spans="1:12" ht="15.75">
      <c r="A161" s="448">
        <v>500</v>
      </c>
      <c r="B161" s="448" t="s">
        <v>161</v>
      </c>
      <c r="C161" s="449">
        <v>28672707.108713675</v>
      </c>
      <c r="D161" s="449">
        <v>29165739.309762206</v>
      </c>
      <c r="E161" s="449">
        <f t="shared" si="9"/>
        <v>493032.20104853064</v>
      </c>
      <c r="F161" s="449">
        <v>32651517.414041921</v>
      </c>
      <c r="G161" s="449">
        <v>33988949.616503328</v>
      </c>
      <c r="H161" s="449">
        <f t="shared" si="10"/>
        <v>1337432.2024614066</v>
      </c>
      <c r="I161" s="449">
        <f t="shared" si="11"/>
        <v>844400.00141287595</v>
      </c>
      <c r="J161" s="449">
        <v>-74639.390604751185</v>
      </c>
      <c r="K161" s="450">
        <v>10486</v>
      </c>
      <c r="L161" s="264">
        <v>13</v>
      </c>
    </row>
    <row r="162" spans="1:12" ht="15.75">
      <c r="A162" s="448">
        <v>503</v>
      </c>
      <c r="B162" s="448" t="s">
        <v>162</v>
      </c>
      <c r="C162" s="449">
        <v>32226543.085044913</v>
      </c>
      <c r="D162" s="449">
        <v>31468094.315053646</v>
      </c>
      <c r="E162" s="449">
        <f t="shared" si="9"/>
        <v>-758448.76999126747</v>
      </c>
      <c r="F162" s="449">
        <v>30774202.277916923</v>
      </c>
      <c r="G162" s="449">
        <v>31019549.222833578</v>
      </c>
      <c r="H162" s="449">
        <f t="shared" si="10"/>
        <v>245346.94491665438</v>
      </c>
      <c r="I162" s="449">
        <f t="shared" si="11"/>
        <v>1003795.7149079219</v>
      </c>
      <c r="J162" s="449">
        <v>707276.60710372869</v>
      </c>
      <c r="K162" s="450">
        <v>7539</v>
      </c>
      <c r="L162" s="264">
        <v>2</v>
      </c>
    </row>
    <row r="163" spans="1:12" ht="15.75">
      <c r="A163" s="448">
        <v>504</v>
      </c>
      <c r="B163" s="448" t="s">
        <v>163</v>
      </c>
      <c r="C163" s="449">
        <v>7921481.2599362684</v>
      </c>
      <c r="D163" s="449">
        <v>8339184.6834312556</v>
      </c>
      <c r="E163" s="449">
        <f t="shared" si="9"/>
        <v>417703.42349498719</v>
      </c>
      <c r="F163" s="449">
        <v>7668036.1733634835</v>
      </c>
      <c r="G163" s="449">
        <v>7730918.6428274782</v>
      </c>
      <c r="H163" s="449">
        <f t="shared" si="10"/>
        <v>62882.469463994727</v>
      </c>
      <c r="I163" s="449">
        <f t="shared" si="11"/>
        <v>-354820.95403099246</v>
      </c>
      <c r="J163" s="449">
        <v>-377688.67982013687</v>
      </c>
      <c r="K163" s="450">
        <v>1764</v>
      </c>
      <c r="L163" s="264">
        <v>1</v>
      </c>
    </row>
    <row r="164" spans="1:12" ht="15.75">
      <c r="A164" s="448">
        <v>505</v>
      </c>
      <c r="B164" s="448" t="s">
        <v>164</v>
      </c>
      <c r="C164" s="449">
        <v>71693164.738589838</v>
      </c>
      <c r="D164" s="449">
        <v>72486574.057259187</v>
      </c>
      <c r="E164" s="449">
        <f t="shared" si="9"/>
        <v>793409.31866934896</v>
      </c>
      <c r="F164" s="449">
        <v>69922665.866255298</v>
      </c>
      <c r="G164" s="449">
        <v>72530607.008033872</v>
      </c>
      <c r="H164" s="449">
        <f t="shared" si="10"/>
        <v>2607941.1417785734</v>
      </c>
      <c r="I164" s="449">
        <f t="shared" si="11"/>
        <v>1814531.8231092244</v>
      </c>
      <c r="J164" s="449">
        <v>390319.92493427172</v>
      </c>
      <c r="K164" s="450">
        <v>20912</v>
      </c>
      <c r="L164" s="264">
        <v>1</v>
      </c>
    </row>
    <row r="165" spans="1:12" ht="15.75">
      <c r="A165" s="448">
        <v>507</v>
      </c>
      <c r="B165" s="448" t="s">
        <v>165</v>
      </c>
      <c r="C165" s="449">
        <v>29302412.684784282</v>
      </c>
      <c r="D165" s="449">
        <v>31490338.098752923</v>
      </c>
      <c r="E165" s="449">
        <f t="shared" si="9"/>
        <v>2187925.4139686413</v>
      </c>
      <c r="F165" s="449">
        <v>29514870.121935222</v>
      </c>
      <c r="G165" s="449">
        <v>29722043.343726695</v>
      </c>
      <c r="H165" s="449">
        <f t="shared" si="10"/>
        <v>207173.22179147229</v>
      </c>
      <c r="I165" s="449">
        <f t="shared" si="11"/>
        <v>-1980752.192177169</v>
      </c>
      <c r="J165" s="449">
        <v>-1312068.1845147687</v>
      </c>
      <c r="K165" s="450">
        <v>5564</v>
      </c>
      <c r="L165" s="264">
        <v>10</v>
      </c>
    </row>
    <row r="166" spans="1:12" ht="15.75">
      <c r="A166" s="448">
        <v>508</v>
      </c>
      <c r="B166" s="448" t="s">
        <v>166</v>
      </c>
      <c r="C166" s="449">
        <v>47684245.53977675</v>
      </c>
      <c r="D166" s="449">
        <v>47848742.320140541</v>
      </c>
      <c r="E166" s="449">
        <f t="shared" si="9"/>
        <v>164496.78036379069</v>
      </c>
      <c r="F166" s="449">
        <v>47351402.802659869</v>
      </c>
      <c r="G166" s="449">
        <v>46845738.239054486</v>
      </c>
      <c r="H166" s="449">
        <f t="shared" si="10"/>
        <v>-505664.56360538304</v>
      </c>
      <c r="I166" s="449">
        <f t="shared" si="11"/>
        <v>-670161.34396917373</v>
      </c>
      <c r="J166" s="449">
        <v>634535.55127990502</v>
      </c>
      <c r="K166" s="450">
        <v>9360</v>
      </c>
      <c r="L166" s="264">
        <v>6</v>
      </c>
    </row>
    <row r="167" spans="1:12" ht="15.75">
      <c r="A167" s="448">
        <v>529</v>
      </c>
      <c r="B167" s="448" t="s">
        <v>167</v>
      </c>
      <c r="C167" s="449">
        <v>69438969.330808952</v>
      </c>
      <c r="D167" s="449">
        <v>70567707.716406047</v>
      </c>
      <c r="E167" s="449">
        <f t="shared" si="9"/>
        <v>1128738.3855970949</v>
      </c>
      <c r="F167" s="449">
        <v>74862745.357472599</v>
      </c>
      <c r="G167" s="449">
        <v>77409736.108102545</v>
      </c>
      <c r="H167" s="449">
        <f t="shared" si="10"/>
        <v>2546990.7506299466</v>
      </c>
      <c r="I167" s="449">
        <f t="shared" si="11"/>
        <v>1418252.3650328517</v>
      </c>
      <c r="J167" s="449">
        <v>636041.70628790744</v>
      </c>
      <c r="K167" s="450">
        <v>19850</v>
      </c>
      <c r="L167" s="264">
        <v>2</v>
      </c>
    </row>
    <row r="168" spans="1:12" ht="15.75">
      <c r="A168" s="448">
        <v>531</v>
      </c>
      <c r="B168" s="448" t="s">
        <v>168</v>
      </c>
      <c r="C168" s="449">
        <v>22647827.12545472</v>
      </c>
      <c r="D168" s="449">
        <v>22939416.307457138</v>
      </c>
      <c r="E168" s="449">
        <f t="shared" si="9"/>
        <v>291589.18200241774</v>
      </c>
      <c r="F168" s="449">
        <v>21148081.633475605</v>
      </c>
      <c r="G168" s="449">
        <v>21262867.039582208</v>
      </c>
      <c r="H168" s="449">
        <f t="shared" si="10"/>
        <v>114785.4061066024</v>
      </c>
      <c r="I168" s="449">
        <f t="shared" si="11"/>
        <v>-176803.77589581534</v>
      </c>
      <c r="J168" s="449">
        <v>-843753.24179188441</v>
      </c>
      <c r="K168" s="450">
        <v>5072</v>
      </c>
      <c r="L168" s="264">
        <v>4</v>
      </c>
    </row>
    <row r="169" spans="1:12" ht="15.75">
      <c r="A169" s="448">
        <v>535</v>
      </c>
      <c r="B169" s="448" t="s">
        <v>169</v>
      </c>
      <c r="C169" s="449">
        <v>45795606.212770835</v>
      </c>
      <c r="D169" s="449">
        <v>46461663.901044309</v>
      </c>
      <c r="E169" s="449">
        <f t="shared" si="9"/>
        <v>666057.68827347457</v>
      </c>
      <c r="F169" s="449">
        <v>46880699.521524869</v>
      </c>
      <c r="G169" s="449">
        <v>47145517.735471107</v>
      </c>
      <c r="H169" s="449">
        <f t="shared" si="10"/>
        <v>264818.21394623816</v>
      </c>
      <c r="I169" s="449">
        <f t="shared" si="11"/>
        <v>-401239.47432723641</v>
      </c>
      <c r="J169" s="449">
        <v>-582962.1512870267</v>
      </c>
      <c r="K169" s="450">
        <v>10419</v>
      </c>
      <c r="L169" s="264">
        <v>17</v>
      </c>
    </row>
    <row r="170" spans="1:12" ht="15.75">
      <c r="A170" s="448">
        <v>536</v>
      </c>
      <c r="B170" s="448" t="s">
        <v>170</v>
      </c>
      <c r="C170" s="449">
        <v>117912817.61396797</v>
      </c>
      <c r="D170" s="449">
        <v>123836683.77802065</v>
      </c>
      <c r="E170" s="449">
        <f t="shared" si="9"/>
        <v>5923866.1640526801</v>
      </c>
      <c r="F170" s="449">
        <v>114806171.93109062</v>
      </c>
      <c r="G170" s="449">
        <v>120402749.61750861</v>
      </c>
      <c r="H170" s="449">
        <f t="shared" si="10"/>
        <v>5596577.686417982</v>
      </c>
      <c r="I170" s="449">
        <f t="shared" si="11"/>
        <v>-327288.47763469815</v>
      </c>
      <c r="J170" s="449">
        <v>-349290.72280819714</v>
      </c>
      <c r="K170" s="450">
        <v>35346</v>
      </c>
      <c r="L170" s="264">
        <v>6</v>
      </c>
    </row>
    <row r="171" spans="1:12" ht="15.75">
      <c r="A171" s="448">
        <v>538</v>
      </c>
      <c r="B171" s="448" t="s">
        <v>171</v>
      </c>
      <c r="C171" s="449">
        <v>16426179.895778237</v>
      </c>
      <c r="D171" s="449">
        <v>16400798.195346784</v>
      </c>
      <c r="E171" s="449">
        <f t="shared" si="9"/>
        <v>-25381.700431453064</v>
      </c>
      <c r="F171" s="449">
        <v>16216019.979192086</v>
      </c>
      <c r="G171" s="449">
        <v>16366680.887130691</v>
      </c>
      <c r="H171" s="449">
        <f t="shared" si="10"/>
        <v>150660.90793860517</v>
      </c>
      <c r="I171" s="449">
        <f t="shared" si="11"/>
        <v>176042.60837005824</v>
      </c>
      <c r="J171" s="449">
        <v>-133191.66475887038</v>
      </c>
      <c r="K171" s="450">
        <v>4644</v>
      </c>
      <c r="L171" s="264">
        <v>2</v>
      </c>
    </row>
    <row r="172" spans="1:12" ht="15.75">
      <c r="A172" s="448">
        <v>541</v>
      </c>
      <c r="B172" s="448" t="s">
        <v>172</v>
      </c>
      <c r="C172" s="449">
        <v>47037631.080680154</v>
      </c>
      <c r="D172" s="449">
        <v>49791057.206793927</v>
      </c>
      <c r="E172" s="449">
        <f t="shared" si="9"/>
        <v>2753426.1261137724</v>
      </c>
      <c r="F172" s="449">
        <v>53486139.30282566</v>
      </c>
      <c r="G172" s="449">
        <v>53433345.935077354</v>
      </c>
      <c r="H172" s="449">
        <f t="shared" si="10"/>
        <v>-52793.367748305202</v>
      </c>
      <c r="I172" s="449">
        <f t="shared" si="11"/>
        <v>-2806219.4938620776</v>
      </c>
      <c r="J172" s="449">
        <v>-2567411.8030035142</v>
      </c>
      <c r="K172" s="450">
        <v>9243</v>
      </c>
      <c r="L172" s="264">
        <v>12</v>
      </c>
    </row>
    <row r="173" spans="1:12" ht="15.75">
      <c r="A173" s="448">
        <v>543</v>
      </c>
      <c r="B173" s="448" t="s">
        <v>173</v>
      </c>
      <c r="C173" s="449">
        <v>138193844.71294087</v>
      </c>
      <c r="D173" s="449">
        <v>140281520.79598987</v>
      </c>
      <c r="E173" s="449">
        <f t="shared" si="9"/>
        <v>2087676.0830489993</v>
      </c>
      <c r="F173" s="449">
        <v>142980842.38598073</v>
      </c>
      <c r="G173" s="449">
        <v>150127564.12015554</v>
      </c>
      <c r="H173" s="449">
        <f t="shared" si="10"/>
        <v>7146721.7341748178</v>
      </c>
      <c r="I173" s="449">
        <f t="shared" si="11"/>
        <v>5059045.6511258185</v>
      </c>
      <c r="J173" s="449">
        <v>2223503.8396418393</v>
      </c>
      <c r="K173" s="450">
        <v>44458</v>
      </c>
      <c r="L173" s="264">
        <v>1</v>
      </c>
    </row>
    <row r="174" spans="1:12" ht="15.75">
      <c r="A174" s="448">
        <v>545</v>
      </c>
      <c r="B174" s="448" t="s">
        <v>174</v>
      </c>
      <c r="C174" s="449">
        <v>40352940.357635066</v>
      </c>
      <c r="D174" s="449">
        <v>39986505.147353269</v>
      </c>
      <c r="E174" s="449">
        <f t="shared" si="9"/>
        <v>-366435.21028179675</v>
      </c>
      <c r="F174" s="449">
        <v>42189004.513327554</v>
      </c>
      <c r="G174" s="449">
        <v>42779438.668396696</v>
      </c>
      <c r="H174" s="449">
        <f t="shared" si="10"/>
        <v>590434.15506914258</v>
      </c>
      <c r="I174" s="449">
        <f t="shared" si="11"/>
        <v>956869.36535093933</v>
      </c>
      <c r="J174" s="449">
        <v>875751.75696054101</v>
      </c>
      <c r="K174" s="450">
        <v>9584</v>
      </c>
      <c r="L174" s="264">
        <v>15</v>
      </c>
    </row>
    <row r="175" spans="1:12" ht="15.75">
      <c r="A175" s="448">
        <v>560</v>
      </c>
      <c r="B175" s="448" t="s">
        <v>175</v>
      </c>
      <c r="C175" s="449">
        <v>58874058.765461579</v>
      </c>
      <c r="D175" s="449">
        <v>60389529.095704049</v>
      </c>
      <c r="E175" s="449">
        <f t="shared" si="9"/>
        <v>1515470.3302424699</v>
      </c>
      <c r="F175" s="449">
        <v>60444789.004923388</v>
      </c>
      <c r="G175" s="449">
        <v>61347991.833761476</v>
      </c>
      <c r="H175" s="449">
        <f t="shared" si="10"/>
        <v>903202.82883808762</v>
      </c>
      <c r="I175" s="449">
        <f t="shared" si="11"/>
        <v>-612267.50140438229</v>
      </c>
      <c r="J175" s="449">
        <v>-1710062.6769974288</v>
      </c>
      <c r="K175" s="450">
        <v>15735</v>
      </c>
      <c r="L175" s="264">
        <v>7</v>
      </c>
    </row>
    <row r="176" spans="1:12" ht="15.75">
      <c r="A176" s="448">
        <v>561</v>
      </c>
      <c r="B176" s="448" t="s">
        <v>176</v>
      </c>
      <c r="C176" s="449">
        <v>5100572.9596272614</v>
      </c>
      <c r="D176" s="449">
        <v>5030495.7091883421</v>
      </c>
      <c r="E176" s="449">
        <f t="shared" si="9"/>
        <v>-70077.250438919291</v>
      </c>
      <c r="F176" s="449">
        <v>5734003.549229186</v>
      </c>
      <c r="G176" s="449">
        <v>5781871.6514356509</v>
      </c>
      <c r="H176" s="449">
        <f t="shared" si="10"/>
        <v>47868.102206464857</v>
      </c>
      <c r="I176" s="449">
        <f t="shared" si="11"/>
        <v>117945.35264538415</v>
      </c>
      <c r="J176" s="449">
        <v>126086.17229036661</v>
      </c>
      <c r="K176" s="450">
        <v>1317</v>
      </c>
      <c r="L176" s="264">
        <v>2</v>
      </c>
    </row>
    <row r="177" spans="1:12" ht="15.75">
      <c r="A177" s="448">
        <v>562</v>
      </c>
      <c r="B177" s="448" t="s">
        <v>177</v>
      </c>
      <c r="C177" s="449">
        <v>39891076.517604642</v>
      </c>
      <c r="D177" s="449">
        <v>40494518.963401258</v>
      </c>
      <c r="E177" s="449">
        <f t="shared" si="9"/>
        <v>603442.44579661638</v>
      </c>
      <c r="F177" s="449">
        <v>39392731.216608316</v>
      </c>
      <c r="G177" s="449">
        <v>39894025.634727597</v>
      </c>
      <c r="H177" s="449">
        <f t="shared" si="10"/>
        <v>501294.41811928153</v>
      </c>
      <c r="I177" s="449">
        <f t="shared" si="11"/>
        <v>-102148.02767733485</v>
      </c>
      <c r="J177" s="449">
        <v>-239761.04288654868</v>
      </c>
      <c r="K177" s="450">
        <v>8935</v>
      </c>
      <c r="L177" s="264">
        <v>6</v>
      </c>
    </row>
    <row r="178" spans="1:12" ht="15.75">
      <c r="A178" s="448">
        <v>563</v>
      </c>
      <c r="B178" s="448" t="s">
        <v>178</v>
      </c>
      <c r="C178" s="449">
        <v>35571087.750827625</v>
      </c>
      <c r="D178" s="449">
        <v>35715384.435838714</v>
      </c>
      <c r="E178" s="449">
        <f t="shared" si="9"/>
        <v>144296.68501108885</v>
      </c>
      <c r="F178" s="449">
        <v>36173198.529388592</v>
      </c>
      <c r="G178" s="449">
        <v>36162455.896196686</v>
      </c>
      <c r="H178" s="449">
        <f t="shared" si="10"/>
        <v>-10742.633191905916</v>
      </c>
      <c r="I178" s="449">
        <f t="shared" si="11"/>
        <v>-155039.31820299476</v>
      </c>
      <c r="J178" s="449">
        <v>-94612.187634635717</v>
      </c>
      <c r="K178" s="450">
        <v>7025</v>
      </c>
      <c r="L178" s="264">
        <v>17</v>
      </c>
    </row>
    <row r="179" spans="1:12" ht="15.75">
      <c r="A179" s="448">
        <v>564</v>
      </c>
      <c r="B179" s="448" t="s">
        <v>179</v>
      </c>
      <c r="C179" s="449">
        <v>731475056.97190535</v>
      </c>
      <c r="D179" s="449">
        <v>743798502.05668747</v>
      </c>
      <c r="E179" s="449">
        <f t="shared" si="9"/>
        <v>12323445.084782124</v>
      </c>
      <c r="F179" s="449">
        <v>692965476.861552</v>
      </c>
      <c r="G179" s="449">
        <v>723187876.73595715</v>
      </c>
      <c r="H179" s="449">
        <f t="shared" si="10"/>
        <v>30222399.874405146</v>
      </c>
      <c r="I179" s="449">
        <f t="shared" si="11"/>
        <v>17898954.789623022</v>
      </c>
      <c r="J179" s="449">
        <v>4576785.4819301367</v>
      </c>
      <c r="K179" s="450">
        <v>211848</v>
      </c>
      <c r="L179" s="264">
        <v>17</v>
      </c>
    </row>
    <row r="180" spans="1:12" ht="15.75">
      <c r="A180" s="448">
        <v>576</v>
      </c>
      <c r="B180" s="448" t="s">
        <v>180</v>
      </c>
      <c r="C180" s="449">
        <v>14439990.685029522</v>
      </c>
      <c r="D180" s="449">
        <v>14582898.222961884</v>
      </c>
      <c r="E180" s="449">
        <f t="shared" si="9"/>
        <v>142907.53793236241</v>
      </c>
      <c r="F180" s="449">
        <v>15493053.596129796</v>
      </c>
      <c r="G180" s="449">
        <v>15486945.790705618</v>
      </c>
      <c r="H180" s="449">
        <f t="shared" si="10"/>
        <v>-6107.8054241780192</v>
      </c>
      <c r="I180" s="449">
        <f t="shared" si="11"/>
        <v>-149015.34335654043</v>
      </c>
      <c r="J180" s="449">
        <v>-61980.595886714058</v>
      </c>
      <c r="K180" s="450">
        <v>2750</v>
      </c>
      <c r="L180" s="264">
        <v>7</v>
      </c>
    </row>
    <row r="181" spans="1:12" ht="15.75">
      <c r="A181" s="448">
        <v>577</v>
      </c>
      <c r="B181" s="448" t="s">
        <v>181</v>
      </c>
      <c r="C181" s="449">
        <v>37369777.425980896</v>
      </c>
      <c r="D181" s="449">
        <v>37998735.192885794</v>
      </c>
      <c r="E181" s="449">
        <f t="shared" si="9"/>
        <v>628957.76690489799</v>
      </c>
      <c r="F181" s="449">
        <v>37627975.680673845</v>
      </c>
      <c r="G181" s="449">
        <v>38813936.560628802</v>
      </c>
      <c r="H181" s="449">
        <f t="shared" si="10"/>
        <v>1185960.8799549565</v>
      </c>
      <c r="I181" s="449">
        <f t="shared" si="11"/>
        <v>557003.11305005848</v>
      </c>
      <c r="J181" s="449">
        <v>-271597.99742400274</v>
      </c>
      <c r="K181" s="450">
        <v>11138</v>
      </c>
      <c r="L181" s="264">
        <v>2</v>
      </c>
    </row>
    <row r="182" spans="1:12" ht="15.75">
      <c r="A182" s="448">
        <v>578</v>
      </c>
      <c r="B182" s="448" t="s">
        <v>182</v>
      </c>
      <c r="C182" s="449">
        <v>17376887.732689824</v>
      </c>
      <c r="D182" s="449">
        <v>17350552.898642372</v>
      </c>
      <c r="E182" s="449">
        <f t="shared" si="9"/>
        <v>-26334.834047451615</v>
      </c>
      <c r="F182" s="449">
        <v>16643119.114485973</v>
      </c>
      <c r="G182" s="449">
        <v>16865718.872435</v>
      </c>
      <c r="H182" s="449">
        <f t="shared" si="10"/>
        <v>222599.7579490263</v>
      </c>
      <c r="I182" s="449">
        <f t="shared" si="11"/>
        <v>248934.59199647792</v>
      </c>
      <c r="J182" s="449">
        <v>121503.84913293412</v>
      </c>
      <c r="K182" s="450">
        <v>3100</v>
      </c>
      <c r="L182" s="264">
        <v>18</v>
      </c>
    </row>
    <row r="183" spans="1:12" ht="15.75">
      <c r="A183" s="448">
        <v>580</v>
      </c>
      <c r="B183" s="448" t="s">
        <v>183</v>
      </c>
      <c r="C183" s="449">
        <v>25154517.288707092</v>
      </c>
      <c r="D183" s="449">
        <v>25650239.217578225</v>
      </c>
      <c r="E183" s="449">
        <f t="shared" si="9"/>
        <v>495721.92887113243</v>
      </c>
      <c r="F183" s="449">
        <v>25041217.982098121</v>
      </c>
      <c r="G183" s="449">
        <v>24808738.272974204</v>
      </c>
      <c r="H183" s="449">
        <f t="shared" si="10"/>
        <v>-232479.70912391692</v>
      </c>
      <c r="I183" s="449">
        <f t="shared" si="11"/>
        <v>-728201.63799504936</v>
      </c>
      <c r="J183" s="449">
        <v>-615434.87413264695</v>
      </c>
      <c r="K183" s="450">
        <v>4438</v>
      </c>
      <c r="L183" s="264">
        <v>9</v>
      </c>
    </row>
    <row r="184" spans="1:12" ht="15.75">
      <c r="A184" s="448">
        <v>581</v>
      </c>
      <c r="B184" s="448" t="s">
        <v>184</v>
      </c>
      <c r="C184" s="449">
        <v>29071289.706129231</v>
      </c>
      <c r="D184" s="449">
        <v>30617080.042315383</v>
      </c>
      <c r="E184" s="449">
        <f t="shared" si="9"/>
        <v>1545790.336186152</v>
      </c>
      <c r="F184" s="449">
        <v>30390856.066634003</v>
      </c>
      <c r="G184" s="449">
        <v>30433029.693846736</v>
      </c>
      <c r="H184" s="449">
        <f t="shared" si="10"/>
        <v>42173.62721273303</v>
      </c>
      <c r="I184" s="449">
        <f t="shared" si="11"/>
        <v>-1503616.7089734189</v>
      </c>
      <c r="J184" s="449">
        <v>-1450608.0913588488</v>
      </c>
      <c r="K184" s="450">
        <v>6240</v>
      </c>
      <c r="L184" s="264">
        <v>6</v>
      </c>
    </row>
    <row r="185" spans="1:12" ht="15.75">
      <c r="A185" s="448">
        <v>583</v>
      </c>
      <c r="B185" s="448" t="s">
        <v>185</v>
      </c>
      <c r="C185" s="449">
        <v>6750301.4563502539</v>
      </c>
      <c r="D185" s="449">
        <v>6626115.9178465204</v>
      </c>
      <c r="E185" s="449">
        <f t="shared" si="9"/>
        <v>-124185.53850373346</v>
      </c>
      <c r="F185" s="449">
        <v>5471978.4694267362</v>
      </c>
      <c r="G185" s="449">
        <v>5577732.2891349699</v>
      </c>
      <c r="H185" s="449">
        <f t="shared" si="10"/>
        <v>105753.8197082337</v>
      </c>
      <c r="I185" s="449">
        <f t="shared" si="11"/>
        <v>229939.35821196716</v>
      </c>
      <c r="J185" s="449">
        <v>314848.9654908948</v>
      </c>
      <c r="K185" s="450">
        <v>947</v>
      </c>
      <c r="L185" s="264">
        <v>19</v>
      </c>
    </row>
    <row r="186" spans="1:12" ht="15.75">
      <c r="A186" s="448">
        <v>584</v>
      </c>
      <c r="B186" s="448" t="s">
        <v>186</v>
      </c>
      <c r="C186" s="449">
        <v>12160635.19792751</v>
      </c>
      <c r="D186" s="449">
        <v>12413764.599883962</v>
      </c>
      <c r="E186" s="449">
        <f t="shared" si="9"/>
        <v>253129.40195645206</v>
      </c>
      <c r="F186" s="449">
        <v>11606422.059671445</v>
      </c>
      <c r="G186" s="449">
        <v>11604594.105544757</v>
      </c>
      <c r="H186" s="449">
        <f t="shared" si="10"/>
        <v>-1827.9541266877204</v>
      </c>
      <c r="I186" s="449">
        <f t="shared" si="11"/>
        <v>-254957.35608313978</v>
      </c>
      <c r="J186" s="449">
        <v>-207959.34238137677</v>
      </c>
      <c r="K186" s="450">
        <v>2653</v>
      </c>
      <c r="L186" s="264">
        <v>16</v>
      </c>
    </row>
    <row r="187" spans="1:12" ht="15.75">
      <c r="A187" s="448">
        <v>588</v>
      </c>
      <c r="B187" s="448" t="s">
        <v>187</v>
      </c>
      <c r="C187" s="449">
        <v>9469527.4037598446</v>
      </c>
      <c r="D187" s="449">
        <v>9894921.1145701595</v>
      </c>
      <c r="E187" s="449">
        <f t="shared" si="9"/>
        <v>425393.71081031486</v>
      </c>
      <c r="F187" s="449">
        <v>8717554.9665930159</v>
      </c>
      <c r="G187" s="449">
        <v>8691939.7403975595</v>
      </c>
      <c r="H187" s="449">
        <f t="shared" si="10"/>
        <v>-25615.22619545646</v>
      </c>
      <c r="I187" s="449">
        <f t="shared" si="11"/>
        <v>-451008.93700577132</v>
      </c>
      <c r="J187" s="449">
        <v>-179701.99389440817</v>
      </c>
      <c r="K187" s="450">
        <v>1600</v>
      </c>
      <c r="L187" s="264">
        <v>10</v>
      </c>
    </row>
    <row r="188" spans="1:12" ht="15.75">
      <c r="A188" s="448">
        <v>592</v>
      </c>
      <c r="B188" s="448" t="s">
        <v>188</v>
      </c>
      <c r="C188" s="449">
        <v>13850450.392628605</v>
      </c>
      <c r="D188" s="449">
        <v>14779426.148835247</v>
      </c>
      <c r="E188" s="449">
        <f t="shared" si="9"/>
        <v>928975.75620664284</v>
      </c>
      <c r="F188" s="449">
        <v>14260476.688065505</v>
      </c>
      <c r="G188" s="449">
        <v>14377241.822079996</v>
      </c>
      <c r="H188" s="449">
        <f t="shared" si="10"/>
        <v>116765.13401449099</v>
      </c>
      <c r="I188" s="449">
        <f t="shared" si="11"/>
        <v>-812210.62219215184</v>
      </c>
      <c r="J188" s="449">
        <v>-713303.01054716203</v>
      </c>
      <c r="K188" s="450">
        <v>3651</v>
      </c>
      <c r="L188" s="264">
        <v>13</v>
      </c>
    </row>
    <row r="189" spans="1:12" ht="15.75">
      <c r="A189" s="448">
        <v>593</v>
      </c>
      <c r="B189" s="448" t="s">
        <v>189</v>
      </c>
      <c r="C189" s="449">
        <v>86220078.167261109</v>
      </c>
      <c r="D189" s="449">
        <v>89351147.089458883</v>
      </c>
      <c r="E189" s="449">
        <f t="shared" si="9"/>
        <v>3131068.9221977741</v>
      </c>
      <c r="F189" s="449">
        <v>86503788.448724836</v>
      </c>
      <c r="G189" s="449">
        <v>86165647.418883294</v>
      </c>
      <c r="H189" s="449">
        <f t="shared" si="10"/>
        <v>-338141.02984154224</v>
      </c>
      <c r="I189" s="449">
        <f t="shared" si="11"/>
        <v>-3469209.9520393163</v>
      </c>
      <c r="J189" s="449">
        <v>-2994035.7001252682</v>
      </c>
      <c r="K189" s="450">
        <v>17077</v>
      </c>
      <c r="L189" s="264">
        <v>10</v>
      </c>
    </row>
    <row r="190" spans="1:12" ht="15.75">
      <c r="A190" s="448">
        <v>595</v>
      </c>
      <c r="B190" s="448" t="s">
        <v>190</v>
      </c>
      <c r="C190" s="449">
        <v>24040972.649205178</v>
      </c>
      <c r="D190" s="449">
        <v>24023872.569289967</v>
      </c>
      <c r="E190" s="449">
        <f t="shared" si="9"/>
        <v>-17100.079915210605</v>
      </c>
      <c r="F190" s="449">
        <v>25567598.111663383</v>
      </c>
      <c r="G190" s="449">
        <v>25543168.681772146</v>
      </c>
      <c r="H190" s="449">
        <f t="shared" si="10"/>
        <v>-24429.429891236126</v>
      </c>
      <c r="I190" s="449">
        <f t="shared" si="11"/>
        <v>-7329.3499760255218</v>
      </c>
      <c r="J190" s="449">
        <v>231363.74075229187</v>
      </c>
      <c r="K190" s="450">
        <v>4140</v>
      </c>
      <c r="L190" s="264">
        <v>11</v>
      </c>
    </row>
    <row r="191" spans="1:12" ht="15.75">
      <c r="A191" s="448">
        <v>598</v>
      </c>
      <c r="B191" s="448" t="s">
        <v>191</v>
      </c>
      <c r="C191" s="449">
        <v>87643880.047520772</v>
      </c>
      <c r="D191" s="449">
        <v>92470880.987914339</v>
      </c>
      <c r="E191" s="449">
        <f t="shared" si="9"/>
        <v>4827000.9403935671</v>
      </c>
      <c r="F191" s="449">
        <v>79611403.679786116</v>
      </c>
      <c r="G191" s="449">
        <v>80298716.353646502</v>
      </c>
      <c r="H191" s="449">
        <f t="shared" si="10"/>
        <v>687312.67386038601</v>
      </c>
      <c r="I191" s="449">
        <f t="shared" si="11"/>
        <v>-4139688.2665331811</v>
      </c>
      <c r="J191" s="449">
        <v>-3552194.9884253247</v>
      </c>
      <c r="K191" s="450">
        <v>19207</v>
      </c>
      <c r="L191" s="264">
        <v>15</v>
      </c>
    </row>
    <row r="192" spans="1:12" ht="15.75">
      <c r="A192" s="448">
        <v>599</v>
      </c>
      <c r="B192" s="448" t="s">
        <v>376</v>
      </c>
      <c r="C192" s="449">
        <v>39030983.968892351</v>
      </c>
      <c r="D192" s="449">
        <v>39512134.425729893</v>
      </c>
      <c r="E192" s="449">
        <f t="shared" si="9"/>
        <v>481150.45683754236</v>
      </c>
      <c r="F192" s="449">
        <v>35181634.11789985</v>
      </c>
      <c r="G192" s="449">
        <v>35755875.93914932</v>
      </c>
      <c r="H192" s="449">
        <f t="shared" si="10"/>
        <v>574241.82124947011</v>
      </c>
      <c r="I192" s="449">
        <f t="shared" si="11"/>
        <v>93091.36441192776</v>
      </c>
      <c r="J192" s="449">
        <v>395911.78067683056</v>
      </c>
      <c r="K192" s="450">
        <v>11206</v>
      </c>
      <c r="L192" s="264">
        <v>15</v>
      </c>
    </row>
    <row r="193" spans="1:12" ht="15.75">
      <c r="A193" s="448">
        <v>601</v>
      </c>
      <c r="B193" s="448" t="s">
        <v>193</v>
      </c>
      <c r="C193" s="449">
        <v>19379636.224080268</v>
      </c>
      <c r="D193" s="449">
        <v>20467727.763529066</v>
      </c>
      <c r="E193" s="449">
        <f t="shared" si="9"/>
        <v>1088091.5394487977</v>
      </c>
      <c r="F193" s="449">
        <v>21403869.194499083</v>
      </c>
      <c r="G193" s="449">
        <v>21551207.433260154</v>
      </c>
      <c r="H193" s="449">
        <f t="shared" si="10"/>
        <v>147338.23876107112</v>
      </c>
      <c r="I193" s="449">
        <f t="shared" si="11"/>
        <v>-940753.30068772659</v>
      </c>
      <c r="J193" s="449">
        <v>-874997.39859456941</v>
      </c>
      <c r="K193" s="450">
        <v>3786</v>
      </c>
      <c r="L193" s="264">
        <v>13</v>
      </c>
    </row>
    <row r="194" spans="1:12" ht="15.75">
      <c r="A194" s="448">
        <v>604</v>
      </c>
      <c r="B194" s="448" t="s">
        <v>194</v>
      </c>
      <c r="C194" s="449">
        <v>61320470.750745051</v>
      </c>
      <c r="D194" s="449">
        <v>64373305.180282004</v>
      </c>
      <c r="E194" s="449">
        <f t="shared" si="9"/>
        <v>3052834.4295369536</v>
      </c>
      <c r="F194" s="449">
        <v>66703700.783112772</v>
      </c>
      <c r="G194" s="449">
        <v>70484528.53406933</v>
      </c>
      <c r="H194" s="449">
        <f t="shared" si="10"/>
        <v>3780827.7509565577</v>
      </c>
      <c r="I194" s="449">
        <f t="shared" si="11"/>
        <v>727993.32141960412</v>
      </c>
      <c r="J194" s="449">
        <v>-499004.28103856184</v>
      </c>
      <c r="K194" s="450">
        <v>20405</v>
      </c>
      <c r="L194" s="264">
        <v>6</v>
      </c>
    </row>
    <row r="195" spans="1:12" ht="15.75">
      <c r="A195" s="448">
        <v>607</v>
      </c>
      <c r="B195" s="448" t="s">
        <v>195</v>
      </c>
      <c r="C195" s="449">
        <v>19856969.393525008</v>
      </c>
      <c r="D195" s="449">
        <v>21269443.389326394</v>
      </c>
      <c r="E195" s="449">
        <f t="shared" si="9"/>
        <v>1412473.9958013855</v>
      </c>
      <c r="F195" s="449">
        <v>19868030.670469172</v>
      </c>
      <c r="G195" s="449">
        <v>19952646.652572617</v>
      </c>
      <c r="H195" s="449">
        <f t="shared" si="10"/>
        <v>84615.982103444636</v>
      </c>
      <c r="I195" s="449">
        <f t="shared" si="11"/>
        <v>-1327858.0136979409</v>
      </c>
      <c r="J195" s="449">
        <v>-1166119.8240071437</v>
      </c>
      <c r="K195" s="450">
        <v>4084</v>
      </c>
      <c r="L195" s="264">
        <v>12</v>
      </c>
    </row>
    <row r="196" spans="1:12" ht="15.75">
      <c r="A196" s="448">
        <v>608</v>
      </c>
      <c r="B196" s="448" t="s">
        <v>196</v>
      </c>
      <c r="C196" s="449">
        <v>9421955.6172595844</v>
      </c>
      <c r="D196" s="449">
        <v>9871778.7386484891</v>
      </c>
      <c r="E196" s="449">
        <f t="shared" si="9"/>
        <v>449823.12138890475</v>
      </c>
      <c r="F196" s="449">
        <v>9495537.2344436087</v>
      </c>
      <c r="G196" s="449">
        <v>9503456.2816093322</v>
      </c>
      <c r="H196" s="449">
        <f t="shared" si="10"/>
        <v>7919.0471657235175</v>
      </c>
      <c r="I196" s="449">
        <f t="shared" si="11"/>
        <v>-441904.07422318123</v>
      </c>
      <c r="J196" s="449">
        <v>-469322.27364140027</v>
      </c>
      <c r="K196" s="450">
        <v>1980</v>
      </c>
      <c r="L196" s="264">
        <v>4</v>
      </c>
    </row>
    <row r="197" spans="1:12" ht="15.75">
      <c r="A197" s="448">
        <v>609</v>
      </c>
      <c r="B197" s="448" t="s">
        <v>197</v>
      </c>
      <c r="C197" s="449">
        <v>351329480.8891468</v>
      </c>
      <c r="D197" s="449">
        <v>360560408.14017069</v>
      </c>
      <c r="E197" s="449">
        <f t="shared" si="9"/>
        <v>9230927.2510238886</v>
      </c>
      <c r="F197" s="449">
        <v>329490881.78608906</v>
      </c>
      <c r="G197" s="449">
        <v>334455153.04526532</v>
      </c>
      <c r="H197" s="449">
        <f t="shared" si="10"/>
        <v>4964271.2591762543</v>
      </c>
      <c r="I197" s="449">
        <f t="shared" si="11"/>
        <v>-4266655.9918476343</v>
      </c>
      <c r="J197" s="449">
        <v>-8752911.6896689534</v>
      </c>
      <c r="K197" s="450">
        <v>83205</v>
      </c>
      <c r="L197" s="264">
        <v>4</v>
      </c>
    </row>
    <row r="198" spans="1:12" ht="15.75">
      <c r="A198" s="448">
        <v>611</v>
      </c>
      <c r="B198" s="448" t="s">
        <v>198</v>
      </c>
      <c r="C198" s="449">
        <v>14670966.89097039</v>
      </c>
      <c r="D198" s="449">
        <v>15222944.284127655</v>
      </c>
      <c r="E198" s="449">
        <f t="shared" si="9"/>
        <v>551977.39315726422</v>
      </c>
      <c r="F198" s="449">
        <v>15423579.935280895</v>
      </c>
      <c r="G198" s="449">
        <v>16128447.638611019</v>
      </c>
      <c r="H198" s="449">
        <f t="shared" si="10"/>
        <v>704867.7033301238</v>
      </c>
      <c r="I198" s="449">
        <f t="shared" si="11"/>
        <v>152890.31017285958</v>
      </c>
      <c r="J198" s="449">
        <v>-646460.38371807151</v>
      </c>
      <c r="K198" s="450">
        <v>5011</v>
      </c>
      <c r="L198" s="264">
        <v>1</v>
      </c>
    </row>
    <row r="199" spans="1:12" ht="15.75">
      <c r="A199" s="448">
        <v>614</v>
      </c>
      <c r="B199" s="448" t="s">
        <v>199</v>
      </c>
      <c r="C199" s="449">
        <v>20253929.621004049</v>
      </c>
      <c r="D199" s="449">
        <v>19957811.732209962</v>
      </c>
      <c r="E199" s="449">
        <f t="shared" si="9"/>
        <v>-296117.88879408687</v>
      </c>
      <c r="F199" s="449">
        <v>19372514.60398395</v>
      </c>
      <c r="G199" s="449">
        <v>19164938.074628156</v>
      </c>
      <c r="H199" s="449">
        <f t="shared" si="10"/>
        <v>-207576.52935579419</v>
      </c>
      <c r="I199" s="449">
        <f t="shared" si="11"/>
        <v>88541.359438292682</v>
      </c>
      <c r="J199" s="449">
        <v>285212.76674279198</v>
      </c>
      <c r="K199" s="450">
        <v>2999</v>
      </c>
      <c r="L199" s="264">
        <v>19</v>
      </c>
    </row>
    <row r="200" spans="1:12" ht="15.75">
      <c r="A200" s="448">
        <v>615</v>
      </c>
      <c r="B200" s="448" t="s">
        <v>200</v>
      </c>
      <c r="C200" s="449">
        <v>37635492.775002725</v>
      </c>
      <c r="D200" s="449">
        <v>37662655.756182589</v>
      </c>
      <c r="E200" s="449">
        <f t="shared" si="9"/>
        <v>27162.981179863214</v>
      </c>
      <c r="F200" s="449">
        <v>41020324.566809565</v>
      </c>
      <c r="G200" s="449">
        <v>41179830.95632603</v>
      </c>
      <c r="H200" s="449">
        <f t="shared" si="10"/>
        <v>159506.38951646537</v>
      </c>
      <c r="I200" s="449">
        <f t="shared" si="11"/>
        <v>132343.40833660215</v>
      </c>
      <c r="J200" s="449">
        <v>460475.51596707851</v>
      </c>
      <c r="K200" s="450">
        <v>7603</v>
      </c>
      <c r="L200" s="264">
        <v>17</v>
      </c>
    </row>
    <row r="201" spans="1:12" ht="15.75">
      <c r="A201" s="448">
        <v>616</v>
      </c>
      <c r="B201" s="448" t="s">
        <v>201</v>
      </c>
      <c r="C201" s="449">
        <v>6891009.1317232111</v>
      </c>
      <c r="D201" s="449">
        <v>6966998.5638591796</v>
      </c>
      <c r="E201" s="449">
        <f t="shared" ref="E201:E264" si="12">D201-C201</f>
        <v>75989.432135968469</v>
      </c>
      <c r="F201" s="449">
        <v>6864176.6130120344</v>
      </c>
      <c r="G201" s="449">
        <v>6912645.4765814859</v>
      </c>
      <c r="H201" s="449">
        <f t="shared" ref="H201:H264" si="13">G201-F201</f>
        <v>48468.863569451496</v>
      </c>
      <c r="I201" s="449">
        <f t="shared" ref="I201:I264" si="14">H201-E201</f>
        <v>-27520.568566516973</v>
      </c>
      <c r="J201" s="449">
        <v>-137282.63959031436</v>
      </c>
      <c r="K201" s="450">
        <v>1807</v>
      </c>
      <c r="L201" s="264">
        <v>1</v>
      </c>
    </row>
    <row r="202" spans="1:12" ht="15.75">
      <c r="A202" s="448">
        <v>619</v>
      </c>
      <c r="B202" s="448" t="s">
        <v>202</v>
      </c>
      <c r="C202" s="449">
        <v>13162284.072103057</v>
      </c>
      <c r="D202" s="449">
        <v>13064252.711729182</v>
      </c>
      <c r="E202" s="449">
        <f t="shared" si="12"/>
        <v>-98031.360373875126</v>
      </c>
      <c r="F202" s="449">
        <v>14394458.449185075</v>
      </c>
      <c r="G202" s="449">
        <v>14224368.427702539</v>
      </c>
      <c r="H202" s="449">
        <f t="shared" si="13"/>
        <v>-170090.02148253657</v>
      </c>
      <c r="I202" s="449">
        <f t="shared" si="14"/>
        <v>-72058.661108661443</v>
      </c>
      <c r="J202" s="449">
        <v>-326788.89242631756</v>
      </c>
      <c r="K202" s="450">
        <v>2675</v>
      </c>
      <c r="L202" s="264">
        <v>6</v>
      </c>
    </row>
    <row r="203" spans="1:12" ht="15.75">
      <c r="A203" s="448">
        <v>620</v>
      </c>
      <c r="B203" s="448" t="s">
        <v>203</v>
      </c>
      <c r="C203" s="449">
        <v>15842217.243819408</v>
      </c>
      <c r="D203" s="449">
        <v>15899668.005176967</v>
      </c>
      <c r="E203" s="449">
        <f t="shared" si="12"/>
        <v>57450.761357558891</v>
      </c>
      <c r="F203" s="449">
        <v>16551769.094683086</v>
      </c>
      <c r="G203" s="449">
        <v>16490988.011681778</v>
      </c>
      <c r="H203" s="449">
        <f t="shared" si="13"/>
        <v>-60781.083001308143</v>
      </c>
      <c r="I203" s="449">
        <f t="shared" si="14"/>
        <v>-118231.84435886703</v>
      </c>
      <c r="J203" s="449">
        <v>30334.07285999367</v>
      </c>
      <c r="K203" s="450">
        <v>2380</v>
      </c>
      <c r="L203" s="264">
        <v>18</v>
      </c>
    </row>
    <row r="204" spans="1:12" ht="15.75">
      <c r="A204" s="448">
        <v>623</v>
      </c>
      <c r="B204" s="448" t="s">
        <v>204</v>
      </c>
      <c r="C204" s="449">
        <v>11402132.58810533</v>
      </c>
      <c r="D204" s="449">
        <v>11773242.950150974</v>
      </c>
      <c r="E204" s="449">
        <f t="shared" si="12"/>
        <v>371110.36204564385</v>
      </c>
      <c r="F204" s="449">
        <v>12217348.715953542</v>
      </c>
      <c r="G204" s="449">
        <v>12491731.531912865</v>
      </c>
      <c r="H204" s="449">
        <f t="shared" si="13"/>
        <v>274382.8159593232</v>
      </c>
      <c r="I204" s="449">
        <f t="shared" si="14"/>
        <v>-96727.546086320654</v>
      </c>
      <c r="J204" s="449">
        <v>-69590.433375816792</v>
      </c>
      <c r="K204" s="450">
        <v>2107</v>
      </c>
      <c r="L204" s="264">
        <v>10</v>
      </c>
    </row>
    <row r="205" spans="1:12" ht="15.75">
      <c r="A205" s="448">
        <v>624</v>
      </c>
      <c r="B205" s="448" t="s">
        <v>205</v>
      </c>
      <c r="C205" s="449">
        <v>17728771.585867606</v>
      </c>
      <c r="D205" s="449">
        <v>18765063.422876183</v>
      </c>
      <c r="E205" s="449">
        <f t="shared" si="12"/>
        <v>1036291.8370085768</v>
      </c>
      <c r="F205" s="449">
        <v>19782280.307789259</v>
      </c>
      <c r="G205" s="449">
        <v>20074180.44358734</v>
      </c>
      <c r="H205" s="449">
        <f t="shared" si="13"/>
        <v>291900.13579808176</v>
      </c>
      <c r="I205" s="449">
        <f t="shared" si="14"/>
        <v>-744391.70121049508</v>
      </c>
      <c r="J205" s="449">
        <v>-1189734.0232685339</v>
      </c>
      <c r="K205" s="450">
        <v>5117</v>
      </c>
      <c r="L205" s="264">
        <v>8</v>
      </c>
    </row>
    <row r="206" spans="1:12" ht="15.75">
      <c r="A206" s="448">
        <v>625</v>
      </c>
      <c r="B206" s="448" t="s">
        <v>206</v>
      </c>
      <c r="C206" s="449">
        <v>12695822.734436048</v>
      </c>
      <c r="D206" s="449">
        <v>12989690.065217977</v>
      </c>
      <c r="E206" s="449">
        <f t="shared" si="12"/>
        <v>293867.33078192919</v>
      </c>
      <c r="F206" s="449">
        <v>14241106.339909766</v>
      </c>
      <c r="G206" s="449">
        <v>14764131.156207843</v>
      </c>
      <c r="H206" s="449">
        <f t="shared" si="13"/>
        <v>523024.81629807688</v>
      </c>
      <c r="I206" s="449">
        <f t="shared" si="14"/>
        <v>229157.48551614769</v>
      </c>
      <c r="J206" s="449">
        <v>-86348.704782110639</v>
      </c>
      <c r="K206" s="450">
        <v>2991</v>
      </c>
      <c r="L206" s="264">
        <v>17</v>
      </c>
    </row>
    <row r="207" spans="1:12" ht="15.75">
      <c r="A207" s="448">
        <v>626</v>
      </c>
      <c r="B207" s="448" t="s">
        <v>207</v>
      </c>
      <c r="C207" s="449">
        <v>28472399.797523323</v>
      </c>
      <c r="D207" s="449">
        <v>28553021.474350613</v>
      </c>
      <c r="E207" s="449">
        <f t="shared" si="12"/>
        <v>80621.676827289164</v>
      </c>
      <c r="F207" s="449">
        <v>27989594.351751622</v>
      </c>
      <c r="G207" s="449">
        <v>27840881.345781021</v>
      </c>
      <c r="H207" s="449">
        <f t="shared" si="13"/>
        <v>-148713.00597060099</v>
      </c>
      <c r="I207" s="449">
        <f t="shared" si="14"/>
        <v>-229334.68279789016</v>
      </c>
      <c r="J207" s="449">
        <v>1387910.4949412779</v>
      </c>
      <c r="K207" s="450">
        <v>4835</v>
      </c>
      <c r="L207" s="264">
        <v>17</v>
      </c>
    </row>
    <row r="208" spans="1:12" ht="15.75">
      <c r="A208" s="448">
        <v>630</v>
      </c>
      <c r="B208" s="448" t="s">
        <v>208</v>
      </c>
      <c r="C208" s="449">
        <v>7388843.9175018864</v>
      </c>
      <c r="D208" s="449">
        <v>7419060.2647711812</v>
      </c>
      <c r="E208" s="449">
        <f t="shared" si="12"/>
        <v>30216.347269294783</v>
      </c>
      <c r="F208" s="449">
        <v>6800697.6055786991</v>
      </c>
      <c r="G208" s="449">
        <v>6935483.5453281142</v>
      </c>
      <c r="H208" s="449">
        <f t="shared" si="13"/>
        <v>134785.93974941503</v>
      </c>
      <c r="I208" s="449">
        <f t="shared" si="14"/>
        <v>104569.59248012025</v>
      </c>
      <c r="J208" s="449">
        <v>313578.85264345398</v>
      </c>
      <c r="K208" s="450">
        <v>1635</v>
      </c>
      <c r="L208" s="264">
        <v>17</v>
      </c>
    </row>
    <row r="209" spans="1:12" ht="15.75">
      <c r="A209" s="448">
        <v>631</v>
      </c>
      <c r="B209" s="448" t="s">
        <v>209</v>
      </c>
      <c r="C209" s="449">
        <v>6919344.7635190282</v>
      </c>
      <c r="D209" s="449">
        <v>7002286.3270075051</v>
      </c>
      <c r="E209" s="449">
        <f t="shared" si="12"/>
        <v>82941.56348847691</v>
      </c>
      <c r="F209" s="449">
        <v>7856989.4350042567</v>
      </c>
      <c r="G209" s="449">
        <v>7970778.636362127</v>
      </c>
      <c r="H209" s="449">
        <f t="shared" si="13"/>
        <v>113789.20135787036</v>
      </c>
      <c r="I209" s="449">
        <f t="shared" si="14"/>
        <v>30847.637869393453</v>
      </c>
      <c r="J209" s="449">
        <v>-235855.5512121045</v>
      </c>
      <c r="K209" s="450">
        <v>1963</v>
      </c>
      <c r="L209" s="264">
        <v>2</v>
      </c>
    </row>
    <row r="210" spans="1:12" ht="15.75">
      <c r="A210" s="448">
        <v>635</v>
      </c>
      <c r="B210" s="448" t="s">
        <v>210</v>
      </c>
      <c r="C210" s="449">
        <v>27638592.77019095</v>
      </c>
      <c r="D210" s="449">
        <v>27811169.006681621</v>
      </c>
      <c r="E210" s="449">
        <f t="shared" si="12"/>
        <v>172576.23649067059</v>
      </c>
      <c r="F210" s="449">
        <v>27574718.594526194</v>
      </c>
      <c r="G210" s="449">
        <v>27854546.928193457</v>
      </c>
      <c r="H210" s="449">
        <f t="shared" si="13"/>
        <v>279828.33366726339</v>
      </c>
      <c r="I210" s="449">
        <f t="shared" si="14"/>
        <v>107252.0971765928</v>
      </c>
      <c r="J210" s="449">
        <v>-95438.730499988422</v>
      </c>
      <c r="K210" s="450">
        <v>6347</v>
      </c>
      <c r="L210" s="264">
        <v>6</v>
      </c>
    </row>
    <row r="211" spans="1:12" ht="15.75">
      <c r="A211" s="448">
        <v>636</v>
      </c>
      <c r="B211" s="448" t="s">
        <v>211</v>
      </c>
      <c r="C211" s="449">
        <v>30573828.320258491</v>
      </c>
      <c r="D211" s="449">
        <v>30573021.231429163</v>
      </c>
      <c r="E211" s="449">
        <f t="shared" si="12"/>
        <v>-807.0888293273747</v>
      </c>
      <c r="F211" s="449">
        <v>31490077.178788964</v>
      </c>
      <c r="G211" s="449">
        <v>32145716.541408207</v>
      </c>
      <c r="H211" s="449">
        <f t="shared" si="13"/>
        <v>655639.36261924356</v>
      </c>
      <c r="I211" s="449">
        <f t="shared" si="14"/>
        <v>656446.45144857094</v>
      </c>
      <c r="J211" s="449">
        <v>1642957.9142388869</v>
      </c>
      <c r="K211" s="450">
        <v>8154</v>
      </c>
      <c r="L211" s="264">
        <v>2</v>
      </c>
    </row>
    <row r="212" spans="1:12" ht="15.75">
      <c r="A212" s="448">
        <v>638</v>
      </c>
      <c r="B212" s="448" t="s">
        <v>212</v>
      </c>
      <c r="C212" s="449">
        <v>173129250.53718251</v>
      </c>
      <c r="D212" s="449">
        <v>178423062.53773376</v>
      </c>
      <c r="E212" s="449">
        <f t="shared" si="12"/>
        <v>5293812.0005512536</v>
      </c>
      <c r="F212" s="449">
        <v>195877619.95588183</v>
      </c>
      <c r="G212" s="449">
        <v>205402247.5334318</v>
      </c>
      <c r="H212" s="449">
        <f t="shared" si="13"/>
        <v>9524627.5775499642</v>
      </c>
      <c r="I212" s="449">
        <f t="shared" si="14"/>
        <v>4230815.5769987106</v>
      </c>
      <c r="J212" s="449">
        <v>3127000.04684899</v>
      </c>
      <c r="K212" s="450">
        <v>51232</v>
      </c>
      <c r="L212" s="264">
        <v>1</v>
      </c>
    </row>
    <row r="213" spans="1:12" ht="15.75">
      <c r="A213" s="448">
        <v>678</v>
      </c>
      <c r="B213" s="448" t="s">
        <v>213</v>
      </c>
      <c r="C213" s="449">
        <v>100805579.58072552</v>
      </c>
      <c r="D213" s="449">
        <v>104048806.03291775</v>
      </c>
      <c r="E213" s="449">
        <f t="shared" si="12"/>
        <v>3243226.452192232</v>
      </c>
      <c r="F213" s="449">
        <v>104176417.5339165</v>
      </c>
      <c r="G213" s="449">
        <v>104981649.15292878</v>
      </c>
      <c r="H213" s="449">
        <f t="shared" si="13"/>
        <v>805231.6190122813</v>
      </c>
      <c r="I213" s="449">
        <f t="shared" si="14"/>
        <v>-2437994.8331799507</v>
      </c>
      <c r="J213" s="449">
        <v>-2343866.1124390513</v>
      </c>
      <c r="K213" s="450">
        <v>24073</v>
      </c>
      <c r="L213" s="264">
        <v>17</v>
      </c>
    </row>
    <row r="214" spans="1:12" ht="15.75">
      <c r="A214" s="448">
        <v>680</v>
      </c>
      <c r="B214" s="448" t="s">
        <v>214</v>
      </c>
      <c r="C214" s="449">
        <v>90256462.784860387</v>
      </c>
      <c r="D214" s="449">
        <v>90922095.740328297</v>
      </c>
      <c r="E214" s="449">
        <f t="shared" si="12"/>
        <v>665632.95546790957</v>
      </c>
      <c r="F214" s="449">
        <v>90473364.84795858</v>
      </c>
      <c r="G214" s="449">
        <v>92867356.878742039</v>
      </c>
      <c r="H214" s="449">
        <f t="shared" si="13"/>
        <v>2393992.0307834595</v>
      </c>
      <c r="I214" s="449">
        <f t="shared" si="14"/>
        <v>1728359.07531555</v>
      </c>
      <c r="J214" s="449">
        <v>647347.51277014427</v>
      </c>
      <c r="K214" s="450">
        <v>24942</v>
      </c>
      <c r="L214" s="264">
        <v>2</v>
      </c>
    </row>
    <row r="215" spans="1:12" ht="15.75">
      <c r="A215" s="448">
        <v>681</v>
      </c>
      <c r="B215" s="448" t="s">
        <v>215</v>
      </c>
      <c r="C215" s="449">
        <v>15854951.987009918</v>
      </c>
      <c r="D215" s="449">
        <v>15905648.582067797</v>
      </c>
      <c r="E215" s="449">
        <f t="shared" si="12"/>
        <v>50696.595057878643</v>
      </c>
      <c r="F215" s="449">
        <v>16475099.785179598</v>
      </c>
      <c r="G215" s="449">
        <v>16410005.949517621</v>
      </c>
      <c r="H215" s="449">
        <f t="shared" si="13"/>
        <v>-65093.83566197753</v>
      </c>
      <c r="I215" s="449">
        <f t="shared" si="14"/>
        <v>-115790.43071985617</v>
      </c>
      <c r="J215" s="449">
        <v>-46507.802797869779</v>
      </c>
      <c r="K215" s="450">
        <v>3308</v>
      </c>
      <c r="L215" s="264">
        <v>10</v>
      </c>
    </row>
    <row r="216" spans="1:12" ht="15.75">
      <c r="A216" s="448">
        <v>683</v>
      </c>
      <c r="B216" s="448" t="s">
        <v>216</v>
      </c>
      <c r="C216" s="449">
        <v>19461290.28990446</v>
      </c>
      <c r="D216" s="449">
        <v>18822248.97129795</v>
      </c>
      <c r="E216" s="449">
        <f t="shared" si="12"/>
        <v>-639041.31860651076</v>
      </c>
      <c r="F216" s="449">
        <v>18815463.352840774</v>
      </c>
      <c r="G216" s="449">
        <v>18648679.521232668</v>
      </c>
      <c r="H216" s="449">
        <f t="shared" si="13"/>
        <v>-166783.83160810545</v>
      </c>
      <c r="I216" s="449">
        <f t="shared" si="14"/>
        <v>472257.48699840531</v>
      </c>
      <c r="J216" s="449">
        <v>351304.15497657936</v>
      </c>
      <c r="K216" s="450">
        <v>3618</v>
      </c>
      <c r="L216" s="264">
        <v>19</v>
      </c>
    </row>
    <row r="217" spans="1:12" ht="15.75">
      <c r="A217" s="448">
        <v>684</v>
      </c>
      <c r="B217" s="448" t="s">
        <v>217</v>
      </c>
      <c r="C217" s="449">
        <v>151206262.7896682</v>
      </c>
      <c r="D217" s="449">
        <v>157564897.04683936</v>
      </c>
      <c r="E217" s="449">
        <f t="shared" si="12"/>
        <v>6358634.257171154</v>
      </c>
      <c r="F217" s="449">
        <v>158264601.15749767</v>
      </c>
      <c r="G217" s="449">
        <v>160841790.5771966</v>
      </c>
      <c r="H217" s="449">
        <f t="shared" si="13"/>
        <v>2577189.4196989238</v>
      </c>
      <c r="I217" s="449">
        <f t="shared" si="14"/>
        <v>-3781444.8374722302</v>
      </c>
      <c r="J217" s="449">
        <v>-6217990.4811674394</v>
      </c>
      <c r="K217" s="450">
        <v>38667</v>
      </c>
      <c r="L217" s="264">
        <v>4</v>
      </c>
    </row>
    <row r="218" spans="1:12" ht="15.75">
      <c r="A218" s="448">
        <v>686</v>
      </c>
      <c r="B218" s="448" t="s">
        <v>218</v>
      </c>
      <c r="C218" s="449">
        <v>16722474.471102752</v>
      </c>
      <c r="D218" s="449">
        <v>16869500.298813697</v>
      </c>
      <c r="E218" s="449">
        <f t="shared" si="12"/>
        <v>147025.82771094516</v>
      </c>
      <c r="F218" s="449">
        <v>15994718.297925454</v>
      </c>
      <c r="G218" s="449">
        <v>15952415.631969286</v>
      </c>
      <c r="H218" s="449">
        <f t="shared" si="13"/>
        <v>-42302.665956167504</v>
      </c>
      <c r="I218" s="449">
        <f t="shared" si="14"/>
        <v>-189328.49366711266</v>
      </c>
      <c r="J218" s="449">
        <v>-223924.71831730008</v>
      </c>
      <c r="K218" s="450">
        <v>2964</v>
      </c>
      <c r="L218" s="264">
        <v>11</v>
      </c>
    </row>
    <row r="219" spans="1:12" ht="15.75">
      <c r="A219" s="448">
        <v>687</v>
      </c>
      <c r="B219" s="448" t="s">
        <v>219</v>
      </c>
      <c r="C219" s="449">
        <v>10051915.732239412</v>
      </c>
      <c r="D219" s="449">
        <v>9768179.9172003418</v>
      </c>
      <c r="E219" s="449">
        <f t="shared" si="12"/>
        <v>-283735.81503907032</v>
      </c>
      <c r="F219" s="449">
        <v>9745820.0697287787</v>
      </c>
      <c r="G219" s="449">
        <v>9771879.8915672451</v>
      </c>
      <c r="H219" s="449">
        <f t="shared" si="13"/>
        <v>26059.821838466451</v>
      </c>
      <c r="I219" s="449">
        <f t="shared" si="14"/>
        <v>309795.63687753677</v>
      </c>
      <c r="J219" s="449">
        <v>531661.27350675082</v>
      </c>
      <c r="K219" s="450">
        <v>1477</v>
      </c>
      <c r="L219" s="264">
        <v>11</v>
      </c>
    </row>
    <row r="220" spans="1:12" ht="15.75">
      <c r="A220" s="448">
        <v>689</v>
      </c>
      <c r="B220" s="448" t="s">
        <v>220</v>
      </c>
      <c r="C220" s="449">
        <v>16177747.180489806</v>
      </c>
      <c r="D220" s="449">
        <v>16433274.831777209</v>
      </c>
      <c r="E220" s="449">
        <f t="shared" si="12"/>
        <v>255527.65128740296</v>
      </c>
      <c r="F220" s="449">
        <v>18643556.575550929</v>
      </c>
      <c r="G220" s="449">
        <v>18380467.923022099</v>
      </c>
      <c r="H220" s="449">
        <f t="shared" si="13"/>
        <v>-263088.65252882987</v>
      </c>
      <c r="I220" s="449">
        <f t="shared" si="14"/>
        <v>-518616.30381623283</v>
      </c>
      <c r="J220" s="449">
        <v>-1098788.7375411319</v>
      </c>
      <c r="K220" s="450">
        <v>3093</v>
      </c>
      <c r="L220" s="264">
        <v>9</v>
      </c>
    </row>
    <row r="221" spans="1:12" ht="15.75">
      <c r="A221" s="448">
        <v>691</v>
      </c>
      <c r="B221" s="448" t="s">
        <v>221</v>
      </c>
      <c r="C221" s="449">
        <v>12490744.187425293</v>
      </c>
      <c r="D221" s="449">
        <v>12345446.583597725</v>
      </c>
      <c r="E221" s="449">
        <f t="shared" si="12"/>
        <v>-145297.60382756777</v>
      </c>
      <c r="F221" s="449">
        <v>13388631.290161714</v>
      </c>
      <c r="G221" s="449">
        <v>13407814.219071753</v>
      </c>
      <c r="H221" s="449">
        <f t="shared" si="13"/>
        <v>19182.928910039365</v>
      </c>
      <c r="I221" s="449">
        <f t="shared" si="14"/>
        <v>164480.53273760714</v>
      </c>
      <c r="J221" s="449">
        <v>85185.09948736988</v>
      </c>
      <c r="K221" s="450">
        <v>2636</v>
      </c>
      <c r="L221" s="264">
        <v>17</v>
      </c>
    </row>
    <row r="222" spans="1:12" ht="15.75">
      <c r="A222" s="448">
        <v>694</v>
      </c>
      <c r="B222" s="448" t="s">
        <v>222</v>
      </c>
      <c r="C222" s="449">
        <v>107666191.30539626</v>
      </c>
      <c r="D222" s="449">
        <v>112273199.83409345</v>
      </c>
      <c r="E222" s="449">
        <f t="shared" si="12"/>
        <v>4607008.5286971927</v>
      </c>
      <c r="F222" s="449">
        <v>107982458.74122477</v>
      </c>
      <c r="G222" s="449">
        <v>110562641.14241631</v>
      </c>
      <c r="H222" s="449">
        <f t="shared" si="13"/>
        <v>2580182.4011915475</v>
      </c>
      <c r="I222" s="449">
        <f t="shared" si="14"/>
        <v>-2026826.1275056452</v>
      </c>
      <c r="J222" s="449">
        <v>-5459356.6630022526</v>
      </c>
      <c r="K222" s="450">
        <v>28349</v>
      </c>
      <c r="L222" s="264">
        <v>5</v>
      </c>
    </row>
    <row r="223" spans="1:12" ht="15.75">
      <c r="A223" s="448">
        <v>697</v>
      </c>
      <c r="B223" s="448" t="s">
        <v>223</v>
      </c>
      <c r="C223" s="449">
        <v>7927012.100168298</v>
      </c>
      <c r="D223" s="449">
        <v>7861731.4885510691</v>
      </c>
      <c r="E223" s="449">
        <f t="shared" si="12"/>
        <v>-65280.611617228948</v>
      </c>
      <c r="F223" s="449">
        <v>7709600.376320458</v>
      </c>
      <c r="G223" s="449">
        <v>7679193.3354267981</v>
      </c>
      <c r="H223" s="449">
        <f t="shared" si="13"/>
        <v>-30407.040893659927</v>
      </c>
      <c r="I223" s="449">
        <f t="shared" si="14"/>
        <v>34873.570723569021</v>
      </c>
      <c r="J223" s="449">
        <v>221620.10142095119</v>
      </c>
      <c r="K223" s="450">
        <v>1174</v>
      </c>
      <c r="L223" s="264">
        <v>18</v>
      </c>
    </row>
    <row r="224" spans="1:12" ht="15.75">
      <c r="A224" s="448">
        <v>698</v>
      </c>
      <c r="B224" s="448" t="s">
        <v>224</v>
      </c>
      <c r="C224" s="449">
        <v>252778135.56028387</v>
      </c>
      <c r="D224" s="449">
        <v>263694681.50960067</v>
      </c>
      <c r="E224" s="449">
        <f t="shared" si="12"/>
        <v>10916545.9493168</v>
      </c>
      <c r="F224" s="449">
        <v>222289780.30515894</v>
      </c>
      <c r="G224" s="449">
        <v>228609904.47587091</v>
      </c>
      <c r="H224" s="449">
        <f t="shared" si="13"/>
        <v>6320124.1707119644</v>
      </c>
      <c r="I224" s="449">
        <f t="shared" si="14"/>
        <v>-4596421.7786048353</v>
      </c>
      <c r="J224" s="449">
        <v>-7631031.038049411</v>
      </c>
      <c r="K224" s="450">
        <v>64535</v>
      </c>
      <c r="L224" s="264">
        <v>19</v>
      </c>
    </row>
    <row r="225" spans="1:12" ht="15.75">
      <c r="A225" s="448">
        <v>700</v>
      </c>
      <c r="B225" s="448" t="s">
        <v>225</v>
      </c>
      <c r="C225" s="449">
        <v>23024392.419153027</v>
      </c>
      <c r="D225" s="449">
        <v>23084625.42513144</v>
      </c>
      <c r="E225" s="449">
        <f t="shared" si="12"/>
        <v>60233.005978412926</v>
      </c>
      <c r="F225" s="449">
        <v>23431252.775797218</v>
      </c>
      <c r="G225" s="449">
        <v>23334842.764170539</v>
      </c>
      <c r="H225" s="449">
        <f t="shared" si="13"/>
        <v>-96410.01162667945</v>
      </c>
      <c r="I225" s="449">
        <f t="shared" si="14"/>
        <v>-156643.01760509238</v>
      </c>
      <c r="J225" s="449">
        <v>62331.186181569239</v>
      </c>
      <c r="K225" s="450">
        <v>4842</v>
      </c>
      <c r="L225" s="264">
        <v>9</v>
      </c>
    </row>
    <row r="226" spans="1:12" ht="15.75">
      <c r="A226" s="448">
        <v>702</v>
      </c>
      <c r="B226" s="448" t="s">
        <v>226</v>
      </c>
      <c r="C226" s="449">
        <v>21032281.763295606</v>
      </c>
      <c r="D226" s="449">
        <v>20708299.619073648</v>
      </c>
      <c r="E226" s="449">
        <f t="shared" si="12"/>
        <v>-323982.14422195777</v>
      </c>
      <c r="F226" s="449">
        <v>22026586.148875583</v>
      </c>
      <c r="G226" s="449">
        <v>21919286.001113247</v>
      </c>
      <c r="H226" s="449">
        <f t="shared" si="13"/>
        <v>-107300.14776233584</v>
      </c>
      <c r="I226" s="449">
        <f t="shared" si="14"/>
        <v>216681.99645962194</v>
      </c>
      <c r="J226" s="449">
        <v>339665.17895724671</v>
      </c>
      <c r="K226" s="450">
        <v>4114</v>
      </c>
      <c r="L226" s="264">
        <v>6</v>
      </c>
    </row>
    <row r="227" spans="1:12" ht="15.75">
      <c r="A227" s="448">
        <v>704</v>
      </c>
      <c r="B227" s="448" t="s">
        <v>227</v>
      </c>
      <c r="C227" s="449">
        <v>19315804.471712433</v>
      </c>
      <c r="D227" s="449">
        <v>19599031.435825337</v>
      </c>
      <c r="E227" s="449">
        <f t="shared" si="12"/>
        <v>283226.96411290392</v>
      </c>
      <c r="F227" s="449">
        <v>20076857.615023993</v>
      </c>
      <c r="G227" s="449">
        <v>20763726.867080204</v>
      </c>
      <c r="H227" s="449">
        <f t="shared" si="13"/>
        <v>686869.25205621123</v>
      </c>
      <c r="I227" s="449">
        <f t="shared" si="14"/>
        <v>403642.28794330731</v>
      </c>
      <c r="J227" s="449">
        <v>102145.52195012663</v>
      </c>
      <c r="K227" s="450">
        <v>6428</v>
      </c>
      <c r="L227" s="264">
        <v>2</v>
      </c>
    </row>
    <row r="228" spans="1:12" ht="15.75">
      <c r="A228" s="448">
        <v>707</v>
      </c>
      <c r="B228" s="448" t="s">
        <v>228</v>
      </c>
      <c r="C228" s="449">
        <v>11455106.937109882</v>
      </c>
      <c r="D228" s="449">
        <v>12094128.987744192</v>
      </c>
      <c r="E228" s="449">
        <f t="shared" si="12"/>
        <v>639022.05063430965</v>
      </c>
      <c r="F228" s="449">
        <v>11657057.642788917</v>
      </c>
      <c r="G228" s="449">
        <v>11642994.118554233</v>
      </c>
      <c r="H228" s="449">
        <f t="shared" si="13"/>
        <v>-14063.524234684184</v>
      </c>
      <c r="I228" s="449">
        <f t="shared" si="14"/>
        <v>-653085.57486899383</v>
      </c>
      <c r="J228" s="449">
        <v>-621452.98961422709</v>
      </c>
      <c r="K228" s="450">
        <v>1960</v>
      </c>
      <c r="L228" s="264">
        <v>12</v>
      </c>
    </row>
    <row r="229" spans="1:12" ht="15.75">
      <c r="A229" s="448">
        <v>710</v>
      </c>
      <c r="B229" s="448" t="s">
        <v>229</v>
      </c>
      <c r="C229" s="449">
        <v>113289649.97516491</v>
      </c>
      <c r="D229" s="449">
        <v>115258689.04600379</v>
      </c>
      <c r="E229" s="449">
        <f t="shared" si="12"/>
        <v>1969039.0708388835</v>
      </c>
      <c r="F229" s="449">
        <v>110174182.70672625</v>
      </c>
      <c r="G229" s="449">
        <v>111998994.06255639</v>
      </c>
      <c r="H229" s="449">
        <f t="shared" si="13"/>
        <v>1824811.355830133</v>
      </c>
      <c r="I229" s="449">
        <f t="shared" si="14"/>
        <v>-144227.71500875056</v>
      </c>
      <c r="J229" s="449">
        <v>-1876825.0061347522</v>
      </c>
      <c r="K229" s="450">
        <v>27306</v>
      </c>
      <c r="L229" s="264">
        <v>1</v>
      </c>
    </row>
    <row r="230" spans="1:12" ht="15.75">
      <c r="A230" s="448">
        <v>729</v>
      </c>
      <c r="B230" s="448" t="s">
        <v>230</v>
      </c>
      <c r="C230" s="449">
        <v>43456462.455307066</v>
      </c>
      <c r="D230" s="449">
        <v>45653152.080918886</v>
      </c>
      <c r="E230" s="449">
        <f t="shared" si="12"/>
        <v>2196689.6256118193</v>
      </c>
      <c r="F230" s="449">
        <v>43456692.053329498</v>
      </c>
      <c r="G230" s="449">
        <v>43644688.198210701</v>
      </c>
      <c r="H230" s="449">
        <f t="shared" si="13"/>
        <v>187996.14488120377</v>
      </c>
      <c r="I230" s="449">
        <f t="shared" si="14"/>
        <v>-2008693.4807306156</v>
      </c>
      <c r="J230" s="449">
        <v>-2269566.768069542</v>
      </c>
      <c r="K230" s="450">
        <v>8975</v>
      </c>
      <c r="L230" s="264">
        <v>13</v>
      </c>
    </row>
    <row r="231" spans="1:12" ht="15.75">
      <c r="A231" s="448">
        <v>732</v>
      </c>
      <c r="B231" s="448" t="s">
        <v>231</v>
      </c>
      <c r="C231" s="449">
        <v>23118694.214338869</v>
      </c>
      <c r="D231" s="449">
        <v>23818263.755686454</v>
      </c>
      <c r="E231" s="449">
        <f t="shared" si="12"/>
        <v>699569.54134758562</v>
      </c>
      <c r="F231" s="449">
        <v>22112102.172813077</v>
      </c>
      <c r="G231" s="449">
        <v>22205569.633436467</v>
      </c>
      <c r="H231" s="449">
        <f t="shared" si="13"/>
        <v>93467.460623390973</v>
      </c>
      <c r="I231" s="449">
        <f t="shared" si="14"/>
        <v>-606102.08072419465</v>
      </c>
      <c r="J231" s="449">
        <v>-456909.63169362955</v>
      </c>
      <c r="K231" s="450">
        <v>3336</v>
      </c>
      <c r="L231" s="264">
        <v>19</v>
      </c>
    </row>
    <row r="232" spans="1:12" ht="15.75">
      <c r="A232" s="448">
        <v>734</v>
      </c>
      <c r="B232" s="448" t="s">
        <v>232</v>
      </c>
      <c r="C232" s="449">
        <v>214282885.85141394</v>
      </c>
      <c r="D232" s="449">
        <v>217550774.30908814</v>
      </c>
      <c r="E232" s="449">
        <f t="shared" si="12"/>
        <v>3267888.4576742053</v>
      </c>
      <c r="F232" s="449">
        <v>208977765.39493379</v>
      </c>
      <c r="G232" s="449">
        <v>212010951.38308117</v>
      </c>
      <c r="H232" s="449">
        <f t="shared" si="13"/>
        <v>3033185.988147378</v>
      </c>
      <c r="I232" s="449">
        <f t="shared" si="14"/>
        <v>-234702.46952682734</v>
      </c>
      <c r="J232" s="449">
        <v>-3075486.0688969195</v>
      </c>
      <c r="K232" s="450">
        <v>50933</v>
      </c>
      <c r="L232" s="264">
        <v>2</v>
      </c>
    </row>
    <row r="233" spans="1:12" ht="15.75">
      <c r="A233" s="448">
        <v>738</v>
      </c>
      <c r="B233" s="448" t="s">
        <v>233</v>
      </c>
      <c r="C233" s="449">
        <v>10514388.856360639</v>
      </c>
      <c r="D233" s="449">
        <v>10429761.362122521</v>
      </c>
      <c r="E233" s="449">
        <f t="shared" si="12"/>
        <v>-84627.49423811771</v>
      </c>
      <c r="F233" s="449">
        <v>10596501.728034444</v>
      </c>
      <c r="G233" s="449">
        <v>10685743.70108165</v>
      </c>
      <c r="H233" s="449">
        <f t="shared" si="13"/>
        <v>89241.973047206178</v>
      </c>
      <c r="I233" s="449">
        <f t="shared" si="14"/>
        <v>173869.46728532389</v>
      </c>
      <c r="J233" s="449">
        <v>-46363.761623703409</v>
      </c>
      <c r="K233" s="450">
        <v>2917</v>
      </c>
      <c r="L233" s="264">
        <v>2</v>
      </c>
    </row>
    <row r="234" spans="1:12" ht="15.75">
      <c r="A234" s="448">
        <v>739</v>
      </c>
      <c r="B234" s="448" t="s">
        <v>234</v>
      </c>
      <c r="C234" s="449">
        <v>16018404.968830433</v>
      </c>
      <c r="D234" s="449">
        <v>16447531.232447449</v>
      </c>
      <c r="E234" s="449">
        <f t="shared" si="12"/>
        <v>429126.26361701638</v>
      </c>
      <c r="F234" s="449">
        <v>18498371.332115397</v>
      </c>
      <c r="G234" s="449">
        <v>18275962.268825877</v>
      </c>
      <c r="H234" s="449">
        <f t="shared" si="13"/>
        <v>-222409.0632895194</v>
      </c>
      <c r="I234" s="449">
        <f t="shared" si="14"/>
        <v>-651535.32690653577</v>
      </c>
      <c r="J234" s="449">
        <v>-600045.2512729615</v>
      </c>
      <c r="K234" s="450">
        <v>3256</v>
      </c>
      <c r="L234" s="264">
        <v>9</v>
      </c>
    </row>
    <row r="235" spans="1:12" ht="15.75">
      <c r="A235" s="448">
        <v>740</v>
      </c>
      <c r="B235" s="448" t="s">
        <v>235</v>
      </c>
      <c r="C235" s="449">
        <v>156287133.21070465</v>
      </c>
      <c r="D235" s="449">
        <v>162492706.79773614</v>
      </c>
      <c r="E235" s="449">
        <f t="shared" si="12"/>
        <v>6205573.5870314837</v>
      </c>
      <c r="F235" s="449">
        <v>152933245.84625196</v>
      </c>
      <c r="G235" s="449">
        <v>153409761.3780483</v>
      </c>
      <c r="H235" s="449">
        <f t="shared" si="13"/>
        <v>476515.53179633617</v>
      </c>
      <c r="I235" s="449">
        <f t="shared" si="14"/>
        <v>-5729058.0552351475</v>
      </c>
      <c r="J235" s="449">
        <v>-4608628.4049491249</v>
      </c>
      <c r="K235" s="450">
        <v>32085</v>
      </c>
      <c r="L235" s="264">
        <v>10</v>
      </c>
    </row>
    <row r="236" spans="1:12" ht="15.75">
      <c r="A236" s="448">
        <v>742</v>
      </c>
      <c r="B236" s="448" t="s">
        <v>236</v>
      </c>
      <c r="C236" s="449">
        <v>5719961.5912291016</v>
      </c>
      <c r="D236" s="449">
        <v>5855706.5854354696</v>
      </c>
      <c r="E236" s="449">
        <f t="shared" si="12"/>
        <v>135744.99420636799</v>
      </c>
      <c r="F236" s="449">
        <v>5451387.3729565926</v>
      </c>
      <c r="G236" s="449">
        <v>5510247.4987842487</v>
      </c>
      <c r="H236" s="449">
        <f t="shared" si="13"/>
        <v>58860.125827656128</v>
      </c>
      <c r="I236" s="449">
        <f t="shared" si="14"/>
        <v>-76884.868378711864</v>
      </c>
      <c r="J236" s="449">
        <v>-105263.85733896797</v>
      </c>
      <c r="K236" s="450">
        <v>988</v>
      </c>
      <c r="L236" s="264">
        <v>19</v>
      </c>
    </row>
    <row r="237" spans="1:12" ht="15.75">
      <c r="A237" s="448">
        <v>743</v>
      </c>
      <c r="B237" s="448" t="s">
        <v>237</v>
      </c>
      <c r="C237" s="449">
        <v>240638585.29064229</v>
      </c>
      <c r="D237" s="449">
        <v>246839218.85125962</v>
      </c>
      <c r="E237" s="449">
        <f t="shared" si="12"/>
        <v>6200633.5606173277</v>
      </c>
      <c r="F237" s="449">
        <v>231503528.93701261</v>
      </c>
      <c r="G237" s="449">
        <v>241903711.11699313</v>
      </c>
      <c r="H237" s="449">
        <f t="shared" si="13"/>
        <v>10400182.179980516</v>
      </c>
      <c r="I237" s="449">
        <f t="shared" si="14"/>
        <v>4199548.6193631887</v>
      </c>
      <c r="J237" s="449">
        <v>2016699.1123118922</v>
      </c>
      <c r="K237" s="450">
        <v>65323</v>
      </c>
      <c r="L237" s="264">
        <v>14</v>
      </c>
    </row>
    <row r="238" spans="1:12" ht="15.75">
      <c r="A238" s="448">
        <v>746</v>
      </c>
      <c r="B238" s="448" t="s">
        <v>238</v>
      </c>
      <c r="C238" s="449">
        <v>21308933.876163457</v>
      </c>
      <c r="D238" s="449">
        <v>21439638.421095274</v>
      </c>
      <c r="E238" s="449">
        <f t="shared" si="12"/>
        <v>130704.5449318178</v>
      </c>
      <c r="F238" s="449">
        <v>21137815.235026769</v>
      </c>
      <c r="G238" s="449">
        <v>21385947.877694976</v>
      </c>
      <c r="H238" s="449">
        <f t="shared" si="13"/>
        <v>248132.64266820624</v>
      </c>
      <c r="I238" s="449">
        <f t="shared" si="14"/>
        <v>117428.09773638844</v>
      </c>
      <c r="J238" s="449">
        <v>103426.88833559211</v>
      </c>
      <c r="K238" s="450">
        <v>4735</v>
      </c>
      <c r="L238" s="264">
        <v>17</v>
      </c>
    </row>
    <row r="239" spans="1:12" ht="15.75">
      <c r="A239" s="448">
        <v>747</v>
      </c>
      <c r="B239" s="448" t="s">
        <v>239</v>
      </c>
      <c r="C239" s="449">
        <v>6215855.2088731322</v>
      </c>
      <c r="D239" s="449">
        <v>6485078.3615128202</v>
      </c>
      <c r="E239" s="449">
        <f t="shared" si="12"/>
        <v>269223.15263968799</v>
      </c>
      <c r="F239" s="449">
        <v>6962373.3791401554</v>
      </c>
      <c r="G239" s="449">
        <v>6949670.9428226128</v>
      </c>
      <c r="H239" s="449">
        <f t="shared" si="13"/>
        <v>-12702.436317542568</v>
      </c>
      <c r="I239" s="449">
        <f t="shared" si="14"/>
        <v>-281925.58895723056</v>
      </c>
      <c r="J239" s="449">
        <v>-272087.4080215483</v>
      </c>
      <c r="K239" s="450">
        <v>1308</v>
      </c>
      <c r="L239" s="264">
        <v>4</v>
      </c>
    </row>
    <row r="240" spans="1:12" ht="15.75">
      <c r="A240" s="448">
        <v>748</v>
      </c>
      <c r="B240" s="448" t="s">
        <v>240</v>
      </c>
      <c r="C240" s="449">
        <v>22681745.447559733</v>
      </c>
      <c r="D240" s="449">
        <v>22690359.673752014</v>
      </c>
      <c r="E240" s="449">
        <f t="shared" si="12"/>
        <v>8614.2261922806501</v>
      </c>
      <c r="F240" s="449">
        <v>21575248.61100414</v>
      </c>
      <c r="G240" s="449">
        <v>21469146.251284432</v>
      </c>
      <c r="H240" s="449">
        <f t="shared" si="13"/>
        <v>-106102.35971970856</v>
      </c>
      <c r="I240" s="449">
        <f t="shared" si="14"/>
        <v>-114716.58591198921</v>
      </c>
      <c r="J240" s="449">
        <v>-409372.50084725861</v>
      </c>
      <c r="K240" s="450">
        <v>4897</v>
      </c>
      <c r="L240" s="264">
        <v>17</v>
      </c>
    </row>
    <row r="241" spans="1:12" ht="15.75">
      <c r="A241" s="448">
        <v>749</v>
      </c>
      <c r="B241" s="448" t="s">
        <v>241</v>
      </c>
      <c r="C241" s="449">
        <v>83501315.001526102</v>
      </c>
      <c r="D241" s="449">
        <v>84066564.542424142</v>
      </c>
      <c r="E241" s="449">
        <f t="shared" si="12"/>
        <v>565249.54089803994</v>
      </c>
      <c r="F241" s="449">
        <v>79515292.394314289</v>
      </c>
      <c r="G241" s="449">
        <v>80363341.12873821</v>
      </c>
      <c r="H241" s="449">
        <f t="shared" si="13"/>
        <v>848048.73442392051</v>
      </c>
      <c r="I241" s="449">
        <f t="shared" si="14"/>
        <v>282799.19352588058</v>
      </c>
      <c r="J241" s="449">
        <v>507143.83858507872</v>
      </c>
      <c r="K241" s="450">
        <v>21232</v>
      </c>
      <c r="L241" s="264">
        <v>11</v>
      </c>
    </row>
    <row r="242" spans="1:12" ht="15.75">
      <c r="A242" s="448">
        <v>751</v>
      </c>
      <c r="B242" s="448" t="s">
        <v>242</v>
      </c>
      <c r="C242" s="449">
        <v>13402196.494208146</v>
      </c>
      <c r="D242" s="449">
        <v>13095213.715489823</v>
      </c>
      <c r="E242" s="449">
        <f t="shared" si="12"/>
        <v>-306982.77871832252</v>
      </c>
      <c r="F242" s="449">
        <v>13493463.064764367</v>
      </c>
      <c r="G242" s="449">
        <v>13401448.762372511</v>
      </c>
      <c r="H242" s="449">
        <f t="shared" si="13"/>
        <v>-92014.302391856909</v>
      </c>
      <c r="I242" s="449">
        <f t="shared" si="14"/>
        <v>214968.47632646561</v>
      </c>
      <c r="J242" s="449">
        <v>80862.492633128539</v>
      </c>
      <c r="K242" s="450">
        <v>2877</v>
      </c>
      <c r="L242" s="264">
        <v>19</v>
      </c>
    </row>
    <row r="243" spans="1:12" ht="15.75">
      <c r="A243" s="448">
        <v>753</v>
      </c>
      <c r="B243" s="448" t="s">
        <v>243</v>
      </c>
      <c r="C243" s="449">
        <v>64596240.786502823</v>
      </c>
      <c r="D243" s="449">
        <v>67548497.85317713</v>
      </c>
      <c r="E243" s="449">
        <f t="shared" si="12"/>
        <v>2952257.066674307</v>
      </c>
      <c r="F243" s="449">
        <v>73659256.235013708</v>
      </c>
      <c r="G243" s="449">
        <v>78659882.44208546</v>
      </c>
      <c r="H243" s="449">
        <f t="shared" si="13"/>
        <v>5000626.2070717514</v>
      </c>
      <c r="I243" s="449">
        <f t="shared" si="14"/>
        <v>2048369.1403974444</v>
      </c>
      <c r="J243" s="449">
        <v>744889.59996590391</v>
      </c>
      <c r="K243" s="450">
        <v>22320</v>
      </c>
      <c r="L243" s="264">
        <v>1</v>
      </c>
    </row>
    <row r="244" spans="1:12" ht="15.75">
      <c r="A244" s="448">
        <v>755</v>
      </c>
      <c r="B244" s="448" t="s">
        <v>244</v>
      </c>
      <c r="C244" s="449">
        <v>19710039.656888518</v>
      </c>
      <c r="D244" s="449">
        <v>19325218.002914228</v>
      </c>
      <c r="E244" s="449">
        <f t="shared" si="12"/>
        <v>-384821.65397429094</v>
      </c>
      <c r="F244" s="449">
        <v>20486662.096462112</v>
      </c>
      <c r="G244" s="449">
        <v>21562535.398172524</v>
      </c>
      <c r="H244" s="449">
        <f t="shared" si="13"/>
        <v>1075873.3017104119</v>
      </c>
      <c r="I244" s="449">
        <f t="shared" si="14"/>
        <v>1460694.9556847028</v>
      </c>
      <c r="J244" s="449">
        <v>810428.22565545421</v>
      </c>
      <c r="K244" s="450">
        <v>6217</v>
      </c>
      <c r="L244" s="264">
        <v>1</v>
      </c>
    </row>
    <row r="245" spans="1:12" ht="15.75">
      <c r="A245" s="448">
        <v>758</v>
      </c>
      <c r="B245" s="448" t="s">
        <v>245</v>
      </c>
      <c r="C245" s="449">
        <v>44014835.413453117</v>
      </c>
      <c r="D245" s="449">
        <v>42220297.803409688</v>
      </c>
      <c r="E245" s="449">
        <f t="shared" si="12"/>
        <v>-1794537.6100434288</v>
      </c>
      <c r="F245" s="449">
        <v>37867630.368808955</v>
      </c>
      <c r="G245" s="449">
        <v>38006897.885675348</v>
      </c>
      <c r="H245" s="449">
        <f t="shared" si="13"/>
        <v>139267.51686639339</v>
      </c>
      <c r="I245" s="449">
        <f t="shared" si="14"/>
        <v>1933805.1269098222</v>
      </c>
      <c r="J245" s="449">
        <v>3218900.9439848629</v>
      </c>
      <c r="K245" s="450">
        <v>8134</v>
      </c>
      <c r="L245" s="264">
        <v>19</v>
      </c>
    </row>
    <row r="246" spans="1:12" ht="15.75">
      <c r="A246" s="448">
        <v>759</v>
      </c>
      <c r="B246" s="448" t="s">
        <v>246</v>
      </c>
      <c r="C246" s="449">
        <v>9576623.7085551936</v>
      </c>
      <c r="D246" s="449">
        <v>9751525.230853321</v>
      </c>
      <c r="E246" s="449">
        <f t="shared" si="12"/>
        <v>174901.52229812741</v>
      </c>
      <c r="F246" s="449">
        <v>10071964.347256454</v>
      </c>
      <c r="G246" s="449">
        <v>10073382.438351877</v>
      </c>
      <c r="H246" s="449">
        <f t="shared" si="13"/>
        <v>1418.0910954233259</v>
      </c>
      <c r="I246" s="449">
        <f t="shared" si="14"/>
        <v>-173483.43120270409</v>
      </c>
      <c r="J246" s="449">
        <v>-69082.985472673085</v>
      </c>
      <c r="K246" s="450">
        <v>1942</v>
      </c>
      <c r="L246" s="264">
        <v>14</v>
      </c>
    </row>
    <row r="247" spans="1:12" ht="15.75">
      <c r="A247" s="448">
        <v>761</v>
      </c>
      <c r="B247" s="448" t="s">
        <v>247</v>
      </c>
      <c r="C247" s="449">
        <v>36610913.075980909</v>
      </c>
      <c r="D247" s="449">
        <v>38926591.438378535</v>
      </c>
      <c r="E247" s="449">
        <f t="shared" si="12"/>
        <v>2315678.362397626</v>
      </c>
      <c r="F247" s="449">
        <v>40299042.237173826</v>
      </c>
      <c r="G247" s="449">
        <v>40513508.997194707</v>
      </c>
      <c r="H247" s="449">
        <f t="shared" si="13"/>
        <v>214466.76002088189</v>
      </c>
      <c r="I247" s="449">
        <f t="shared" si="14"/>
        <v>-2101211.6023767442</v>
      </c>
      <c r="J247" s="449">
        <v>-2755493.5096725337</v>
      </c>
      <c r="K247" s="450">
        <v>8426</v>
      </c>
      <c r="L247" s="264">
        <v>2</v>
      </c>
    </row>
    <row r="248" spans="1:12" ht="15.75">
      <c r="A248" s="448">
        <v>762</v>
      </c>
      <c r="B248" s="448" t="s">
        <v>248</v>
      </c>
      <c r="C248" s="449">
        <v>18446134.197727494</v>
      </c>
      <c r="D248" s="449">
        <v>19264548.202755064</v>
      </c>
      <c r="E248" s="449">
        <f t="shared" si="12"/>
        <v>818414.00502756983</v>
      </c>
      <c r="F248" s="449">
        <v>20650557.041029539</v>
      </c>
      <c r="G248" s="449">
        <v>20677256.703741673</v>
      </c>
      <c r="H248" s="449">
        <f t="shared" si="13"/>
        <v>26699.662712134421</v>
      </c>
      <c r="I248" s="449">
        <f t="shared" si="14"/>
        <v>-791714.34231543541</v>
      </c>
      <c r="J248" s="449">
        <v>-63660.355967395939</v>
      </c>
      <c r="K248" s="450">
        <v>3672</v>
      </c>
      <c r="L248" s="264">
        <v>11</v>
      </c>
    </row>
    <row r="249" spans="1:12" ht="15.75">
      <c r="A249" s="448">
        <v>765</v>
      </c>
      <c r="B249" s="448" t="s">
        <v>249</v>
      </c>
      <c r="C249" s="449">
        <v>46850583.076561481</v>
      </c>
      <c r="D249" s="449">
        <v>46641121.200362131</v>
      </c>
      <c r="E249" s="449">
        <f t="shared" si="12"/>
        <v>-209461.87619934976</v>
      </c>
      <c r="F249" s="449">
        <v>43214387.425544567</v>
      </c>
      <c r="G249" s="449">
        <v>44284420.132781826</v>
      </c>
      <c r="H249" s="449">
        <f t="shared" si="13"/>
        <v>1070032.7072372586</v>
      </c>
      <c r="I249" s="449">
        <f t="shared" si="14"/>
        <v>1279494.5834366083</v>
      </c>
      <c r="J249" s="449">
        <v>1818423.2587065846</v>
      </c>
      <c r="K249" s="450">
        <v>10354</v>
      </c>
      <c r="L249" s="264">
        <v>18</v>
      </c>
    </row>
    <row r="250" spans="1:12" ht="15.75">
      <c r="A250" s="448">
        <v>768</v>
      </c>
      <c r="B250" s="448" t="s">
        <v>250</v>
      </c>
      <c r="C250" s="449">
        <v>13059131.874582067</v>
      </c>
      <c r="D250" s="449">
        <v>12642601.436939042</v>
      </c>
      <c r="E250" s="449">
        <f t="shared" si="12"/>
        <v>-416530.43764302507</v>
      </c>
      <c r="F250" s="449">
        <v>13302562.376978215</v>
      </c>
      <c r="G250" s="449">
        <v>13333984.572982013</v>
      </c>
      <c r="H250" s="449">
        <f t="shared" si="13"/>
        <v>31422.196003798395</v>
      </c>
      <c r="I250" s="449">
        <f t="shared" si="14"/>
        <v>447952.63364682347</v>
      </c>
      <c r="J250" s="449">
        <v>720375.22974267136</v>
      </c>
      <c r="K250" s="450">
        <v>2375</v>
      </c>
      <c r="L250" s="264">
        <v>10</v>
      </c>
    </row>
    <row r="251" spans="1:12" ht="15.75">
      <c r="A251" s="448">
        <v>777</v>
      </c>
      <c r="B251" s="448" t="s">
        <v>251</v>
      </c>
      <c r="C251" s="449">
        <v>41899719.689984664</v>
      </c>
      <c r="D251" s="449">
        <v>41764876.162303835</v>
      </c>
      <c r="E251" s="449">
        <f t="shared" si="12"/>
        <v>-134843.52768082917</v>
      </c>
      <c r="F251" s="449">
        <v>41782971.105322294</v>
      </c>
      <c r="G251" s="449">
        <v>41679308.030804902</v>
      </c>
      <c r="H251" s="449">
        <f t="shared" si="13"/>
        <v>-103663.07451739162</v>
      </c>
      <c r="I251" s="449">
        <f t="shared" si="14"/>
        <v>31180.453163437545</v>
      </c>
      <c r="J251" s="449">
        <v>508192.79639493953</v>
      </c>
      <c r="K251" s="450">
        <v>7367</v>
      </c>
      <c r="L251" s="264">
        <v>18</v>
      </c>
    </row>
    <row r="252" spans="1:12" ht="15.75">
      <c r="A252" s="448">
        <v>778</v>
      </c>
      <c r="B252" s="448" t="s">
        <v>252</v>
      </c>
      <c r="C252" s="449">
        <v>36095334.01317434</v>
      </c>
      <c r="D252" s="449">
        <v>35761163.807345949</v>
      </c>
      <c r="E252" s="449">
        <f t="shared" si="12"/>
        <v>-334170.20582839102</v>
      </c>
      <c r="F252" s="449">
        <v>36439266.627426565</v>
      </c>
      <c r="G252" s="449">
        <v>36401285.698491536</v>
      </c>
      <c r="H252" s="449">
        <f t="shared" si="13"/>
        <v>-37980.928935028613</v>
      </c>
      <c r="I252" s="449">
        <f t="shared" si="14"/>
        <v>296189.2768933624</v>
      </c>
      <c r="J252" s="449">
        <v>418817.8909948729</v>
      </c>
      <c r="K252" s="450">
        <v>6763</v>
      </c>
      <c r="L252" s="264">
        <v>11</v>
      </c>
    </row>
    <row r="253" spans="1:12" ht="15.75">
      <c r="A253" s="448">
        <v>781</v>
      </c>
      <c r="B253" s="448" t="s">
        <v>253</v>
      </c>
      <c r="C253" s="449">
        <v>18325838.744703207</v>
      </c>
      <c r="D253" s="449">
        <v>18562845.989258416</v>
      </c>
      <c r="E253" s="449">
        <f t="shared" si="12"/>
        <v>237007.24455520883</v>
      </c>
      <c r="F253" s="449">
        <v>21115557.761125963</v>
      </c>
      <c r="G253" s="449">
        <v>21149933.41951593</v>
      </c>
      <c r="H253" s="449">
        <f t="shared" si="13"/>
        <v>34375.658389966935</v>
      </c>
      <c r="I253" s="449">
        <f t="shared" si="14"/>
        <v>-202631.5861652419</v>
      </c>
      <c r="J253" s="449">
        <v>-150718.27864227165</v>
      </c>
      <c r="K253" s="450">
        <v>3504</v>
      </c>
      <c r="L253" s="264">
        <v>7</v>
      </c>
    </row>
    <row r="254" spans="1:12" ht="15.75">
      <c r="A254" s="448">
        <v>783</v>
      </c>
      <c r="B254" s="448" t="s">
        <v>254</v>
      </c>
      <c r="C254" s="449">
        <v>28116083.004946232</v>
      </c>
      <c r="D254" s="449">
        <v>29116377.565759361</v>
      </c>
      <c r="E254" s="449">
        <f t="shared" si="12"/>
        <v>1000294.5608131289</v>
      </c>
      <c r="F254" s="449">
        <v>28923285.072051316</v>
      </c>
      <c r="G254" s="449">
        <v>28737508.096555758</v>
      </c>
      <c r="H254" s="449">
        <f t="shared" si="13"/>
        <v>-185776.97549555823</v>
      </c>
      <c r="I254" s="449">
        <f t="shared" si="14"/>
        <v>-1186071.5363086872</v>
      </c>
      <c r="J254" s="449">
        <v>-1340925.9356696112</v>
      </c>
      <c r="K254" s="450">
        <v>6419</v>
      </c>
      <c r="L254" s="264">
        <v>4</v>
      </c>
    </row>
    <row r="255" spans="1:12" ht="15.75">
      <c r="A255" s="448">
        <v>785</v>
      </c>
      <c r="B255" s="448" t="s">
        <v>255</v>
      </c>
      <c r="C255" s="449">
        <v>14946563.797309561</v>
      </c>
      <c r="D255" s="449">
        <v>14312341.140661653</v>
      </c>
      <c r="E255" s="449">
        <f t="shared" si="12"/>
        <v>-634222.65664790757</v>
      </c>
      <c r="F255" s="449">
        <v>16818207.613025468</v>
      </c>
      <c r="G255" s="449">
        <v>16621131.550197251</v>
      </c>
      <c r="H255" s="449">
        <f t="shared" si="13"/>
        <v>-197076.0628282167</v>
      </c>
      <c r="I255" s="449">
        <f t="shared" si="14"/>
        <v>437146.59381969087</v>
      </c>
      <c r="J255" s="449">
        <v>417736.68303943612</v>
      </c>
      <c r="K255" s="450">
        <v>2626</v>
      </c>
      <c r="L255" s="264">
        <v>17</v>
      </c>
    </row>
    <row r="256" spans="1:12" ht="15.75">
      <c r="A256" s="448">
        <v>790</v>
      </c>
      <c r="B256" s="448" t="s">
        <v>256</v>
      </c>
      <c r="C256" s="449">
        <v>105021165.62469263</v>
      </c>
      <c r="D256" s="449">
        <v>105962033.5585254</v>
      </c>
      <c r="E256" s="449">
        <f t="shared" si="12"/>
        <v>940867.93383276463</v>
      </c>
      <c r="F256" s="449">
        <v>108621059.01048312</v>
      </c>
      <c r="G256" s="449">
        <v>109656869.1858009</v>
      </c>
      <c r="H256" s="449">
        <f t="shared" si="13"/>
        <v>1035810.1753177792</v>
      </c>
      <c r="I256" s="449">
        <f t="shared" si="14"/>
        <v>94942.241485014558</v>
      </c>
      <c r="J256" s="449">
        <v>-1757416.5234226547</v>
      </c>
      <c r="K256" s="450">
        <v>23734</v>
      </c>
      <c r="L256" s="264">
        <v>6</v>
      </c>
    </row>
    <row r="257" spans="1:12" ht="15.75">
      <c r="A257" s="448">
        <v>791</v>
      </c>
      <c r="B257" s="448" t="s">
        <v>257</v>
      </c>
      <c r="C257" s="449">
        <v>25499394.060455244</v>
      </c>
      <c r="D257" s="449">
        <v>26336235.286704451</v>
      </c>
      <c r="E257" s="449">
        <f t="shared" si="12"/>
        <v>836841.22624920681</v>
      </c>
      <c r="F257" s="449">
        <v>27402453.574701112</v>
      </c>
      <c r="G257" s="449">
        <v>27322820.385385044</v>
      </c>
      <c r="H257" s="449">
        <f t="shared" si="13"/>
        <v>-79633.189316067845</v>
      </c>
      <c r="I257" s="449">
        <f t="shared" si="14"/>
        <v>-916474.41556527466</v>
      </c>
      <c r="J257" s="449">
        <v>-894702.53862738516</v>
      </c>
      <c r="K257" s="450">
        <v>5029</v>
      </c>
      <c r="L257" s="264">
        <v>17</v>
      </c>
    </row>
    <row r="258" spans="1:12" ht="15.75">
      <c r="A258" s="448">
        <v>831</v>
      </c>
      <c r="B258" s="448" t="s">
        <v>258</v>
      </c>
      <c r="C258" s="449">
        <v>15964239.994663078</v>
      </c>
      <c r="D258" s="449">
        <v>16415199.469263295</v>
      </c>
      <c r="E258" s="449">
        <f t="shared" si="12"/>
        <v>450959.47460021637</v>
      </c>
      <c r="F258" s="449">
        <v>16428707.334859675</v>
      </c>
      <c r="G258" s="449">
        <v>16360043.741446657</v>
      </c>
      <c r="H258" s="449">
        <f t="shared" si="13"/>
        <v>-68663.59341301769</v>
      </c>
      <c r="I258" s="449">
        <f t="shared" si="14"/>
        <v>-519623.06801323406</v>
      </c>
      <c r="J258" s="449">
        <v>-869397.16661472712</v>
      </c>
      <c r="K258" s="450">
        <v>4559</v>
      </c>
      <c r="L258" s="264">
        <v>9</v>
      </c>
    </row>
    <row r="259" spans="1:12" ht="15.75">
      <c r="A259" s="448">
        <v>832</v>
      </c>
      <c r="B259" s="448" t="s">
        <v>259</v>
      </c>
      <c r="C259" s="449">
        <v>18602444.903935138</v>
      </c>
      <c r="D259" s="449">
        <v>18710774.945158996</v>
      </c>
      <c r="E259" s="449">
        <f t="shared" si="12"/>
        <v>108330.04122385755</v>
      </c>
      <c r="F259" s="449">
        <v>21565120.095283631</v>
      </c>
      <c r="G259" s="449">
        <v>21690269.404659074</v>
      </c>
      <c r="H259" s="449">
        <f t="shared" si="13"/>
        <v>125149.30937544256</v>
      </c>
      <c r="I259" s="449">
        <f t="shared" si="14"/>
        <v>16819.268151585013</v>
      </c>
      <c r="J259" s="449">
        <v>431372.16781760938</v>
      </c>
      <c r="K259" s="450">
        <v>3825</v>
      </c>
      <c r="L259" s="264">
        <v>17</v>
      </c>
    </row>
    <row r="260" spans="1:12" ht="15.75">
      <c r="A260" s="448">
        <v>833</v>
      </c>
      <c r="B260" s="448" t="s">
        <v>260</v>
      </c>
      <c r="C260" s="449">
        <v>7045367.4202723131</v>
      </c>
      <c r="D260" s="449">
        <v>7249613.1083330838</v>
      </c>
      <c r="E260" s="449">
        <f t="shared" si="12"/>
        <v>204245.68806077074</v>
      </c>
      <c r="F260" s="449">
        <v>7813547.610695404</v>
      </c>
      <c r="G260" s="449">
        <v>7908033.1143377945</v>
      </c>
      <c r="H260" s="449">
        <f t="shared" si="13"/>
        <v>94485.503642390482</v>
      </c>
      <c r="I260" s="449">
        <f t="shared" si="14"/>
        <v>-109760.18441838026</v>
      </c>
      <c r="J260" s="449">
        <v>-214939.13806118513</v>
      </c>
      <c r="K260" s="450">
        <v>1691</v>
      </c>
      <c r="L260" s="264">
        <v>2</v>
      </c>
    </row>
    <row r="261" spans="1:12" ht="15.75">
      <c r="A261" s="448">
        <v>834</v>
      </c>
      <c r="B261" s="448" t="s">
        <v>261</v>
      </c>
      <c r="C261" s="449">
        <v>22563534.059340678</v>
      </c>
      <c r="D261" s="449">
        <v>22757855.111672916</v>
      </c>
      <c r="E261" s="449">
        <f t="shared" si="12"/>
        <v>194321.05233223736</v>
      </c>
      <c r="F261" s="449">
        <v>24522259.676548902</v>
      </c>
      <c r="G261" s="449">
        <v>25077485.555052016</v>
      </c>
      <c r="H261" s="449">
        <f t="shared" si="13"/>
        <v>555225.87850311399</v>
      </c>
      <c r="I261" s="449">
        <f t="shared" si="14"/>
        <v>360904.82617087662</v>
      </c>
      <c r="J261" s="449">
        <v>107105.96031157393</v>
      </c>
      <c r="K261" s="450">
        <v>5879</v>
      </c>
      <c r="L261" s="264">
        <v>5</v>
      </c>
    </row>
    <row r="262" spans="1:12" ht="15.75">
      <c r="A262" s="448">
        <v>837</v>
      </c>
      <c r="B262" s="448" t="s">
        <v>262</v>
      </c>
      <c r="C262" s="449">
        <v>913098400.4049325</v>
      </c>
      <c r="D262" s="449">
        <v>926115777.062253</v>
      </c>
      <c r="E262" s="449">
        <f t="shared" si="12"/>
        <v>13017376.657320499</v>
      </c>
      <c r="F262" s="449">
        <v>823462369.22556555</v>
      </c>
      <c r="G262" s="449">
        <v>868408886.09325981</v>
      </c>
      <c r="H262" s="449">
        <f t="shared" si="13"/>
        <v>44946516.867694259</v>
      </c>
      <c r="I262" s="449">
        <f t="shared" si="14"/>
        <v>31929140.210373759</v>
      </c>
      <c r="J262" s="449">
        <v>24047206.235024422</v>
      </c>
      <c r="K262" s="450">
        <v>249009</v>
      </c>
      <c r="L262" s="264">
        <v>6</v>
      </c>
    </row>
    <row r="263" spans="1:12" ht="15.75">
      <c r="A263" s="448">
        <v>844</v>
      </c>
      <c r="B263" s="448" t="s">
        <v>263</v>
      </c>
      <c r="C263" s="449">
        <v>8817192.2408458553</v>
      </c>
      <c r="D263" s="449">
        <v>8865950.3806540035</v>
      </c>
      <c r="E263" s="449">
        <f t="shared" si="12"/>
        <v>48758.139808148146</v>
      </c>
      <c r="F263" s="449">
        <v>8869890.8943357598</v>
      </c>
      <c r="G263" s="449">
        <v>8925874.6435055826</v>
      </c>
      <c r="H263" s="449">
        <f t="shared" si="13"/>
        <v>55983.749169822782</v>
      </c>
      <c r="I263" s="449">
        <f t="shared" si="14"/>
        <v>7225.6093616746366</v>
      </c>
      <c r="J263" s="449">
        <v>28803.4101133449</v>
      </c>
      <c r="K263" s="450">
        <v>1441</v>
      </c>
      <c r="L263" s="264">
        <v>11</v>
      </c>
    </row>
    <row r="264" spans="1:12" ht="15.75">
      <c r="A264" s="448">
        <v>845</v>
      </c>
      <c r="B264" s="448" t="s">
        <v>264</v>
      </c>
      <c r="C264" s="449">
        <v>13915133.335463492</v>
      </c>
      <c r="D264" s="449">
        <v>14432093.044590462</v>
      </c>
      <c r="E264" s="449">
        <f t="shared" si="12"/>
        <v>516959.7091269698</v>
      </c>
      <c r="F264" s="449">
        <v>14136930.146154318</v>
      </c>
      <c r="G264" s="449">
        <v>13961801.616259404</v>
      </c>
      <c r="H264" s="449">
        <f t="shared" si="13"/>
        <v>-175128.52989491448</v>
      </c>
      <c r="I264" s="449">
        <f t="shared" si="14"/>
        <v>-692088.23902188428</v>
      </c>
      <c r="J264" s="449">
        <v>-498140.86585107632</v>
      </c>
      <c r="K264" s="450">
        <v>2863</v>
      </c>
      <c r="L264" s="264">
        <v>19</v>
      </c>
    </row>
    <row r="265" spans="1:12" ht="15.75">
      <c r="A265" s="448">
        <v>846</v>
      </c>
      <c r="B265" s="448" t="s">
        <v>265</v>
      </c>
      <c r="C265" s="449">
        <v>23088418.161060225</v>
      </c>
      <c r="D265" s="449">
        <v>23730991.018277407</v>
      </c>
      <c r="E265" s="449">
        <f t="shared" ref="E265:E301" si="15">D265-C265</f>
        <v>642572.85721718147</v>
      </c>
      <c r="F265" s="449">
        <v>26015071.337633234</v>
      </c>
      <c r="G265" s="449">
        <v>25880895.169137217</v>
      </c>
      <c r="H265" s="449">
        <f t="shared" ref="H265:H301" si="16">G265-F265</f>
        <v>-134176.16849601641</v>
      </c>
      <c r="I265" s="449">
        <f t="shared" ref="I265:I301" si="17">H265-E265</f>
        <v>-776749.02571319789</v>
      </c>
      <c r="J265" s="449">
        <v>-742991.0677156765</v>
      </c>
      <c r="K265" s="450">
        <v>4862</v>
      </c>
      <c r="L265" s="264">
        <v>14</v>
      </c>
    </row>
    <row r="266" spans="1:12" ht="15.75">
      <c r="A266" s="448">
        <v>848</v>
      </c>
      <c r="B266" s="448" t="s">
        <v>266</v>
      </c>
      <c r="C266" s="449">
        <v>20034750.868133631</v>
      </c>
      <c r="D266" s="449">
        <v>21198149.103476331</v>
      </c>
      <c r="E266" s="449">
        <f t="shared" si="15"/>
        <v>1163398.2353427</v>
      </c>
      <c r="F266" s="449">
        <v>21019088.503206655</v>
      </c>
      <c r="G266" s="449">
        <v>20993057.844780739</v>
      </c>
      <c r="H266" s="449">
        <f t="shared" si="16"/>
        <v>-26030.658425915986</v>
      </c>
      <c r="I266" s="449">
        <f t="shared" si="17"/>
        <v>-1189428.893768616</v>
      </c>
      <c r="J266" s="449">
        <v>-1276287.684238486</v>
      </c>
      <c r="K266" s="450">
        <v>4160</v>
      </c>
      <c r="L266" s="264">
        <v>12</v>
      </c>
    </row>
    <row r="267" spans="1:12" ht="15.75">
      <c r="A267" s="448">
        <v>849</v>
      </c>
      <c r="B267" s="448" t="s">
        <v>267</v>
      </c>
      <c r="C267" s="449">
        <v>11866364.812529648</v>
      </c>
      <c r="D267" s="449">
        <v>12097347.291266784</v>
      </c>
      <c r="E267" s="449">
        <f t="shared" si="15"/>
        <v>230982.47873713635</v>
      </c>
      <c r="F267" s="449">
        <v>13041547.222402791</v>
      </c>
      <c r="G267" s="449">
        <v>12928532.744102743</v>
      </c>
      <c r="H267" s="449">
        <f t="shared" si="16"/>
        <v>-113014.47830004804</v>
      </c>
      <c r="I267" s="449">
        <f t="shared" si="17"/>
        <v>-343996.95703718439</v>
      </c>
      <c r="J267" s="449">
        <v>-189528.41394199897</v>
      </c>
      <c r="K267" s="450">
        <v>2903</v>
      </c>
      <c r="L267" s="264">
        <v>16</v>
      </c>
    </row>
    <row r="268" spans="1:12" ht="15.75">
      <c r="A268" s="448">
        <v>850</v>
      </c>
      <c r="B268" s="448" t="s">
        <v>268</v>
      </c>
      <c r="C268" s="449">
        <v>9132621.1123538204</v>
      </c>
      <c r="D268" s="449">
        <v>9406916.3316809013</v>
      </c>
      <c r="E268" s="449">
        <f t="shared" si="15"/>
        <v>274295.21932708099</v>
      </c>
      <c r="F268" s="449">
        <v>9608033.7193120457</v>
      </c>
      <c r="G268" s="449">
        <v>9812466.6591850817</v>
      </c>
      <c r="H268" s="449">
        <f t="shared" si="16"/>
        <v>204432.939873036</v>
      </c>
      <c r="I268" s="449">
        <f t="shared" si="17"/>
        <v>-69862.279454044998</v>
      </c>
      <c r="J268" s="449">
        <v>-167045.24442671565</v>
      </c>
      <c r="K268" s="450">
        <v>2407</v>
      </c>
      <c r="L268" s="264">
        <v>13</v>
      </c>
    </row>
    <row r="269" spans="1:12" ht="15.75">
      <c r="A269" s="448">
        <v>851</v>
      </c>
      <c r="B269" s="448" t="s">
        <v>269</v>
      </c>
      <c r="C269" s="449">
        <v>82083686.528162003</v>
      </c>
      <c r="D269" s="449">
        <v>86428401.607093722</v>
      </c>
      <c r="E269" s="449">
        <f t="shared" si="15"/>
        <v>4344715.0789317191</v>
      </c>
      <c r="F269" s="449">
        <v>80443333.255282596</v>
      </c>
      <c r="G269" s="449">
        <v>81126030.137822628</v>
      </c>
      <c r="H269" s="449">
        <f t="shared" si="16"/>
        <v>682696.88254003227</v>
      </c>
      <c r="I269" s="449">
        <f t="shared" si="17"/>
        <v>-3662018.1963916868</v>
      </c>
      <c r="J269" s="449">
        <v>-4155811.3385929428</v>
      </c>
      <c r="K269" s="450">
        <v>21227</v>
      </c>
      <c r="L269" s="264">
        <v>19</v>
      </c>
    </row>
    <row r="270" spans="1:12" ht="15.75">
      <c r="A270" s="448">
        <v>853</v>
      </c>
      <c r="B270" s="448" t="s">
        <v>270</v>
      </c>
      <c r="C270" s="449">
        <v>723353173.79914498</v>
      </c>
      <c r="D270" s="449">
        <v>752827293.70441055</v>
      </c>
      <c r="E270" s="449">
        <f t="shared" si="15"/>
        <v>29474119.90526557</v>
      </c>
      <c r="F270" s="449">
        <v>695062131.83201694</v>
      </c>
      <c r="G270" s="449">
        <v>722690021.44777751</v>
      </c>
      <c r="H270" s="449">
        <f t="shared" si="16"/>
        <v>27627889.615760565</v>
      </c>
      <c r="I270" s="449">
        <f t="shared" si="17"/>
        <v>-1846230.2895050049</v>
      </c>
      <c r="J270" s="449">
        <v>-5221053.6042583436</v>
      </c>
      <c r="K270" s="450">
        <v>197900</v>
      </c>
      <c r="L270" s="264">
        <v>2</v>
      </c>
    </row>
    <row r="271" spans="1:12" ht="15.75">
      <c r="A271" s="448">
        <v>854</v>
      </c>
      <c r="B271" s="448" t="s">
        <v>271</v>
      </c>
      <c r="C271" s="449">
        <v>19829570.75596565</v>
      </c>
      <c r="D271" s="449">
        <v>21533650.886476733</v>
      </c>
      <c r="E271" s="449">
        <f t="shared" si="15"/>
        <v>1704080.1305110827</v>
      </c>
      <c r="F271" s="449">
        <v>20690311.834742807</v>
      </c>
      <c r="G271" s="449">
        <v>20638492.629655316</v>
      </c>
      <c r="H271" s="449">
        <f t="shared" si="16"/>
        <v>-51819.20508749038</v>
      </c>
      <c r="I271" s="449">
        <f t="shared" si="17"/>
        <v>-1755899.3355985731</v>
      </c>
      <c r="J271" s="449">
        <v>-1555045.4540657909</v>
      </c>
      <c r="K271" s="450">
        <v>3262</v>
      </c>
      <c r="L271" s="264">
        <v>19</v>
      </c>
    </row>
    <row r="272" spans="1:12" ht="15.75">
      <c r="A272" s="448">
        <v>857</v>
      </c>
      <c r="B272" s="448" t="s">
        <v>272</v>
      </c>
      <c r="C272" s="449">
        <v>15311584.696738198</v>
      </c>
      <c r="D272" s="449">
        <v>15077076.054526702</v>
      </c>
      <c r="E272" s="449">
        <f t="shared" si="15"/>
        <v>-234508.64221149683</v>
      </c>
      <c r="F272" s="449">
        <v>13462945.109398602</v>
      </c>
      <c r="G272" s="449">
        <v>13423017.430545656</v>
      </c>
      <c r="H272" s="449">
        <f t="shared" si="16"/>
        <v>-39927.678852945566</v>
      </c>
      <c r="I272" s="449">
        <f t="shared" si="17"/>
        <v>194580.96335855126</v>
      </c>
      <c r="J272" s="449">
        <v>398439.65243778983</v>
      </c>
      <c r="K272" s="450">
        <v>2394</v>
      </c>
      <c r="L272" s="264">
        <v>11</v>
      </c>
    </row>
    <row r="273" spans="1:12" ht="15.75">
      <c r="A273" s="448">
        <v>858</v>
      </c>
      <c r="B273" s="448" t="s">
        <v>273</v>
      </c>
      <c r="C273" s="449">
        <v>129363433.41571175</v>
      </c>
      <c r="D273" s="449">
        <v>134703503.47529134</v>
      </c>
      <c r="E273" s="449">
        <f t="shared" si="15"/>
        <v>5340070.0595795959</v>
      </c>
      <c r="F273" s="449">
        <v>136358982.42999884</v>
      </c>
      <c r="G273" s="449">
        <v>140469452.05403733</v>
      </c>
      <c r="H273" s="449">
        <f t="shared" si="16"/>
        <v>4110469.6240384877</v>
      </c>
      <c r="I273" s="449">
        <f t="shared" si="17"/>
        <v>-1229600.4355411083</v>
      </c>
      <c r="J273" s="449">
        <v>-2862672.2112382352</v>
      </c>
      <c r="K273" s="450">
        <v>40384</v>
      </c>
      <c r="L273" s="264">
        <v>1</v>
      </c>
    </row>
    <row r="274" spans="1:12" ht="15.75">
      <c r="A274" s="448">
        <v>859</v>
      </c>
      <c r="B274" s="448" t="s">
        <v>274</v>
      </c>
      <c r="C274" s="449">
        <v>22390854.907572355</v>
      </c>
      <c r="D274" s="449">
        <v>23184360.922317587</v>
      </c>
      <c r="E274" s="449">
        <f t="shared" si="15"/>
        <v>793506.01474523172</v>
      </c>
      <c r="F274" s="449">
        <v>20277104.583932716</v>
      </c>
      <c r="G274" s="449">
        <v>20690499.511671428</v>
      </c>
      <c r="H274" s="449">
        <f t="shared" si="16"/>
        <v>413394.92773871124</v>
      </c>
      <c r="I274" s="449">
        <f t="shared" si="17"/>
        <v>-380111.08700652048</v>
      </c>
      <c r="J274" s="449">
        <v>-729828.31950801611</v>
      </c>
      <c r="K274" s="450">
        <v>6562</v>
      </c>
      <c r="L274" s="264">
        <v>17</v>
      </c>
    </row>
    <row r="275" spans="1:12" ht="15.75">
      <c r="A275" s="448">
        <v>886</v>
      </c>
      <c r="B275" s="448" t="s">
        <v>275</v>
      </c>
      <c r="C275" s="449">
        <v>47987250.964812636</v>
      </c>
      <c r="D275" s="449">
        <v>48616698.378013119</v>
      </c>
      <c r="E275" s="449">
        <f t="shared" si="15"/>
        <v>629447.41320048273</v>
      </c>
      <c r="F275" s="449">
        <v>47757659.438168585</v>
      </c>
      <c r="G275" s="449">
        <v>48051794.916188374</v>
      </c>
      <c r="H275" s="449">
        <f t="shared" si="16"/>
        <v>294135.47801978886</v>
      </c>
      <c r="I275" s="449">
        <f t="shared" si="17"/>
        <v>-335311.93518069386</v>
      </c>
      <c r="J275" s="449">
        <v>-831752.29538806062</v>
      </c>
      <c r="K275" s="450">
        <v>12599</v>
      </c>
      <c r="L275" s="264">
        <v>4</v>
      </c>
    </row>
    <row r="276" spans="1:12" ht="15.75">
      <c r="A276" s="448">
        <v>887</v>
      </c>
      <c r="B276" s="448" t="s">
        <v>276</v>
      </c>
      <c r="C276" s="449">
        <v>21866477.093915261</v>
      </c>
      <c r="D276" s="449">
        <v>22086207.88601074</v>
      </c>
      <c r="E276" s="449">
        <f t="shared" si="15"/>
        <v>219730.79209547862</v>
      </c>
      <c r="F276" s="449">
        <v>21180120.028628215</v>
      </c>
      <c r="G276" s="449">
        <v>21322910.542620145</v>
      </c>
      <c r="H276" s="449">
        <f t="shared" si="16"/>
        <v>142790.51399192959</v>
      </c>
      <c r="I276" s="449">
        <f t="shared" si="17"/>
        <v>-76940.278103549033</v>
      </c>
      <c r="J276" s="449">
        <v>-122769.91390775144</v>
      </c>
      <c r="K276" s="450">
        <v>4569</v>
      </c>
      <c r="L276" s="264">
        <v>6</v>
      </c>
    </row>
    <row r="277" spans="1:12" ht="15.75">
      <c r="A277" s="448">
        <v>889</v>
      </c>
      <c r="B277" s="448" t="s">
        <v>277</v>
      </c>
      <c r="C277" s="449">
        <v>11836195.205405431</v>
      </c>
      <c r="D277" s="449">
        <v>11805291.199648473</v>
      </c>
      <c r="E277" s="449">
        <f t="shared" si="15"/>
        <v>-30904.005756957456</v>
      </c>
      <c r="F277" s="449">
        <v>13652785.054324633</v>
      </c>
      <c r="G277" s="449">
        <v>13724182.571589138</v>
      </c>
      <c r="H277" s="449">
        <f t="shared" si="16"/>
        <v>71397.517264505848</v>
      </c>
      <c r="I277" s="449">
        <f t="shared" si="17"/>
        <v>102301.5230214633</v>
      </c>
      <c r="J277" s="449">
        <v>5619.510506705381</v>
      </c>
      <c r="K277" s="450">
        <v>2523</v>
      </c>
      <c r="L277" s="264">
        <v>17</v>
      </c>
    </row>
    <row r="278" spans="1:12" ht="15.75">
      <c r="A278" s="448">
        <v>890</v>
      </c>
      <c r="B278" s="448" t="s">
        <v>278</v>
      </c>
      <c r="C278" s="449">
        <v>6954597.0071470533</v>
      </c>
      <c r="D278" s="449">
        <v>7178519.0577929076</v>
      </c>
      <c r="E278" s="449">
        <f t="shared" si="15"/>
        <v>223922.05064585432</v>
      </c>
      <c r="F278" s="449">
        <v>7154063.8250147598</v>
      </c>
      <c r="G278" s="449">
        <v>7245281.5519973608</v>
      </c>
      <c r="H278" s="449">
        <f t="shared" si="16"/>
        <v>91217.726982600987</v>
      </c>
      <c r="I278" s="449">
        <f t="shared" si="17"/>
        <v>-132704.32366325334</v>
      </c>
      <c r="J278" s="449">
        <v>-231331.22430509236</v>
      </c>
      <c r="K278" s="450">
        <v>1180</v>
      </c>
      <c r="L278" s="264">
        <v>19</v>
      </c>
    </row>
    <row r="279" spans="1:12" ht="15.75">
      <c r="A279" s="448">
        <v>892</v>
      </c>
      <c r="B279" s="448" t="s">
        <v>279</v>
      </c>
      <c r="C279" s="449">
        <v>11080153.712775251</v>
      </c>
      <c r="D279" s="449">
        <v>11124729.418136092</v>
      </c>
      <c r="E279" s="449">
        <f t="shared" si="15"/>
        <v>44575.705360841006</v>
      </c>
      <c r="F279" s="449">
        <v>11710903.169051671</v>
      </c>
      <c r="G279" s="449">
        <v>12089713.049840273</v>
      </c>
      <c r="H279" s="449">
        <f t="shared" si="16"/>
        <v>378809.88078860193</v>
      </c>
      <c r="I279" s="449">
        <f t="shared" si="17"/>
        <v>334234.17542776093</v>
      </c>
      <c r="J279" s="449">
        <v>182251.27862351108</v>
      </c>
      <c r="K279" s="450">
        <v>3592</v>
      </c>
      <c r="L279" s="264">
        <v>13</v>
      </c>
    </row>
    <row r="280" spans="1:12" ht="15.75">
      <c r="A280" s="448">
        <v>893</v>
      </c>
      <c r="B280" s="448" t="s">
        <v>280</v>
      </c>
      <c r="C280" s="449">
        <v>30464803.078375433</v>
      </c>
      <c r="D280" s="449">
        <v>30489133.61890994</v>
      </c>
      <c r="E280" s="449">
        <f t="shared" si="15"/>
        <v>24330.540534507483</v>
      </c>
      <c r="F280" s="449">
        <v>29413270.031975284</v>
      </c>
      <c r="G280" s="449">
        <v>30205790.901301403</v>
      </c>
      <c r="H280" s="449">
        <f t="shared" si="16"/>
        <v>792520.86932611838</v>
      </c>
      <c r="I280" s="449">
        <f t="shared" si="17"/>
        <v>768190.3287916109</v>
      </c>
      <c r="J280" s="449">
        <v>501766.27907457203</v>
      </c>
      <c r="K280" s="450">
        <v>7434</v>
      </c>
      <c r="L280" s="264">
        <v>15</v>
      </c>
    </row>
    <row r="281" spans="1:12" ht="15.75">
      <c r="A281" s="448">
        <v>895</v>
      </c>
      <c r="B281" s="448" t="s">
        <v>281</v>
      </c>
      <c r="C281" s="449">
        <v>63434021.44709982</v>
      </c>
      <c r="D281" s="449">
        <v>64994664.275892042</v>
      </c>
      <c r="E281" s="449">
        <f t="shared" si="15"/>
        <v>1560642.8287922218</v>
      </c>
      <c r="F281" s="449">
        <v>65252714.297599308</v>
      </c>
      <c r="G281" s="449">
        <v>66037374.284111463</v>
      </c>
      <c r="H281" s="449">
        <f t="shared" si="16"/>
        <v>784659.98651215434</v>
      </c>
      <c r="I281" s="449">
        <f t="shared" si="17"/>
        <v>-775982.8422800675</v>
      </c>
      <c r="J281" s="449">
        <v>-1366763.8406895893</v>
      </c>
      <c r="K281" s="450">
        <v>15092</v>
      </c>
      <c r="L281" s="264">
        <v>2</v>
      </c>
    </row>
    <row r="282" spans="1:12" ht="15.75">
      <c r="A282" s="448">
        <v>905</v>
      </c>
      <c r="B282" s="448" t="s">
        <v>282</v>
      </c>
      <c r="C282" s="449">
        <v>257591456.07163519</v>
      </c>
      <c r="D282" s="449">
        <v>269085337.55483204</v>
      </c>
      <c r="E282" s="449">
        <f t="shared" si="15"/>
        <v>11493881.483196855</v>
      </c>
      <c r="F282" s="449">
        <v>240983250.28434977</v>
      </c>
      <c r="G282" s="449">
        <v>247058321.26831001</v>
      </c>
      <c r="H282" s="449">
        <f t="shared" si="16"/>
        <v>6075070.9839602411</v>
      </c>
      <c r="I282" s="449">
        <f t="shared" si="17"/>
        <v>-5418810.4992366135</v>
      </c>
      <c r="J282" s="449">
        <v>-5542054.6274469942</v>
      </c>
      <c r="K282" s="450">
        <v>67988</v>
      </c>
      <c r="L282" s="264">
        <v>15</v>
      </c>
    </row>
    <row r="283" spans="1:12" ht="15.75">
      <c r="A283" s="448">
        <v>908</v>
      </c>
      <c r="B283" s="448" t="s">
        <v>283</v>
      </c>
      <c r="C283" s="449">
        <v>85026523.24177812</v>
      </c>
      <c r="D283" s="449">
        <v>89377611.558803782</v>
      </c>
      <c r="E283" s="449">
        <f t="shared" si="15"/>
        <v>4351088.3170256615</v>
      </c>
      <c r="F283" s="449">
        <v>84708547.841502771</v>
      </c>
      <c r="G283" s="449">
        <v>85459552.90972428</v>
      </c>
      <c r="H283" s="449">
        <f t="shared" si="16"/>
        <v>751005.06822150946</v>
      </c>
      <c r="I283" s="449">
        <f t="shared" si="17"/>
        <v>-3600083.248804152</v>
      </c>
      <c r="J283" s="449">
        <v>-3787572.7748880498</v>
      </c>
      <c r="K283" s="450">
        <v>20703</v>
      </c>
      <c r="L283" s="264">
        <v>6</v>
      </c>
    </row>
    <row r="284" spans="1:12" ht="15.75">
      <c r="A284" s="448">
        <v>915</v>
      </c>
      <c r="B284" s="448" t="s">
        <v>284</v>
      </c>
      <c r="C284" s="449">
        <v>98183839.519379079</v>
      </c>
      <c r="D284" s="449">
        <v>100923183.80160795</v>
      </c>
      <c r="E284" s="449">
        <f t="shared" si="15"/>
        <v>2739344.2822288722</v>
      </c>
      <c r="F284" s="449">
        <v>99481894.705941856</v>
      </c>
      <c r="G284" s="449">
        <v>99348322.074495375</v>
      </c>
      <c r="H284" s="449">
        <f t="shared" si="16"/>
        <v>-133572.63144648075</v>
      </c>
      <c r="I284" s="449">
        <f t="shared" si="17"/>
        <v>-2872916.9136753529</v>
      </c>
      <c r="J284" s="449">
        <v>-3766583.7906187661</v>
      </c>
      <c r="K284" s="450">
        <v>19759</v>
      </c>
      <c r="L284" s="264">
        <v>11</v>
      </c>
    </row>
    <row r="285" spans="1:12" ht="15.75">
      <c r="A285" s="448">
        <v>918</v>
      </c>
      <c r="B285" s="448" t="s">
        <v>285</v>
      </c>
      <c r="C285" s="449">
        <v>9990924.9265393093</v>
      </c>
      <c r="D285" s="449">
        <v>9965085.4232790023</v>
      </c>
      <c r="E285" s="449">
        <f t="shared" si="15"/>
        <v>-25839.503260307014</v>
      </c>
      <c r="F285" s="449">
        <v>9891431.4024844915</v>
      </c>
      <c r="G285" s="449">
        <v>10013993.624508295</v>
      </c>
      <c r="H285" s="449">
        <f t="shared" si="16"/>
        <v>122562.22202380374</v>
      </c>
      <c r="I285" s="449">
        <f t="shared" si="17"/>
        <v>148401.72528411075</v>
      </c>
      <c r="J285" s="449">
        <v>149176.51508571347</v>
      </c>
      <c r="K285" s="450">
        <v>2228</v>
      </c>
      <c r="L285" s="264">
        <v>2</v>
      </c>
    </row>
    <row r="286" spans="1:12" ht="15.75">
      <c r="A286" s="448">
        <v>921</v>
      </c>
      <c r="B286" s="448" t="s">
        <v>286</v>
      </c>
      <c r="C286" s="449">
        <v>11913747.943520846</v>
      </c>
      <c r="D286" s="449">
        <v>12097957.096545504</v>
      </c>
      <c r="E286" s="449">
        <f t="shared" si="15"/>
        <v>184209.15302465856</v>
      </c>
      <c r="F286" s="449">
        <v>13164647.507253978</v>
      </c>
      <c r="G286" s="449">
        <v>13071251.333198493</v>
      </c>
      <c r="H286" s="449">
        <f t="shared" si="16"/>
        <v>-93396.174055485055</v>
      </c>
      <c r="I286" s="449">
        <f t="shared" si="17"/>
        <v>-277605.32708014362</v>
      </c>
      <c r="J286" s="449">
        <v>-237908.90901664365</v>
      </c>
      <c r="K286" s="450">
        <v>1894</v>
      </c>
      <c r="L286" s="264">
        <v>11</v>
      </c>
    </row>
    <row r="287" spans="1:12" ht="15.75">
      <c r="A287" s="448">
        <v>922</v>
      </c>
      <c r="B287" s="448" t="s">
        <v>287</v>
      </c>
      <c r="C287" s="449">
        <v>14850354.696197735</v>
      </c>
      <c r="D287" s="449">
        <v>15200521.181531936</v>
      </c>
      <c r="E287" s="449">
        <f t="shared" si="15"/>
        <v>350166.48533420078</v>
      </c>
      <c r="F287" s="449">
        <v>14322535.790029241</v>
      </c>
      <c r="G287" s="449">
        <v>14909471.057196939</v>
      </c>
      <c r="H287" s="449">
        <f t="shared" si="16"/>
        <v>586935.26716769859</v>
      </c>
      <c r="I287" s="449">
        <f t="shared" si="17"/>
        <v>236768.78183349781</v>
      </c>
      <c r="J287" s="449">
        <v>249027.73576816171</v>
      </c>
      <c r="K287" s="450">
        <v>4501</v>
      </c>
      <c r="L287" s="264">
        <v>6</v>
      </c>
    </row>
    <row r="288" spans="1:12" ht="15.75">
      <c r="A288" s="448">
        <v>924</v>
      </c>
      <c r="B288" s="448" t="s">
        <v>288</v>
      </c>
      <c r="C288" s="449">
        <v>14537202.398474354</v>
      </c>
      <c r="D288" s="449">
        <v>14284283.970138827</v>
      </c>
      <c r="E288" s="449">
        <f t="shared" si="15"/>
        <v>-252918.42833552696</v>
      </c>
      <c r="F288" s="449">
        <v>14351427.760129295</v>
      </c>
      <c r="G288" s="449">
        <v>14361758.474403156</v>
      </c>
      <c r="H288" s="449">
        <f t="shared" si="16"/>
        <v>10330.714273860678</v>
      </c>
      <c r="I288" s="449">
        <f t="shared" si="17"/>
        <v>263249.14260938764</v>
      </c>
      <c r="J288" s="449">
        <v>2923.1663106684573</v>
      </c>
      <c r="K288" s="450">
        <v>2946</v>
      </c>
      <c r="L288" s="264">
        <v>16</v>
      </c>
    </row>
    <row r="289" spans="1:12" ht="15.75">
      <c r="A289" s="448">
        <v>925</v>
      </c>
      <c r="B289" s="448" t="s">
        <v>289</v>
      </c>
      <c r="C289" s="449">
        <v>14211928.931173429</v>
      </c>
      <c r="D289" s="449">
        <v>14540548.845746068</v>
      </c>
      <c r="E289" s="449">
        <f t="shared" si="15"/>
        <v>328619.91457263939</v>
      </c>
      <c r="F289" s="449">
        <v>16178529.373031897</v>
      </c>
      <c r="G289" s="449">
        <v>16471855.837243276</v>
      </c>
      <c r="H289" s="449">
        <f t="shared" si="16"/>
        <v>293326.46421137825</v>
      </c>
      <c r="I289" s="449">
        <f t="shared" si="17"/>
        <v>-35293.450361261144</v>
      </c>
      <c r="J289" s="449">
        <v>-176452.32987074135</v>
      </c>
      <c r="K289" s="450">
        <v>3427</v>
      </c>
      <c r="L289" s="264">
        <v>11</v>
      </c>
    </row>
    <row r="290" spans="1:12" ht="15.75">
      <c r="A290" s="448">
        <v>927</v>
      </c>
      <c r="B290" s="448" t="s">
        <v>290</v>
      </c>
      <c r="C290" s="449">
        <v>96381926.239392012</v>
      </c>
      <c r="D290" s="449">
        <v>97923307.909749925</v>
      </c>
      <c r="E290" s="449">
        <f t="shared" si="15"/>
        <v>1541381.6703579128</v>
      </c>
      <c r="F290" s="449">
        <v>96385349.757409438</v>
      </c>
      <c r="G290" s="449">
        <v>99400705.884608284</v>
      </c>
      <c r="H290" s="449">
        <f t="shared" si="16"/>
        <v>3015356.1271988451</v>
      </c>
      <c r="I290" s="449">
        <f t="shared" si="17"/>
        <v>1473974.4568409324</v>
      </c>
      <c r="J290" s="449">
        <v>-2418024.505428005</v>
      </c>
      <c r="K290" s="450">
        <v>28913</v>
      </c>
      <c r="L290" s="264">
        <v>1</v>
      </c>
    </row>
    <row r="291" spans="1:12" ht="15.75">
      <c r="A291" s="448">
        <v>931</v>
      </c>
      <c r="B291" s="448" t="s">
        <v>291</v>
      </c>
      <c r="C291" s="449">
        <v>28945217.250300225</v>
      </c>
      <c r="D291" s="449">
        <v>30634477.571888559</v>
      </c>
      <c r="E291" s="449">
        <f t="shared" si="15"/>
        <v>1689260.3215883337</v>
      </c>
      <c r="F291" s="449">
        <v>34757064.798894353</v>
      </c>
      <c r="G291" s="449">
        <v>34818960.951841004</v>
      </c>
      <c r="H291" s="449">
        <f t="shared" si="16"/>
        <v>61896.152946650982</v>
      </c>
      <c r="I291" s="449">
        <f t="shared" si="17"/>
        <v>-1627364.1686416827</v>
      </c>
      <c r="J291" s="449">
        <v>-1427633.14619161</v>
      </c>
      <c r="K291" s="450">
        <v>5951</v>
      </c>
      <c r="L291" s="264">
        <v>13</v>
      </c>
    </row>
    <row r="292" spans="1:12" ht="15.75">
      <c r="A292" s="448">
        <v>934</v>
      </c>
      <c r="B292" s="448" t="s">
        <v>292</v>
      </c>
      <c r="C292" s="449">
        <v>12596947.991641257</v>
      </c>
      <c r="D292" s="449">
        <v>12765035.034787988</v>
      </c>
      <c r="E292" s="449">
        <f t="shared" si="15"/>
        <v>168087.04314673133</v>
      </c>
      <c r="F292" s="449">
        <v>13158659.958323436</v>
      </c>
      <c r="G292" s="449">
        <v>12972083.140899753</v>
      </c>
      <c r="H292" s="449">
        <f t="shared" si="16"/>
        <v>-186576.81742368266</v>
      </c>
      <c r="I292" s="449">
        <f t="shared" si="17"/>
        <v>-354663.86057041399</v>
      </c>
      <c r="J292" s="449">
        <v>-541783.09415092459</v>
      </c>
      <c r="K292" s="450">
        <v>2671</v>
      </c>
      <c r="L292" s="264">
        <v>14</v>
      </c>
    </row>
    <row r="293" spans="1:12" ht="15.75">
      <c r="A293" s="448">
        <v>935</v>
      </c>
      <c r="B293" s="448" t="s">
        <v>293</v>
      </c>
      <c r="C293" s="449">
        <v>14077421.512699133</v>
      </c>
      <c r="D293" s="449">
        <v>14231769.289935146</v>
      </c>
      <c r="E293" s="449">
        <f t="shared" si="15"/>
        <v>154347.77723601274</v>
      </c>
      <c r="F293" s="449">
        <v>14359754.570920423</v>
      </c>
      <c r="G293" s="449">
        <v>14261565.362628208</v>
      </c>
      <c r="H293" s="449">
        <f t="shared" si="16"/>
        <v>-98189.2082922142</v>
      </c>
      <c r="I293" s="449">
        <f t="shared" si="17"/>
        <v>-252536.98552822694</v>
      </c>
      <c r="J293" s="449">
        <v>-270509.31154382485</v>
      </c>
      <c r="K293" s="450">
        <v>2985</v>
      </c>
      <c r="L293" s="264">
        <v>8</v>
      </c>
    </row>
    <row r="294" spans="1:12" ht="15.75">
      <c r="A294" s="448">
        <v>936</v>
      </c>
      <c r="B294" s="448" t="s">
        <v>294</v>
      </c>
      <c r="C294" s="449">
        <v>32661724.686960667</v>
      </c>
      <c r="D294" s="449">
        <v>32929020.161312439</v>
      </c>
      <c r="E294" s="449">
        <f t="shared" si="15"/>
        <v>267295.47435177118</v>
      </c>
      <c r="F294" s="449">
        <v>36254211.383562326</v>
      </c>
      <c r="G294" s="449">
        <v>36161711.402200907</v>
      </c>
      <c r="H294" s="449">
        <f t="shared" si="16"/>
        <v>-92499.981361418962</v>
      </c>
      <c r="I294" s="449">
        <f t="shared" si="17"/>
        <v>-359795.45571319014</v>
      </c>
      <c r="J294" s="449">
        <v>-20498.155292158946</v>
      </c>
      <c r="K294" s="450">
        <v>6395</v>
      </c>
      <c r="L294" s="264">
        <v>6</v>
      </c>
    </row>
    <row r="295" spans="1:12" ht="15.75">
      <c r="A295" s="448">
        <v>946</v>
      </c>
      <c r="B295" s="448" t="s">
        <v>295</v>
      </c>
      <c r="C295" s="449">
        <v>26574278.162797157</v>
      </c>
      <c r="D295" s="449">
        <v>28071958.044821475</v>
      </c>
      <c r="E295" s="449">
        <f t="shared" si="15"/>
        <v>1497679.882024318</v>
      </c>
      <c r="F295" s="449">
        <v>26361844.871597454</v>
      </c>
      <c r="G295" s="449">
        <v>26782121.248822536</v>
      </c>
      <c r="H295" s="449">
        <f t="shared" si="16"/>
        <v>420276.37722508237</v>
      </c>
      <c r="I295" s="449">
        <f t="shared" si="17"/>
        <v>-1077403.5047992356</v>
      </c>
      <c r="J295" s="449">
        <v>-844708.37129317224</v>
      </c>
      <c r="K295" s="450">
        <v>6287</v>
      </c>
      <c r="L295" s="264">
        <v>15</v>
      </c>
    </row>
    <row r="296" spans="1:12" ht="15.75">
      <c r="A296" s="448">
        <v>976</v>
      </c>
      <c r="B296" s="448" t="s">
        <v>296</v>
      </c>
      <c r="C296" s="449">
        <v>23001952.291483738</v>
      </c>
      <c r="D296" s="449">
        <v>24590994.189810585</v>
      </c>
      <c r="E296" s="449">
        <f t="shared" si="15"/>
        <v>1589041.8983268477</v>
      </c>
      <c r="F296" s="449">
        <v>24195262.934603527</v>
      </c>
      <c r="G296" s="449">
        <v>24109860.282381602</v>
      </c>
      <c r="H296" s="449">
        <f t="shared" si="16"/>
        <v>-85402.652221925557</v>
      </c>
      <c r="I296" s="449">
        <f t="shared" si="17"/>
        <v>-1674444.5505487733</v>
      </c>
      <c r="J296" s="449">
        <v>-1602512.3744781269</v>
      </c>
      <c r="K296" s="450">
        <v>3788</v>
      </c>
      <c r="L296" s="264">
        <v>19</v>
      </c>
    </row>
    <row r="297" spans="1:12" ht="15.75">
      <c r="A297" s="448">
        <v>977</v>
      </c>
      <c r="B297" s="448" t="s">
        <v>297</v>
      </c>
      <c r="C297" s="449">
        <v>60367969.666707225</v>
      </c>
      <c r="D297" s="449">
        <v>61901849.726861037</v>
      </c>
      <c r="E297" s="449">
        <f t="shared" si="15"/>
        <v>1533880.0601538122</v>
      </c>
      <c r="F297" s="449">
        <v>60408007.40911781</v>
      </c>
      <c r="G297" s="449">
        <v>62121959.14804253</v>
      </c>
      <c r="H297" s="449">
        <f t="shared" si="16"/>
        <v>1713951.7389247194</v>
      </c>
      <c r="I297" s="449">
        <f t="shared" si="17"/>
        <v>180071.67877090722</v>
      </c>
      <c r="J297" s="449">
        <v>-334281.04799770564</v>
      </c>
      <c r="K297" s="450">
        <v>15293</v>
      </c>
      <c r="L297" s="264">
        <v>17</v>
      </c>
    </row>
    <row r="298" spans="1:12" ht="15.75">
      <c r="A298" s="448">
        <v>980</v>
      </c>
      <c r="B298" s="448" t="s">
        <v>298</v>
      </c>
      <c r="C298" s="449">
        <v>106659897.60802521</v>
      </c>
      <c r="D298" s="449">
        <v>110492391.80095835</v>
      </c>
      <c r="E298" s="449">
        <f t="shared" si="15"/>
        <v>3832494.1929331422</v>
      </c>
      <c r="F298" s="449">
        <v>105949938.48228171</v>
      </c>
      <c r="G298" s="449">
        <v>110530080.80191401</v>
      </c>
      <c r="H298" s="449">
        <f t="shared" si="16"/>
        <v>4580142.3196322918</v>
      </c>
      <c r="I298" s="449">
        <f t="shared" si="17"/>
        <v>747648.12669914961</v>
      </c>
      <c r="J298" s="449">
        <v>-1020489.9634675086</v>
      </c>
      <c r="K298" s="450">
        <v>33607</v>
      </c>
      <c r="L298" s="264">
        <v>6</v>
      </c>
    </row>
    <row r="299" spans="1:12" ht="15.75">
      <c r="A299" s="448">
        <v>981</v>
      </c>
      <c r="B299" s="448" t="s">
        <v>299</v>
      </c>
      <c r="C299" s="449">
        <v>8487364.4000124689</v>
      </c>
      <c r="D299" s="449">
        <v>8329339.3258038443</v>
      </c>
      <c r="E299" s="449">
        <f t="shared" si="15"/>
        <v>-158025.07420862466</v>
      </c>
      <c r="F299" s="449">
        <v>9247752.0042363722</v>
      </c>
      <c r="G299" s="449">
        <v>9460611.0144324247</v>
      </c>
      <c r="H299" s="449">
        <f t="shared" si="16"/>
        <v>212859.01019605249</v>
      </c>
      <c r="I299" s="449">
        <f t="shared" si="17"/>
        <v>370884.08440467715</v>
      </c>
      <c r="J299" s="449">
        <v>71246.670516797109</v>
      </c>
      <c r="K299" s="450">
        <v>2237</v>
      </c>
      <c r="L299" s="264">
        <v>5</v>
      </c>
    </row>
    <row r="300" spans="1:12" ht="15.75">
      <c r="A300" s="448">
        <v>989</v>
      </c>
      <c r="B300" s="448" t="s">
        <v>300</v>
      </c>
      <c r="C300" s="449">
        <v>28603695.335299779</v>
      </c>
      <c r="D300" s="449">
        <v>28983376.437843677</v>
      </c>
      <c r="E300" s="449">
        <f t="shared" si="15"/>
        <v>379681.10254389793</v>
      </c>
      <c r="F300" s="449">
        <v>27178807.958570044</v>
      </c>
      <c r="G300" s="449">
        <v>27296938.269199897</v>
      </c>
      <c r="H300" s="449">
        <f t="shared" si="16"/>
        <v>118130.31062985212</v>
      </c>
      <c r="I300" s="449">
        <f t="shared" si="17"/>
        <v>-261550.79191404581</v>
      </c>
      <c r="J300" s="449">
        <v>-193006.17926444765</v>
      </c>
      <c r="K300" s="450">
        <v>5406</v>
      </c>
      <c r="L300" s="264">
        <v>14</v>
      </c>
    </row>
    <row r="301" spans="1:12" ht="15.75">
      <c r="A301" s="451">
        <v>992</v>
      </c>
      <c r="B301" s="451" t="s">
        <v>301</v>
      </c>
      <c r="C301" s="452">
        <v>75924505.698614493</v>
      </c>
      <c r="D301" s="452">
        <v>81340717.795885384</v>
      </c>
      <c r="E301" s="452">
        <f t="shared" si="15"/>
        <v>5416212.0972708911</v>
      </c>
      <c r="F301" s="452">
        <v>81706265.291113615</v>
      </c>
      <c r="G301" s="452">
        <v>81989445.602418497</v>
      </c>
      <c r="H301" s="452">
        <f t="shared" si="16"/>
        <v>283180.31130488217</v>
      </c>
      <c r="I301" s="452">
        <f t="shared" si="17"/>
        <v>-5133031.7859660089</v>
      </c>
      <c r="J301" s="452">
        <v>-3959364.0592525154</v>
      </c>
      <c r="K301" s="453">
        <v>18120</v>
      </c>
      <c r="L301" s="264">
        <v>13</v>
      </c>
    </row>
  </sheetData>
  <autoFilter ref="A8:L8" xr:uid="{2010AA24-22A0-4C0B-A4DD-3B9E54A13606}">
    <sortState xmlns:xlrd2="http://schemas.microsoft.com/office/spreadsheetml/2017/richdata2" ref="A9:L301">
      <sortCondition ref="A8"/>
    </sortState>
  </autoFilter>
  <conditionalFormatting sqref="E8:E301">
    <cfRule type="cellIs" dxfId="6" priority="4" operator="greaterThan">
      <formula>0</formula>
    </cfRule>
    <cfRule type="cellIs" dxfId="5" priority="5" operator="lessThan">
      <formula>0</formula>
    </cfRule>
  </conditionalFormatting>
  <conditionalFormatting sqref="H8:J301"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K9:K301">
    <cfRule type="cellIs" dxfId="2" priority="1" operator="lessThan">
      <formula>0</formula>
    </cfRule>
  </conditionalFormatting>
  <hyperlinks>
    <hyperlink ref="A4" r:id="rId1" xr:uid="{B95C3F29-E832-4B8E-9E73-296E60D77990}"/>
    <hyperlink ref="A3" r:id="rId2" xr:uid="{BDACC097-F939-4675-B5FA-5BFBADEA926F}"/>
  </hyperlinks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7DE4B-9394-4838-A3F5-47957724A23F}">
  <dimension ref="A1:AG325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3" sqref="A3"/>
    </sheetView>
  </sheetViews>
  <sheetFormatPr defaultRowHeight="16.5"/>
  <cols>
    <col min="1" max="1" width="6.28515625" style="1" customWidth="1"/>
    <col min="2" max="2" width="18" style="1" bestFit="1" customWidth="1"/>
    <col min="3" max="3" width="11.140625" style="1" customWidth="1"/>
    <col min="4" max="4" width="11" style="7" customWidth="1"/>
    <col min="5" max="5" width="16.5703125" style="1" customWidth="1"/>
    <col min="6" max="6" width="16.140625" style="14" customWidth="1"/>
    <col min="7" max="7" width="20" style="489" customWidth="1"/>
    <col min="8" max="8" width="12.85546875" style="1" bestFit="1" customWidth="1"/>
    <col min="9" max="9" width="16.28515625" customWidth="1"/>
    <col min="10" max="10" width="15.28515625" style="486" customWidth="1"/>
    <col min="11" max="11" width="12.85546875" customWidth="1"/>
    <col min="12" max="12" width="12.7109375" customWidth="1"/>
    <col min="13" max="13" width="11.42578125" bestFit="1" customWidth="1"/>
    <col min="14" max="14" width="11.7109375" customWidth="1"/>
    <col min="15" max="15" width="12" bestFit="1" customWidth="1"/>
    <col min="16" max="16" width="11.28515625" customWidth="1"/>
    <col min="17" max="17" width="4.5703125" style="1" customWidth="1"/>
    <col min="18" max="18" width="14.7109375" style="1" customWidth="1"/>
    <col min="19" max="19" width="16.140625" style="47" customWidth="1"/>
    <col min="20" max="20" width="13.7109375" style="1" customWidth="1"/>
    <col min="21" max="21" width="15.7109375" bestFit="1" customWidth="1"/>
    <col min="22" max="22" width="17.5703125" style="487" customWidth="1"/>
    <col min="23" max="23" width="20.28515625" style="1" bestFit="1" customWidth="1"/>
    <col min="24" max="24" width="18.7109375" customWidth="1"/>
    <col min="25" max="25" width="16" style="1" customWidth="1"/>
    <col min="26" max="26" width="16" style="261" customWidth="1"/>
    <col min="27" max="27" width="12.85546875" style="1" bestFit="1" customWidth="1"/>
    <col min="28" max="28" width="15" bestFit="1" customWidth="1"/>
    <col min="29" max="29" width="15" style="487" customWidth="1"/>
    <col min="30" max="30" width="12.42578125" style="1" customWidth="1"/>
    <col min="31" max="31" width="14.85546875" customWidth="1"/>
    <col min="32" max="32" width="11.140625" style="488" customWidth="1"/>
  </cols>
  <sheetData>
    <row r="1" spans="1:33" ht="26.25">
      <c r="A1" s="454" t="s">
        <v>509</v>
      </c>
      <c r="B1" s="455"/>
      <c r="C1" s="455"/>
      <c r="D1" s="21"/>
      <c r="E1" s="455"/>
      <c r="F1" s="26"/>
      <c r="G1" s="456"/>
      <c r="H1" s="455"/>
      <c r="I1" s="455"/>
      <c r="J1" s="457"/>
      <c r="K1" s="458"/>
      <c r="L1" s="458"/>
      <c r="M1" s="458"/>
      <c r="N1" s="458"/>
      <c r="O1" s="458"/>
      <c r="P1" s="458"/>
      <c r="Q1" s="455"/>
      <c r="R1" s="455"/>
      <c r="S1" s="21"/>
      <c r="T1" s="455"/>
      <c r="U1" s="455"/>
      <c r="V1" s="459"/>
      <c r="W1" s="455"/>
      <c r="X1" s="455"/>
      <c r="Y1" s="455"/>
      <c r="Z1" s="32"/>
      <c r="AA1" s="455"/>
      <c r="AB1" s="455"/>
      <c r="AC1" s="459"/>
      <c r="AD1" s="455"/>
      <c r="AE1" s="455"/>
      <c r="AF1" s="460"/>
    </row>
    <row r="2" spans="1:33" ht="82.5">
      <c r="A2" s="461" t="s">
        <v>326</v>
      </c>
      <c r="B2" s="462" t="s">
        <v>7</v>
      </c>
      <c r="C2" s="463" t="s">
        <v>324</v>
      </c>
      <c r="D2" s="464" t="s">
        <v>486</v>
      </c>
      <c r="E2" s="464" t="s">
        <v>510</v>
      </c>
      <c r="F2" s="464" t="s">
        <v>511</v>
      </c>
      <c r="G2" s="465" t="s">
        <v>512</v>
      </c>
      <c r="H2" s="464" t="s">
        <v>513</v>
      </c>
      <c r="I2" s="464" t="s">
        <v>514</v>
      </c>
      <c r="J2" s="465" t="s">
        <v>515</v>
      </c>
      <c r="K2" s="466" t="s">
        <v>516</v>
      </c>
      <c r="L2" s="467" t="s">
        <v>517</v>
      </c>
      <c r="M2" s="466" t="s">
        <v>325</v>
      </c>
      <c r="N2" s="466" t="s">
        <v>518</v>
      </c>
      <c r="O2" s="466" t="s">
        <v>519</v>
      </c>
      <c r="P2" s="466" t="s">
        <v>520</v>
      </c>
      <c r="Q2" s="468"/>
      <c r="R2" s="464" t="s">
        <v>521</v>
      </c>
      <c r="S2" s="464" t="s">
        <v>522</v>
      </c>
      <c r="T2" s="464" t="s">
        <v>523</v>
      </c>
      <c r="U2" s="464" t="s">
        <v>524</v>
      </c>
      <c r="V2" s="465" t="s">
        <v>525</v>
      </c>
      <c r="W2" s="464" t="s">
        <v>526</v>
      </c>
      <c r="X2" s="464" t="s">
        <v>527</v>
      </c>
      <c r="Y2" s="464" t="s">
        <v>528</v>
      </c>
      <c r="Z2" s="464" t="s">
        <v>529</v>
      </c>
      <c r="AA2" s="461" t="s">
        <v>530</v>
      </c>
      <c r="AB2" s="461" t="s">
        <v>531</v>
      </c>
      <c r="AC2" s="469" t="s">
        <v>532</v>
      </c>
      <c r="AD2" s="461" t="s">
        <v>533</v>
      </c>
      <c r="AE2" s="461" t="s">
        <v>534</v>
      </c>
      <c r="AF2" s="470" t="s">
        <v>535</v>
      </c>
    </row>
    <row r="3" spans="1:33" ht="35.25" customHeight="1">
      <c r="A3" s="254"/>
      <c r="B3" s="243" t="s">
        <v>8</v>
      </c>
      <c r="C3" s="244">
        <v>5517897</v>
      </c>
      <c r="D3" s="252">
        <v>5533611</v>
      </c>
      <c r="E3" s="244">
        <v>1900471955.5745189</v>
      </c>
      <c r="F3" s="244">
        <v>1735742182.9534478</v>
      </c>
      <c r="G3" s="471">
        <f t="shared" ref="G3" si="0">F3-E3</f>
        <v>-164729772.6210711</v>
      </c>
      <c r="H3" s="244">
        <f t="shared" ref="H3" si="1">SUM(K3,M3)</f>
        <v>-3590915</v>
      </c>
      <c r="I3" s="252">
        <f t="shared" ref="I3" si="2">SUM(L3,N3:P3)</f>
        <v>-242307970.90590233</v>
      </c>
      <c r="J3" s="472">
        <f t="shared" ref="J3" si="3">I3-H3</f>
        <v>-238717055.90590233</v>
      </c>
      <c r="K3" s="263">
        <v>-3590915</v>
      </c>
      <c r="L3" s="473">
        <v>-1.2258649803698063E-5</v>
      </c>
      <c r="M3" s="263">
        <v>0</v>
      </c>
      <c r="N3" s="263">
        <v>-737908.11089193181</v>
      </c>
      <c r="O3" s="263">
        <v>-161046708.52999875</v>
      </c>
      <c r="P3" s="263">
        <v>-80523354.264999375</v>
      </c>
      <c r="Q3" s="252"/>
      <c r="R3" s="244">
        <v>819002398</v>
      </c>
      <c r="S3" s="252">
        <v>832422207.93104863</v>
      </c>
      <c r="T3" s="244">
        <v>851000000.00000167</v>
      </c>
      <c r="U3" s="244">
        <v>864000000.00000131</v>
      </c>
      <c r="V3" s="471">
        <f t="shared" ref="V3" si="4">(S3+U3)-(R3+T3)</f>
        <v>26419809.931048155</v>
      </c>
      <c r="W3" s="244">
        <v>3570474353.0000019</v>
      </c>
      <c r="X3" s="244">
        <v>3432164390.8844991</v>
      </c>
      <c r="Y3" s="311">
        <v>14806606</v>
      </c>
      <c r="Z3" s="311">
        <v>14806606</v>
      </c>
      <c r="AA3" s="244">
        <v>3585280959.0000019</v>
      </c>
      <c r="AB3" s="244">
        <v>3446970996.8844991</v>
      </c>
      <c r="AC3" s="474">
        <f t="shared" ref="AC3" si="5">AB3-AA3</f>
        <v>-138309962.11550283</v>
      </c>
      <c r="AD3" s="423">
        <f t="shared" ref="AD3" si="6">AA3/C3</f>
        <v>649.75496262434797</v>
      </c>
      <c r="AE3" s="423">
        <v>622.91530736159427</v>
      </c>
      <c r="AF3" s="472">
        <f t="shared" ref="AF3" si="7">AE3-AD3</f>
        <v>-26.839655262753695</v>
      </c>
    </row>
    <row r="4" spans="1:33">
      <c r="A4" s="255">
        <v>5</v>
      </c>
      <c r="B4" s="18" t="s">
        <v>9</v>
      </c>
      <c r="C4" s="21">
        <v>9311</v>
      </c>
      <c r="D4" s="21">
        <v>9183</v>
      </c>
      <c r="E4" s="22">
        <v>5923462.7334549297</v>
      </c>
      <c r="F4" s="22">
        <v>3085897.3085649628</v>
      </c>
      <c r="G4" s="474">
        <f t="shared" ref="G4:G67" si="8">F4-E4</f>
        <v>-2837565.4248899668</v>
      </c>
      <c r="H4" s="475">
        <f t="shared" ref="H4:H67" si="9">SUM(K4,M4)</f>
        <v>1514201</v>
      </c>
      <c r="I4" s="22">
        <f t="shared" ref="I4:I67" si="10">SUM(L4,N4:P4)</f>
        <v>-1251396.0243678107</v>
      </c>
      <c r="J4" s="476">
        <f t="shared" ref="J4:J67" si="11">I4-H4</f>
        <v>-2765597.0243678107</v>
      </c>
      <c r="K4" s="477">
        <v>1357610</v>
      </c>
      <c r="L4" s="478">
        <v>-124495.38485205994</v>
      </c>
      <c r="M4" s="478">
        <v>156591</v>
      </c>
      <c r="N4" s="478">
        <v>-726016.31883501098</v>
      </c>
      <c r="O4" s="478">
        <v>-267256.21378715977</v>
      </c>
      <c r="P4" s="478">
        <v>-133628.10689357988</v>
      </c>
      <c r="Q4" s="41"/>
      <c r="R4" s="41">
        <v>5450163</v>
      </c>
      <c r="S4" s="41">
        <v>5541455.3899080399</v>
      </c>
      <c r="T4" s="498">
        <v>1995400.0337450588</v>
      </c>
      <c r="U4" s="498">
        <v>2026469.2077520455</v>
      </c>
      <c r="V4" s="479">
        <f t="shared" ref="V4:V67" si="12">(S4+U4)-(R4+T4)</f>
        <v>122361.56391502637</v>
      </c>
      <c r="W4" s="440">
        <v>13369025.033745058</v>
      </c>
      <c r="X4" s="440">
        <v>10653821.906225048</v>
      </c>
      <c r="Y4" s="480">
        <v>1548658</v>
      </c>
      <c r="Z4" s="481">
        <v>1548658</v>
      </c>
      <c r="AA4" s="440">
        <v>14917683.033745058</v>
      </c>
      <c r="AB4" s="440">
        <v>12202479.906225048</v>
      </c>
      <c r="AC4" s="474">
        <f t="shared" ref="AC4:AC67" si="13">AB4-AA4</f>
        <v>-2715203.1275200099</v>
      </c>
      <c r="AD4" s="482">
        <f t="shared" ref="AD4:AD67" si="14">AA4/C4</f>
        <v>1602.1569148045385</v>
      </c>
      <c r="AE4" s="440">
        <v>1328.8119248856635</v>
      </c>
      <c r="AF4" s="476">
        <f t="shared" ref="AF4:AF67" si="15">AE4-AD4</f>
        <v>-273.34498991887494</v>
      </c>
      <c r="AG4" s="264">
        <v>14</v>
      </c>
    </row>
    <row r="5" spans="1:33">
      <c r="A5" s="255">
        <v>9</v>
      </c>
      <c r="B5" s="18" t="s">
        <v>10</v>
      </c>
      <c r="C5" s="21">
        <v>2491</v>
      </c>
      <c r="D5" s="21">
        <v>2447</v>
      </c>
      <c r="E5" s="22">
        <v>1948056.6549185985</v>
      </c>
      <c r="F5" s="22">
        <v>1782474.467008315</v>
      </c>
      <c r="G5" s="474">
        <f t="shared" si="8"/>
        <v>-165582.18791028345</v>
      </c>
      <c r="H5" s="475">
        <f t="shared" si="9"/>
        <v>444162</v>
      </c>
      <c r="I5" s="22">
        <f t="shared" si="10"/>
        <v>301902.86943707836</v>
      </c>
      <c r="J5" s="476">
        <f t="shared" si="11"/>
        <v>-142259.13056292164</v>
      </c>
      <c r="K5" s="483">
        <v>413751</v>
      </c>
      <c r="L5" s="478">
        <v>405917.30908456858</v>
      </c>
      <c r="M5" s="478">
        <v>30411</v>
      </c>
      <c r="N5" s="478">
        <v>2809.4667780537366</v>
      </c>
      <c r="O5" s="478">
        <v>-71215.937617029282</v>
      </c>
      <c r="P5" s="478">
        <v>-35607.968808514641</v>
      </c>
      <c r="Q5" s="41"/>
      <c r="R5" s="41">
        <v>1700195</v>
      </c>
      <c r="S5" s="41">
        <v>1737475.6973889286</v>
      </c>
      <c r="T5" s="499">
        <v>527121.88997430366</v>
      </c>
      <c r="U5" s="499">
        <v>529965.70726846554</v>
      </c>
      <c r="V5" s="474">
        <f t="shared" si="12"/>
        <v>40124.514683090616</v>
      </c>
      <c r="W5" s="440">
        <v>4175372.8899743035</v>
      </c>
      <c r="X5" s="440">
        <v>4049915.8716657087</v>
      </c>
      <c r="Y5" s="480">
        <v>-493319</v>
      </c>
      <c r="Z5" s="481">
        <v>-493319</v>
      </c>
      <c r="AA5" s="440">
        <v>3682053.8899743035</v>
      </c>
      <c r="AB5" s="440">
        <v>3556596.8716657087</v>
      </c>
      <c r="AC5" s="474">
        <f t="shared" si="13"/>
        <v>-125457.01830859482</v>
      </c>
      <c r="AD5" s="482">
        <f t="shared" si="14"/>
        <v>1478.1428703228837</v>
      </c>
      <c r="AE5" s="440">
        <v>1453.4519295732362</v>
      </c>
      <c r="AF5" s="476">
        <f t="shared" si="15"/>
        <v>-24.690940749647552</v>
      </c>
      <c r="AG5" s="264">
        <v>17</v>
      </c>
    </row>
    <row r="6" spans="1:33">
      <c r="A6" s="255">
        <v>10</v>
      </c>
      <c r="B6" s="18" t="s">
        <v>11</v>
      </c>
      <c r="C6" s="21">
        <v>11197</v>
      </c>
      <c r="D6" s="21">
        <v>11102</v>
      </c>
      <c r="E6" s="22">
        <v>4131634.0145593872</v>
      </c>
      <c r="F6" s="22">
        <v>2173540.8140978925</v>
      </c>
      <c r="G6" s="474">
        <f t="shared" si="8"/>
        <v>-1958093.2004614947</v>
      </c>
      <c r="H6" s="475">
        <f t="shared" si="9"/>
        <v>-154751</v>
      </c>
      <c r="I6" s="22">
        <f t="shared" si="10"/>
        <v>-1939081.8024766881</v>
      </c>
      <c r="J6" s="476">
        <f t="shared" si="11"/>
        <v>-1784330.8024766881</v>
      </c>
      <c r="K6" s="483">
        <v>449395</v>
      </c>
      <c r="L6" s="478">
        <v>-407074.43784845714</v>
      </c>
      <c r="M6" s="478">
        <v>-604146</v>
      </c>
      <c r="N6" s="478">
        <v>-1047349.0037224736</v>
      </c>
      <c r="O6" s="478">
        <v>-323105.57393717166</v>
      </c>
      <c r="P6" s="478">
        <v>-161552.78696858583</v>
      </c>
      <c r="Q6" s="41"/>
      <c r="R6" s="41">
        <v>6401533</v>
      </c>
      <c r="S6" s="41">
        <v>6565945.6464468455</v>
      </c>
      <c r="T6" s="499">
        <v>2441205.4908443792</v>
      </c>
      <c r="U6" s="499">
        <v>2475925.8503464572</v>
      </c>
      <c r="V6" s="474">
        <f t="shared" si="12"/>
        <v>199133.00594892353</v>
      </c>
      <c r="W6" s="440">
        <v>12974372.49084438</v>
      </c>
      <c r="X6" s="440">
        <v>11215412.310891196</v>
      </c>
      <c r="Y6" s="480">
        <v>-639825</v>
      </c>
      <c r="Z6" s="481">
        <v>-639825</v>
      </c>
      <c r="AA6" s="440">
        <v>12334547.49084438</v>
      </c>
      <c r="AB6" s="440">
        <v>10575587.310891196</v>
      </c>
      <c r="AC6" s="474">
        <f t="shared" si="13"/>
        <v>-1758960.179953184</v>
      </c>
      <c r="AD6" s="482">
        <f t="shared" si="14"/>
        <v>1101.5939529199231</v>
      </c>
      <c r="AE6" s="440">
        <v>952.58397684121746</v>
      </c>
      <c r="AF6" s="476">
        <f t="shared" si="15"/>
        <v>-149.00997607870568</v>
      </c>
      <c r="AG6" s="264">
        <v>14</v>
      </c>
    </row>
    <row r="7" spans="1:33">
      <c r="A7" s="255">
        <v>16</v>
      </c>
      <c r="B7" s="18" t="s">
        <v>12</v>
      </c>
      <c r="C7" s="21">
        <v>8033</v>
      </c>
      <c r="D7" s="21">
        <v>8014</v>
      </c>
      <c r="E7" s="22">
        <v>7113344.0647687754</v>
      </c>
      <c r="F7" s="22">
        <v>5373793.2450678628</v>
      </c>
      <c r="G7" s="474">
        <f t="shared" si="8"/>
        <v>-1739550.8197009126</v>
      </c>
      <c r="H7" s="475">
        <f t="shared" si="9"/>
        <v>6199276</v>
      </c>
      <c r="I7" s="22">
        <f t="shared" si="10"/>
        <v>4557277.8296594918</v>
      </c>
      <c r="J7" s="476">
        <f t="shared" si="11"/>
        <v>-1641998.1703405082</v>
      </c>
      <c r="K7" s="483">
        <v>3305207</v>
      </c>
      <c r="L7" s="478">
        <v>2618692.8888114048</v>
      </c>
      <c r="M7" s="478">
        <v>2894069</v>
      </c>
      <c r="N7" s="478">
        <v>2288436.5085204644</v>
      </c>
      <c r="O7" s="478">
        <v>-233234.37844825201</v>
      </c>
      <c r="P7" s="478">
        <v>-116617.18922412601</v>
      </c>
      <c r="Q7" s="41"/>
      <c r="R7" s="41">
        <v>2324528</v>
      </c>
      <c r="S7" s="41">
        <v>2400532.1700477353</v>
      </c>
      <c r="T7" s="499">
        <v>1409657.9092009973</v>
      </c>
      <c r="U7" s="499">
        <v>1404195.1297194792</v>
      </c>
      <c r="V7" s="474">
        <f t="shared" si="12"/>
        <v>70541.390566217713</v>
      </c>
      <c r="W7" s="440">
        <v>10847529.909200998</v>
      </c>
      <c r="X7" s="440">
        <v>9178520.5448350776</v>
      </c>
      <c r="Y7" s="480">
        <v>-582168</v>
      </c>
      <c r="Z7" s="481">
        <v>-582168</v>
      </c>
      <c r="AA7" s="440">
        <v>10265361.909200998</v>
      </c>
      <c r="AB7" s="440">
        <v>8596352.5448350776</v>
      </c>
      <c r="AC7" s="474">
        <f t="shared" si="13"/>
        <v>-1669009.3643659204</v>
      </c>
      <c r="AD7" s="482">
        <f t="shared" si="14"/>
        <v>1277.8989056642597</v>
      </c>
      <c r="AE7" s="440">
        <v>1072.6669010275864</v>
      </c>
      <c r="AF7" s="476">
        <f t="shared" si="15"/>
        <v>-205.23200463667331</v>
      </c>
      <c r="AG7" s="264">
        <v>7</v>
      </c>
    </row>
    <row r="8" spans="1:33">
      <c r="A8" s="255">
        <v>18</v>
      </c>
      <c r="B8" s="18" t="s">
        <v>13</v>
      </c>
      <c r="C8" s="21">
        <v>4847</v>
      </c>
      <c r="D8" s="21">
        <v>4763</v>
      </c>
      <c r="E8" s="22">
        <v>1581977.42762202</v>
      </c>
      <c r="F8" s="22">
        <v>1612217.1065870377</v>
      </c>
      <c r="G8" s="474">
        <f t="shared" si="8"/>
        <v>30239.678965017665</v>
      </c>
      <c r="H8" s="475">
        <f t="shared" si="9"/>
        <v>-783508</v>
      </c>
      <c r="I8" s="22">
        <f t="shared" si="10"/>
        <v>-736440.04706248827</v>
      </c>
      <c r="J8" s="476">
        <f t="shared" si="11"/>
        <v>47067.952937511727</v>
      </c>
      <c r="K8" s="483">
        <v>-455200</v>
      </c>
      <c r="L8" s="478">
        <v>-334974.12747556728</v>
      </c>
      <c r="M8" s="478">
        <v>-328308</v>
      </c>
      <c r="N8" s="478">
        <v>-193536.91823634249</v>
      </c>
      <c r="O8" s="478">
        <v>-138619.33423371904</v>
      </c>
      <c r="P8" s="478">
        <v>-69309.66711685952</v>
      </c>
      <c r="Q8" s="41"/>
      <c r="R8" s="41">
        <v>1264212</v>
      </c>
      <c r="S8" s="41">
        <v>1089701.1213534034</v>
      </c>
      <c r="T8" s="499">
        <v>844062.01572521508</v>
      </c>
      <c r="U8" s="499">
        <v>830286.12621493498</v>
      </c>
      <c r="V8" s="474">
        <f t="shared" si="12"/>
        <v>-188286.76815687655</v>
      </c>
      <c r="W8" s="440">
        <v>3690251.015725215</v>
      </c>
      <c r="X8" s="440">
        <v>3532204.3541553761</v>
      </c>
      <c r="Y8" s="480">
        <v>-92555</v>
      </c>
      <c r="Z8" s="481">
        <v>-92555</v>
      </c>
      <c r="AA8" s="440">
        <v>3597696.015725215</v>
      </c>
      <c r="AB8" s="440">
        <v>3439649.3541553761</v>
      </c>
      <c r="AC8" s="474">
        <f t="shared" si="13"/>
        <v>-158046.66156983888</v>
      </c>
      <c r="AD8" s="482">
        <f t="shared" si="14"/>
        <v>742.25211795444909</v>
      </c>
      <c r="AE8" s="440">
        <v>722.16026751110144</v>
      </c>
      <c r="AF8" s="476">
        <f t="shared" si="15"/>
        <v>-20.091850443347653</v>
      </c>
      <c r="AG8" s="264">
        <v>1</v>
      </c>
    </row>
    <row r="9" spans="1:33">
      <c r="A9" s="255">
        <v>19</v>
      </c>
      <c r="B9" s="18" t="s">
        <v>14</v>
      </c>
      <c r="C9" s="21">
        <v>3955</v>
      </c>
      <c r="D9" s="21">
        <v>3965</v>
      </c>
      <c r="E9" s="22">
        <v>1516963.0749889505</v>
      </c>
      <c r="F9" s="22">
        <v>1151665.0555118152</v>
      </c>
      <c r="G9" s="474">
        <f t="shared" si="8"/>
        <v>-365298.01947713527</v>
      </c>
      <c r="H9" s="475">
        <f t="shared" si="9"/>
        <v>-455333</v>
      </c>
      <c r="I9" s="22">
        <f t="shared" si="10"/>
        <v>-773452.85686087434</v>
      </c>
      <c r="J9" s="476">
        <f t="shared" si="11"/>
        <v>-318119.85686087434</v>
      </c>
      <c r="K9" s="483">
        <v>-90275</v>
      </c>
      <c r="L9" s="478">
        <v>-204793.5876302844</v>
      </c>
      <c r="M9" s="478">
        <v>-365058</v>
      </c>
      <c r="N9" s="478">
        <v>-395566.99747853359</v>
      </c>
      <c r="O9" s="478">
        <v>-115394.84783470417</v>
      </c>
      <c r="P9" s="478">
        <v>-57697.423917352084</v>
      </c>
      <c r="Q9" s="41"/>
      <c r="R9" s="41">
        <v>1672275</v>
      </c>
      <c r="S9" s="41">
        <v>1448166.7656409135</v>
      </c>
      <c r="T9" s="499">
        <v>661630.39903514727</v>
      </c>
      <c r="U9" s="499">
        <v>660605.54307410622</v>
      </c>
      <c r="V9" s="474">
        <f t="shared" si="12"/>
        <v>-225133.09032012755</v>
      </c>
      <c r="W9" s="440">
        <v>3850868.3990351474</v>
      </c>
      <c r="X9" s="440">
        <v>3260437.3642268353</v>
      </c>
      <c r="Y9" s="480">
        <v>-773678</v>
      </c>
      <c r="Z9" s="481">
        <v>-773678</v>
      </c>
      <c r="AA9" s="440">
        <v>3077190.3990351474</v>
      </c>
      <c r="AB9" s="440">
        <v>2486759.3642268353</v>
      </c>
      <c r="AC9" s="474">
        <f t="shared" si="13"/>
        <v>-590431.03480831208</v>
      </c>
      <c r="AD9" s="482">
        <f t="shared" si="14"/>
        <v>778.05066979396895</v>
      </c>
      <c r="AE9" s="440">
        <v>627.17764545443515</v>
      </c>
      <c r="AF9" s="476">
        <f t="shared" si="15"/>
        <v>-150.8730243395338</v>
      </c>
      <c r="AG9" s="264">
        <v>2</v>
      </c>
    </row>
    <row r="10" spans="1:33">
      <c r="A10" s="255">
        <v>20</v>
      </c>
      <c r="B10" s="18" t="s">
        <v>15</v>
      </c>
      <c r="C10" s="21">
        <v>16467</v>
      </c>
      <c r="D10" s="21">
        <v>16473</v>
      </c>
      <c r="E10" s="22">
        <v>1274718.8833280578</v>
      </c>
      <c r="F10" s="22">
        <v>-922613.9721481381</v>
      </c>
      <c r="G10" s="474">
        <f t="shared" si="8"/>
        <v>-2197332.8554761959</v>
      </c>
      <c r="H10" s="475">
        <f t="shared" si="9"/>
        <v>-3266899</v>
      </c>
      <c r="I10" s="22">
        <f t="shared" si="10"/>
        <v>-5279900.171667031</v>
      </c>
      <c r="J10" s="476">
        <f t="shared" si="11"/>
        <v>-2013001.171667031</v>
      </c>
      <c r="K10" s="483">
        <v>-1559634</v>
      </c>
      <c r="L10" s="478">
        <v>-2450119.1668151841</v>
      </c>
      <c r="M10" s="478">
        <v>-1707265</v>
      </c>
      <c r="N10" s="478">
        <v>-2110651.3724252079</v>
      </c>
      <c r="O10" s="478">
        <v>-479419.75495109253</v>
      </c>
      <c r="P10" s="478">
        <v>-239709.87747554627</v>
      </c>
      <c r="Q10" s="41"/>
      <c r="R10" s="41">
        <v>7582111</v>
      </c>
      <c r="S10" s="41">
        <v>7414734.8681461699</v>
      </c>
      <c r="T10" s="499">
        <v>2774244.0656870781</v>
      </c>
      <c r="U10" s="499">
        <v>2779524.7976710428</v>
      </c>
      <c r="V10" s="474">
        <f t="shared" si="12"/>
        <v>-162095.39986986667</v>
      </c>
      <c r="W10" s="440">
        <v>11631074.065687079</v>
      </c>
      <c r="X10" s="440">
        <v>9271645.6936690751</v>
      </c>
      <c r="Y10" s="480">
        <v>-2539976</v>
      </c>
      <c r="Z10" s="481">
        <v>-2539976</v>
      </c>
      <c r="AA10" s="440">
        <v>9091098.065687079</v>
      </c>
      <c r="AB10" s="440">
        <v>6731669.6936690751</v>
      </c>
      <c r="AC10" s="474">
        <f t="shared" si="13"/>
        <v>-2359428.3720180038</v>
      </c>
      <c r="AD10" s="482">
        <f t="shared" si="14"/>
        <v>552.07979994456059</v>
      </c>
      <c r="AE10" s="440">
        <v>408.64867927330027</v>
      </c>
      <c r="AF10" s="476">
        <f t="shared" si="15"/>
        <v>-143.43112067126032</v>
      </c>
      <c r="AG10" s="264">
        <v>6</v>
      </c>
    </row>
    <row r="11" spans="1:33">
      <c r="A11" s="255">
        <v>46</v>
      </c>
      <c r="B11" s="18" t="s">
        <v>16</v>
      </c>
      <c r="C11" s="21">
        <v>1362</v>
      </c>
      <c r="D11" s="21">
        <v>1341</v>
      </c>
      <c r="E11" s="22">
        <v>1524331.5250278399</v>
      </c>
      <c r="F11" s="22">
        <v>1502846.4936482785</v>
      </c>
      <c r="G11" s="474">
        <f t="shared" si="8"/>
        <v>-21485.031379561406</v>
      </c>
      <c r="H11" s="475">
        <f t="shared" si="9"/>
        <v>764515</v>
      </c>
      <c r="I11" s="22">
        <f t="shared" si="10"/>
        <v>673636.74282250146</v>
      </c>
      <c r="J11" s="476">
        <f t="shared" si="11"/>
        <v>-90878.257177498541</v>
      </c>
      <c r="K11" s="483">
        <v>423169</v>
      </c>
      <c r="L11" s="478">
        <v>418671.06360504171</v>
      </c>
      <c r="M11" s="478">
        <v>341346</v>
      </c>
      <c r="N11" s="478">
        <v>313507.10076084116</v>
      </c>
      <c r="O11" s="478">
        <v>-39027.614362254302</v>
      </c>
      <c r="P11" s="478">
        <v>-19513.807181127151</v>
      </c>
      <c r="Q11" s="41"/>
      <c r="R11" s="41">
        <v>395478</v>
      </c>
      <c r="S11" s="41">
        <v>570366.0979992327</v>
      </c>
      <c r="T11" s="499">
        <v>299258.74607450695</v>
      </c>
      <c r="U11" s="499">
        <v>302172.72720634512</v>
      </c>
      <c r="V11" s="474">
        <f t="shared" si="12"/>
        <v>177802.07913107076</v>
      </c>
      <c r="W11" s="440">
        <v>2219068.746074507</v>
      </c>
      <c r="X11" s="440">
        <v>2375385.3188538565</v>
      </c>
      <c r="Y11" s="480">
        <v>-346769</v>
      </c>
      <c r="Z11" s="481">
        <v>-346769</v>
      </c>
      <c r="AA11" s="440">
        <v>1872299.746074507</v>
      </c>
      <c r="AB11" s="440">
        <v>2028616.3188538565</v>
      </c>
      <c r="AC11" s="474">
        <f t="shared" si="13"/>
        <v>156316.57277934952</v>
      </c>
      <c r="AD11" s="482">
        <f t="shared" si="14"/>
        <v>1374.669417088478</v>
      </c>
      <c r="AE11" s="440">
        <v>1512.7638470200272</v>
      </c>
      <c r="AF11" s="476">
        <f t="shared" si="15"/>
        <v>138.09442993154926</v>
      </c>
      <c r="AG11" s="264">
        <v>10</v>
      </c>
    </row>
    <row r="12" spans="1:33">
      <c r="A12" s="255">
        <v>47</v>
      </c>
      <c r="B12" s="18" t="s">
        <v>17</v>
      </c>
      <c r="C12" s="21">
        <v>1789</v>
      </c>
      <c r="D12" s="21">
        <v>1811</v>
      </c>
      <c r="E12" s="22">
        <v>2750640.9162478577</v>
      </c>
      <c r="F12" s="22">
        <v>2425909.0935659474</v>
      </c>
      <c r="G12" s="474">
        <f t="shared" si="8"/>
        <v>-324731.82268191036</v>
      </c>
      <c r="H12" s="475">
        <f t="shared" si="9"/>
        <v>628850</v>
      </c>
      <c r="I12" s="22">
        <f t="shared" si="10"/>
        <v>168674.2566192839</v>
      </c>
      <c r="J12" s="476">
        <f t="shared" si="11"/>
        <v>-460175.74338071607</v>
      </c>
      <c r="K12" s="483">
        <v>-40130</v>
      </c>
      <c r="L12" s="478">
        <v>-248811.4273356249</v>
      </c>
      <c r="M12" s="478">
        <v>668980</v>
      </c>
      <c r="N12" s="478">
        <v>496544.9788207282</v>
      </c>
      <c r="O12" s="478">
        <v>-52706.196577212926</v>
      </c>
      <c r="P12" s="478">
        <v>-26353.098288606463</v>
      </c>
      <c r="Q12" s="41"/>
      <c r="R12" s="41">
        <v>637622</v>
      </c>
      <c r="S12" s="41">
        <v>582202.77277387527</v>
      </c>
      <c r="T12" s="499">
        <v>388613.91736976692</v>
      </c>
      <c r="U12" s="499">
        <v>397250.83464450098</v>
      </c>
      <c r="V12" s="474">
        <f t="shared" si="12"/>
        <v>-46782.309951390605</v>
      </c>
      <c r="W12" s="440">
        <v>3776876.9173697671</v>
      </c>
      <c r="X12" s="440">
        <v>3405362.7009843239</v>
      </c>
      <c r="Y12" s="480">
        <v>-18061</v>
      </c>
      <c r="Z12" s="481">
        <v>-18061</v>
      </c>
      <c r="AA12" s="440">
        <v>3758815.9173697671</v>
      </c>
      <c r="AB12" s="440">
        <v>3387301.7009843239</v>
      </c>
      <c r="AC12" s="474">
        <f t="shared" si="13"/>
        <v>-371514.21638544323</v>
      </c>
      <c r="AD12" s="482">
        <f t="shared" si="14"/>
        <v>2101.0709431915971</v>
      </c>
      <c r="AE12" s="440">
        <v>1870.4040314656675</v>
      </c>
      <c r="AF12" s="476">
        <f t="shared" si="15"/>
        <v>-230.66691172592959</v>
      </c>
      <c r="AG12" s="264">
        <v>19</v>
      </c>
    </row>
    <row r="13" spans="1:33">
      <c r="A13" s="255">
        <v>49</v>
      </c>
      <c r="B13" s="18" t="s">
        <v>18</v>
      </c>
      <c r="C13" s="21">
        <v>297132</v>
      </c>
      <c r="D13" s="21">
        <v>305274</v>
      </c>
      <c r="E13" s="22">
        <v>347986872.19197631</v>
      </c>
      <c r="F13" s="22">
        <v>393120236.61497366</v>
      </c>
      <c r="G13" s="474">
        <f t="shared" si="8"/>
        <v>45133364.422997355</v>
      </c>
      <c r="H13" s="475">
        <f t="shared" si="9"/>
        <v>116316489</v>
      </c>
      <c r="I13" s="22">
        <f t="shared" si="10"/>
        <v>144636468.85867146</v>
      </c>
      <c r="J13" s="476">
        <f t="shared" si="11"/>
        <v>28319979.858671457</v>
      </c>
      <c r="K13" s="483">
        <v>85654835</v>
      </c>
      <c r="L13" s="478">
        <v>114000022.89051713</v>
      </c>
      <c r="M13" s="478">
        <v>30661654</v>
      </c>
      <c r="N13" s="478">
        <v>43963197.586524382</v>
      </c>
      <c r="O13" s="478">
        <v>-8884501.0789133627</v>
      </c>
      <c r="P13" s="478">
        <v>-4442250.5394566813</v>
      </c>
      <c r="Q13" s="41"/>
      <c r="R13" s="41">
        <v>-23588333</v>
      </c>
      <c r="S13" s="41">
        <v>-24715386.957677238</v>
      </c>
      <c r="T13" s="499">
        <v>30593192.01680956</v>
      </c>
      <c r="U13" s="499">
        <v>31226851.338807572</v>
      </c>
      <c r="V13" s="474">
        <f t="shared" si="12"/>
        <v>-493394.63567922637</v>
      </c>
      <c r="W13" s="440">
        <v>354991731.01680958</v>
      </c>
      <c r="X13" s="440">
        <v>399631700.996104</v>
      </c>
      <c r="Y13" s="480">
        <v>501319</v>
      </c>
      <c r="Z13" s="481">
        <v>501319</v>
      </c>
      <c r="AA13" s="440">
        <v>355493050.01680958</v>
      </c>
      <c r="AB13" s="440">
        <v>400133019.996104</v>
      </c>
      <c r="AC13" s="474">
        <f t="shared" si="13"/>
        <v>44639969.979294419</v>
      </c>
      <c r="AD13" s="482">
        <f t="shared" si="14"/>
        <v>1196.4145565499832</v>
      </c>
      <c r="AE13" s="440">
        <v>1310.7340290889626</v>
      </c>
      <c r="AF13" s="476">
        <f t="shared" si="15"/>
        <v>114.31947253897943</v>
      </c>
      <c r="AG13" s="264">
        <v>1</v>
      </c>
    </row>
    <row r="14" spans="1:33">
      <c r="A14" s="255">
        <v>50</v>
      </c>
      <c r="B14" s="18" t="s">
        <v>19</v>
      </c>
      <c r="C14" s="21">
        <v>11417</v>
      </c>
      <c r="D14" s="21">
        <v>11276</v>
      </c>
      <c r="E14" s="22">
        <v>2610055.5352644543</v>
      </c>
      <c r="F14" s="22">
        <v>442905.01623351034</v>
      </c>
      <c r="G14" s="474">
        <f t="shared" si="8"/>
        <v>-2167150.519030944</v>
      </c>
      <c r="H14" s="475">
        <f t="shared" si="9"/>
        <v>152662</v>
      </c>
      <c r="I14" s="22">
        <f t="shared" si="10"/>
        <v>-1851783.711370833</v>
      </c>
      <c r="J14" s="476">
        <f t="shared" si="11"/>
        <v>-2004445.711370833</v>
      </c>
      <c r="K14" s="483">
        <v>92376</v>
      </c>
      <c r="L14" s="478">
        <v>-892683.85432614351</v>
      </c>
      <c r="M14" s="478">
        <v>60286</v>
      </c>
      <c r="N14" s="478">
        <v>-466845.51750466775</v>
      </c>
      <c r="O14" s="478">
        <v>-328169.55969334784</v>
      </c>
      <c r="P14" s="478">
        <v>-164084.77984667392</v>
      </c>
      <c r="Q14" s="41"/>
      <c r="R14" s="41">
        <v>3558724</v>
      </c>
      <c r="S14" s="41">
        <v>3750435.193800135</v>
      </c>
      <c r="T14" s="499">
        <v>2090451.7902924221</v>
      </c>
      <c r="U14" s="499">
        <v>2087064.9226045988</v>
      </c>
      <c r="V14" s="474">
        <f t="shared" si="12"/>
        <v>188324.32611231133</v>
      </c>
      <c r="W14" s="440">
        <v>8259231.7902924223</v>
      </c>
      <c r="X14" s="440">
        <v>6280405.132638244</v>
      </c>
      <c r="Y14" s="480">
        <v>-1294706</v>
      </c>
      <c r="Z14" s="481">
        <v>-1294706</v>
      </c>
      <c r="AA14" s="440">
        <v>6964525.7902924223</v>
      </c>
      <c r="AB14" s="440">
        <v>4985699.132638244</v>
      </c>
      <c r="AC14" s="474">
        <f t="shared" si="13"/>
        <v>-1978826.6576541783</v>
      </c>
      <c r="AD14" s="482">
        <f t="shared" si="14"/>
        <v>610.01364546662194</v>
      </c>
      <c r="AE14" s="440">
        <v>442.15139523219614</v>
      </c>
      <c r="AF14" s="476">
        <f t="shared" si="15"/>
        <v>-167.8622502344258</v>
      </c>
      <c r="AG14" s="264">
        <v>4</v>
      </c>
    </row>
    <row r="15" spans="1:33">
      <c r="A15" s="255">
        <v>51</v>
      </c>
      <c r="B15" s="18" t="s">
        <v>20</v>
      </c>
      <c r="C15" s="21">
        <v>9334</v>
      </c>
      <c r="D15" s="21">
        <v>9211</v>
      </c>
      <c r="E15" s="22">
        <v>-4772410.2609409634</v>
      </c>
      <c r="F15" s="22">
        <v>-5659014.2080572583</v>
      </c>
      <c r="G15" s="474">
        <f t="shared" si="8"/>
        <v>-886603.94711629488</v>
      </c>
      <c r="H15" s="475">
        <f t="shared" si="9"/>
        <v>-8438161</v>
      </c>
      <c r="I15" s="22">
        <f t="shared" si="10"/>
        <v>-9216111.0811240729</v>
      </c>
      <c r="J15" s="476">
        <f t="shared" si="11"/>
        <v>-777950.08112407289</v>
      </c>
      <c r="K15" s="483">
        <v>-3965481</v>
      </c>
      <c r="L15" s="478">
        <v>-4254472.7727590241</v>
      </c>
      <c r="M15" s="477">
        <v>-4472680</v>
      </c>
      <c r="N15" s="477">
        <v>-4559531.6462948872</v>
      </c>
      <c r="O15" s="477">
        <v>-268071.10804677429</v>
      </c>
      <c r="P15" s="477">
        <v>-134035.55402338714</v>
      </c>
      <c r="Q15" s="22"/>
      <c r="R15" s="41">
        <v>-161278</v>
      </c>
      <c r="S15" s="41">
        <v>-213204.68818143613</v>
      </c>
      <c r="T15" s="499">
        <v>1803744.0505200343</v>
      </c>
      <c r="U15" s="499">
        <v>1801377.3536808377</v>
      </c>
      <c r="V15" s="474">
        <f t="shared" si="12"/>
        <v>-54293.385020632762</v>
      </c>
      <c r="W15" s="440">
        <v>-3129944.9494799655</v>
      </c>
      <c r="X15" s="440">
        <v>-4070841.5425578561</v>
      </c>
      <c r="Y15" s="480">
        <v>-847974</v>
      </c>
      <c r="Z15" s="481">
        <v>-847974</v>
      </c>
      <c r="AA15" s="440">
        <v>-3977918.9494799655</v>
      </c>
      <c r="AB15" s="440">
        <v>-4918815.5425578561</v>
      </c>
      <c r="AC15" s="474">
        <f t="shared" si="13"/>
        <v>-940896.59307789057</v>
      </c>
      <c r="AD15" s="482">
        <f t="shared" si="14"/>
        <v>-426.17516064709292</v>
      </c>
      <c r="AE15" s="440">
        <v>-534.01536668742335</v>
      </c>
      <c r="AF15" s="476">
        <f t="shared" si="15"/>
        <v>-107.84020604033043</v>
      </c>
      <c r="AG15" s="264">
        <v>4</v>
      </c>
    </row>
    <row r="16" spans="1:33">
      <c r="A16" s="255">
        <v>52</v>
      </c>
      <c r="B16" s="18" t="s">
        <v>21</v>
      </c>
      <c r="C16" s="21">
        <v>2404</v>
      </c>
      <c r="D16" s="21">
        <v>2346</v>
      </c>
      <c r="E16" s="22">
        <v>1970633.5504138954</v>
      </c>
      <c r="F16" s="22">
        <v>1589478.4709810689</v>
      </c>
      <c r="G16" s="474">
        <f t="shared" si="8"/>
        <v>-381155.07943282649</v>
      </c>
      <c r="H16" s="475">
        <f t="shared" si="9"/>
        <v>880187</v>
      </c>
      <c r="I16" s="22">
        <f t="shared" si="10"/>
        <v>506831.6932965123</v>
      </c>
      <c r="J16" s="476">
        <f t="shared" si="11"/>
        <v>-373355.3067034877</v>
      </c>
      <c r="K16" s="483">
        <v>586768</v>
      </c>
      <c r="L16" s="478">
        <v>450335.43291289854</v>
      </c>
      <c r="M16" s="478">
        <v>293419</v>
      </c>
      <c r="N16" s="478">
        <v>158911.00679731465</v>
      </c>
      <c r="O16" s="478">
        <v>-68276.497609133919</v>
      </c>
      <c r="P16" s="478">
        <v>-34138.24880456696</v>
      </c>
      <c r="Q16" s="41"/>
      <c r="R16" s="41">
        <v>1161901</v>
      </c>
      <c r="S16" s="41">
        <v>1253248.8001826783</v>
      </c>
      <c r="T16" s="499">
        <v>548990.38673231227</v>
      </c>
      <c r="U16" s="499">
        <v>553573.08403791569</v>
      </c>
      <c r="V16" s="474">
        <f t="shared" si="12"/>
        <v>95930.49748828169</v>
      </c>
      <c r="W16" s="440">
        <v>3681524.3867323124</v>
      </c>
      <c r="X16" s="440">
        <v>3396300.355201663</v>
      </c>
      <c r="Y16" s="480">
        <v>229822</v>
      </c>
      <c r="Z16" s="481">
        <v>229822</v>
      </c>
      <c r="AA16" s="440">
        <v>3911346.3867323124</v>
      </c>
      <c r="AB16" s="440">
        <v>3626122.355201663</v>
      </c>
      <c r="AC16" s="474">
        <f t="shared" si="13"/>
        <v>-285224.0315306494</v>
      </c>
      <c r="AD16" s="482">
        <f t="shared" si="14"/>
        <v>1627.015967858699</v>
      </c>
      <c r="AE16" s="440">
        <v>1545.6617029845111</v>
      </c>
      <c r="AF16" s="476">
        <f t="shared" si="15"/>
        <v>-81.354264874187947</v>
      </c>
      <c r="AG16" s="264">
        <v>14</v>
      </c>
    </row>
    <row r="17" spans="1:33">
      <c r="A17" s="255">
        <v>61</v>
      </c>
      <c r="B17" s="18" t="s">
        <v>22</v>
      </c>
      <c r="C17" s="21">
        <v>16573</v>
      </c>
      <c r="D17" s="21">
        <v>16459</v>
      </c>
      <c r="E17" s="22">
        <v>2523240.3834605776</v>
      </c>
      <c r="F17" s="22">
        <v>447452.88586021843</v>
      </c>
      <c r="G17" s="474">
        <f t="shared" si="8"/>
        <v>-2075787.4976003591</v>
      </c>
      <c r="H17" s="475">
        <f t="shared" si="9"/>
        <v>3329597</v>
      </c>
      <c r="I17" s="22">
        <f t="shared" si="10"/>
        <v>1422203.3595827804</v>
      </c>
      <c r="J17" s="476">
        <f t="shared" si="11"/>
        <v>-1907393.6404172196</v>
      </c>
      <c r="K17" s="483">
        <v>1336798</v>
      </c>
      <c r="L17" s="478">
        <v>806002.26223323366</v>
      </c>
      <c r="M17" s="478">
        <v>1992799</v>
      </c>
      <c r="N17" s="478">
        <v>1334719.5590814746</v>
      </c>
      <c r="O17" s="478">
        <v>-479012.30782128521</v>
      </c>
      <c r="P17" s="478">
        <v>-239506.15391064261</v>
      </c>
      <c r="Q17" s="41"/>
      <c r="R17" s="41">
        <v>5988693</v>
      </c>
      <c r="S17" s="41">
        <v>5444820.3550449507</v>
      </c>
      <c r="T17" s="499">
        <v>3033193.7414299296</v>
      </c>
      <c r="U17" s="499">
        <v>3068114.6174285603</v>
      </c>
      <c r="V17" s="474">
        <f t="shared" si="12"/>
        <v>-508951.76895641722</v>
      </c>
      <c r="W17" s="440">
        <v>11545127.741429929</v>
      </c>
      <c r="X17" s="440">
        <v>8960387.8583337292</v>
      </c>
      <c r="Y17" s="480">
        <v>1241767</v>
      </c>
      <c r="Z17" s="481">
        <v>1241767</v>
      </c>
      <c r="AA17" s="440">
        <v>12786894.741429929</v>
      </c>
      <c r="AB17" s="440">
        <v>10202154.858333729</v>
      </c>
      <c r="AC17" s="474">
        <f t="shared" si="13"/>
        <v>-2584739.8830961995</v>
      </c>
      <c r="AD17" s="482">
        <f t="shared" si="14"/>
        <v>771.54979432992991</v>
      </c>
      <c r="AE17" s="440">
        <v>619.85265558865842</v>
      </c>
      <c r="AF17" s="476">
        <f t="shared" si="15"/>
        <v>-151.69713874127149</v>
      </c>
      <c r="AG17" s="264">
        <v>5</v>
      </c>
    </row>
    <row r="18" spans="1:33">
      <c r="A18" s="255">
        <v>69</v>
      </c>
      <c r="B18" s="18" t="s">
        <v>23</v>
      </c>
      <c r="C18" s="21">
        <v>6802</v>
      </c>
      <c r="D18" s="21">
        <v>6687</v>
      </c>
      <c r="E18" s="22">
        <v>769611.79502178263</v>
      </c>
      <c r="F18" s="22">
        <v>710025.84876137739</v>
      </c>
      <c r="G18" s="474">
        <f t="shared" si="8"/>
        <v>-59585.946260405239</v>
      </c>
      <c r="H18" s="475">
        <f t="shared" si="9"/>
        <v>-2964940</v>
      </c>
      <c r="I18" s="22">
        <f t="shared" si="10"/>
        <v>-2890466.7439015578</v>
      </c>
      <c r="J18" s="476">
        <f t="shared" si="11"/>
        <v>74473.256098442245</v>
      </c>
      <c r="K18" s="483">
        <v>-1346133</v>
      </c>
      <c r="L18" s="478">
        <v>-1172314.6410448321</v>
      </c>
      <c r="M18" s="478">
        <v>-1618807</v>
      </c>
      <c r="N18" s="478">
        <v>-1426230.7860330183</v>
      </c>
      <c r="O18" s="478">
        <v>-194614.211215805</v>
      </c>
      <c r="P18" s="478">
        <v>-97307.1056079025</v>
      </c>
      <c r="Q18" s="41"/>
      <c r="R18" s="41">
        <v>3717894</v>
      </c>
      <c r="S18" s="41">
        <v>3789328.1889107958</v>
      </c>
      <c r="T18" s="499">
        <v>1358836.9357966033</v>
      </c>
      <c r="U18" s="499">
        <v>1380974.6979418825</v>
      </c>
      <c r="V18" s="474">
        <f t="shared" si="12"/>
        <v>93571.951056074351</v>
      </c>
      <c r="W18" s="440">
        <v>5846342.9357966036</v>
      </c>
      <c r="X18" s="440">
        <v>5880328.7356140558</v>
      </c>
      <c r="Y18" s="480">
        <v>680407</v>
      </c>
      <c r="Z18" s="481">
        <v>680407</v>
      </c>
      <c r="AA18" s="440">
        <v>6526749.9357966036</v>
      </c>
      <c r="AB18" s="440">
        <v>6560735.7356140558</v>
      </c>
      <c r="AC18" s="474">
        <f t="shared" si="13"/>
        <v>33985.799817452207</v>
      </c>
      <c r="AD18" s="482">
        <f t="shared" si="14"/>
        <v>959.53395116092383</v>
      </c>
      <c r="AE18" s="440">
        <v>981.1179505928003</v>
      </c>
      <c r="AF18" s="476">
        <f t="shared" si="15"/>
        <v>21.583999431876464</v>
      </c>
      <c r="AG18" s="264">
        <v>17</v>
      </c>
    </row>
    <row r="19" spans="1:33">
      <c r="A19" s="255">
        <v>71</v>
      </c>
      <c r="B19" s="18" t="s">
        <v>24</v>
      </c>
      <c r="C19" s="21">
        <v>6613</v>
      </c>
      <c r="D19" s="21">
        <v>6591</v>
      </c>
      <c r="E19" s="22">
        <v>4426928.9261949575</v>
      </c>
      <c r="F19" s="22">
        <v>3830521.8274808377</v>
      </c>
      <c r="G19" s="474">
        <f t="shared" si="8"/>
        <v>-596407.09871411975</v>
      </c>
      <c r="H19" s="475">
        <f t="shared" si="9"/>
        <v>-454580</v>
      </c>
      <c r="I19" s="22">
        <f t="shared" si="10"/>
        <v>-1047732.0085938913</v>
      </c>
      <c r="J19" s="476">
        <f t="shared" si="11"/>
        <v>-593152.00859389128</v>
      </c>
      <c r="K19" s="483">
        <v>116197</v>
      </c>
      <c r="L19" s="478">
        <v>-112666.08009607189</v>
      </c>
      <c r="M19" s="478">
        <v>-570777</v>
      </c>
      <c r="N19" s="478">
        <v>-647335.49643784377</v>
      </c>
      <c r="O19" s="478">
        <v>-191820.28803998366</v>
      </c>
      <c r="P19" s="478">
        <v>-95910.144019991829</v>
      </c>
      <c r="Q19" s="41"/>
      <c r="R19" s="41">
        <v>3923936</v>
      </c>
      <c r="S19" s="41">
        <v>4051833.7830696693</v>
      </c>
      <c r="T19" s="499">
        <v>1381039.5184965217</v>
      </c>
      <c r="U19" s="499">
        <v>1406036.0068561113</v>
      </c>
      <c r="V19" s="474">
        <f t="shared" si="12"/>
        <v>152894.2714292584</v>
      </c>
      <c r="W19" s="440">
        <v>9731904.5184965208</v>
      </c>
      <c r="X19" s="440">
        <v>9288391.6174066179</v>
      </c>
      <c r="Y19" s="480">
        <v>637384</v>
      </c>
      <c r="Z19" s="481">
        <v>637384</v>
      </c>
      <c r="AA19" s="440">
        <v>10369288.518496521</v>
      </c>
      <c r="AB19" s="440">
        <v>9925775.6174066197</v>
      </c>
      <c r="AC19" s="474">
        <f t="shared" si="13"/>
        <v>-443512.9010899011</v>
      </c>
      <c r="AD19" s="482">
        <f t="shared" si="14"/>
        <v>1568.0158050047664</v>
      </c>
      <c r="AE19" s="440">
        <v>1505.9589769999423</v>
      </c>
      <c r="AF19" s="476">
        <f t="shared" si="15"/>
        <v>-62.056828004824183</v>
      </c>
      <c r="AG19" s="264">
        <v>17</v>
      </c>
    </row>
    <row r="20" spans="1:33">
      <c r="A20" s="255">
        <v>72</v>
      </c>
      <c r="B20" s="18" t="s">
        <v>25</v>
      </c>
      <c r="C20" s="21">
        <v>950</v>
      </c>
      <c r="D20" s="21">
        <v>960</v>
      </c>
      <c r="E20" s="22">
        <v>1259253.3808491773</v>
      </c>
      <c r="F20" s="22">
        <v>1208806.6682373066</v>
      </c>
      <c r="G20" s="474">
        <f t="shared" si="8"/>
        <v>-50446.712611870607</v>
      </c>
      <c r="H20" s="475">
        <f t="shared" si="9"/>
        <v>1610</v>
      </c>
      <c r="I20" s="22">
        <f t="shared" si="10"/>
        <v>-95384.730591691361</v>
      </c>
      <c r="J20" s="476">
        <f t="shared" si="11"/>
        <v>-96994.730591691361</v>
      </c>
      <c r="K20" s="483">
        <v>-18544</v>
      </c>
      <c r="L20" s="478">
        <v>-54578.08487792324</v>
      </c>
      <c r="M20" s="478">
        <v>20154</v>
      </c>
      <c r="N20" s="478">
        <v>1102.2019235519358</v>
      </c>
      <c r="O20" s="478">
        <v>-27939.231758213369</v>
      </c>
      <c r="P20" s="478">
        <v>-13969.615879106685</v>
      </c>
      <c r="Q20" s="41"/>
      <c r="R20" s="41">
        <v>286639</v>
      </c>
      <c r="S20" s="41">
        <v>300936.79327945155</v>
      </c>
      <c r="T20" s="499">
        <v>170460.73771434132</v>
      </c>
      <c r="U20" s="499">
        <v>171812.07898167099</v>
      </c>
      <c r="V20" s="474">
        <f t="shared" si="12"/>
        <v>15649.13454678125</v>
      </c>
      <c r="W20" s="440">
        <v>1716352.7377143414</v>
      </c>
      <c r="X20" s="440">
        <v>1681555.5404984292</v>
      </c>
      <c r="Y20" s="480">
        <v>-217888</v>
      </c>
      <c r="Z20" s="481">
        <v>-217888</v>
      </c>
      <c r="AA20" s="440">
        <v>1498464.7377143414</v>
      </c>
      <c r="AB20" s="440">
        <v>1463667.5404984292</v>
      </c>
      <c r="AC20" s="474">
        <f t="shared" si="13"/>
        <v>-34797.197215912165</v>
      </c>
      <c r="AD20" s="482">
        <f t="shared" si="14"/>
        <v>1577.3313028572015</v>
      </c>
      <c r="AE20" s="440">
        <v>1524.653688019197</v>
      </c>
      <c r="AF20" s="476">
        <f t="shared" si="15"/>
        <v>-52.677614838004502</v>
      </c>
      <c r="AG20" s="264">
        <v>17</v>
      </c>
    </row>
    <row r="21" spans="1:33">
      <c r="A21" s="255">
        <v>74</v>
      </c>
      <c r="B21" s="18" t="s">
        <v>26</v>
      </c>
      <c r="C21" s="21">
        <v>1083</v>
      </c>
      <c r="D21" s="21">
        <v>1052</v>
      </c>
      <c r="E21" s="22">
        <v>683979.62723813998</v>
      </c>
      <c r="F21" s="22">
        <v>637396.54095566645</v>
      </c>
      <c r="G21" s="474">
        <f t="shared" si="8"/>
        <v>-46583.086282473523</v>
      </c>
      <c r="H21" s="475">
        <f t="shared" si="9"/>
        <v>153032</v>
      </c>
      <c r="I21" s="22">
        <f t="shared" si="10"/>
        <v>111113.90058138027</v>
      </c>
      <c r="J21" s="476">
        <f t="shared" si="11"/>
        <v>-41918.099418619735</v>
      </c>
      <c r="K21" s="483">
        <v>124877</v>
      </c>
      <c r="L21" s="478">
        <v>139013.45934893729</v>
      </c>
      <c r="M21" s="478">
        <v>28155</v>
      </c>
      <c r="N21" s="478">
        <v>18025.553435006219</v>
      </c>
      <c r="O21" s="478">
        <v>-30616.741468375483</v>
      </c>
      <c r="P21" s="478">
        <v>-15308.370734187742</v>
      </c>
      <c r="Q21" s="41"/>
      <c r="R21" s="41">
        <v>462783</v>
      </c>
      <c r="S21" s="41">
        <v>575156.79129730363</v>
      </c>
      <c r="T21" s="499">
        <v>286522.37275305967</v>
      </c>
      <c r="U21" s="499">
        <v>288757.39688764932</v>
      </c>
      <c r="V21" s="474">
        <f t="shared" si="12"/>
        <v>114608.81543189322</v>
      </c>
      <c r="W21" s="440">
        <v>1433284.3727530597</v>
      </c>
      <c r="X21" s="440">
        <v>1501310.7291406193</v>
      </c>
      <c r="Y21" s="480">
        <v>-305209</v>
      </c>
      <c r="Z21" s="481">
        <v>-305209</v>
      </c>
      <c r="AA21" s="440">
        <v>1128075.3727530597</v>
      </c>
      <c r="AB21" s="440">
        <v>1196101.7291406193</v>
      </c>
      <c r="AC21" s="474">
        <f t="shared" si="13"/>
        <v>68026.356387559557</v>
      </c>
      <c r="AD21" s="482">
        <f t="shared" si="14"/>
        <v>1041.6208428006091</v>
      </c>
      <c r="AE21" s="440">
        <v>1136.9788299815773</v>
      </c>
      <c r="AF21" s="476">
        <f t="shared" si="15"/>
        <v>95.357987180968166</v>
      </c>
      <c r="AG21" s="264">
        <v>16</v>
      </c>
    </row>
    <row r="22" spans="1:33">
      <c r="A22" s="255">
        <v>75</v>
      </c>
      <c r="B22" s="18" t="s">
        <v>27</v>
      </c>
      <c r="C22" s="21">
        <v>19702</v>
      </c>
      <c r="D22" s="21">
        <v>19549</v>
      </c>
      <c r="E22" s="22">
        <v>1123292.1216108592</v>
      </c>
      <c r="F22" s="22">
        <v>-3503299.1741736024</v>
      </c>
      <c r="G22" s="474">
        <f t="shared" si="8"/>
        <v>-4626591.2957844613</v>
      </c>
      <c r="H22" s="475">
        <f t="shared" si="9"/>
        <v>-27787</v>
      </c>
      <c r="I22" s="22">
        <f t="shared" si="10"/>
        <v>-5238578.6442846227</v>
      </c>
      <c r="J22" s="476">
        <f t="shared" si="11"/>
        <v>-5210791.6442846227</v>
      </c>
      <c r="K22" s="483">
        <v>-1014078</v>
      </c>
      <c r="L22" s="478">
        <v>-3763542.0808853563</v>
      </c>
      <c r="M22" s="478">
        <v>986291</v>
      </c>
      <c r="N22" s="478">
        <v>-621623.99833471526</v>
      </c>
      <c r="O22" s="478">
        <v>-568941.71004303452</v>
      </c>
      <c r="P22" s="478">
        <v>-284470.85502151726</v>
      </c>
      <c r="Q22" s="41"/>
      <c r="R22" s="41">
        <v>-171272</v>
      </c>
      <c r="S22" s="41">
        <v>-470577.61738429242</v>
      </c>
      <c r="T22" s="499">
        <v>3237145.3558460623</v>
      </c>
      <c r="U22" s="499">
        <v>3270621.8312527328</v>
      </c>
      <c r="V22" s="474">
        <f t="shared" si="12"/>
        <v>-265829.14197762217</v>
      </c>
      <c r="W22" s="440">
        <v>4189165.3558460623</v>
      </c>
      <c r="X22" s="440">
        <v>-703254.96030516224</v>
      </c>
      <c r="Y22" s="480">
        <v>-1724521</v>
      </c>
      <c r="Z22" s="481">
        <v>-1724521</v>
      </c>
      <c r="AA22" s="440">
        <v>2464644.3558460623</v>
      </c>
      <c r="AB22" s="440">
        <v>-2427775.9603051622</v>
      </c>
      <c r="AC22" s="474">
        <f t="shared" si="13"/>
        <v>-4892420.3161512241</v>
      </c>
      <c r="AD22" s="482">
        <f t="shared" si="14"/>
        <v>125.09615043376623</v>
      </c>
      <c r="AE22" s="440">
        <v>-124.18926596271739</v>
      </c>
      <c r="AF22" s="476">
        <f t="shared" si="15"/>
        <v>-249.28541639648361</v>
      </c>
      <c r="AG22" s="264">
        <v>8</v>
      </c>
    </row>
    <row r="23" spans="1:33">
      <c r="A23" s="255">
        <v>77</v>
      </c>
      <c r="B23" s="18" t="s">
        <v>28</v>
      </c>
      <c r="C23" s="21">
        <v>4683</v>
      </c>
      <c r="D23" s="21">
        <v>4601</v>
      </c>
      <c r="E23" s="22">
        <v>1077212.3731737856</v>
      </c>
      <c r="F23" s="22">
        <v>15823.610400408041</v>
      </c>
      <c r="G23" s="474">
        <f t="shared" si="8"/>
        <v>-1061388.7627733776</v>
      </c>
      <c r="H23" s="475">
        <f t="shared" si="9"/>
        <v>106735</v>
      </c>
      <c r="I23" s="22">
        <f t="shared" si="10"/>
        <v>-892164.54327617143</v>
      </c>
      <c r="J23" s="476">
        <f t="shared" si="11"/>
        <v>-998899.54327617143</v>
      </c>
      <c r="K23" s="483">
        <v>62639</v>
      </c>
      <c r="L23" s="478">
        <v>-447841.72305847821</v>
      </c>
      <c r="M23" s="478">
        <v>44096</v>
      </c>
      <c r="N23" s="478">
        <v>-243465.93690591247</v>
      </c>
      <c r="O23" s="478">
        <v>-133904.58887452053</v>
      </c>
      <c r="P23" s="478">
        <v>-66952.294437260265</v>
      </c>
      <c r="Q23" s="41"/>
      <c r="R23" s="41">
        <v>2693102</v>
      </c>
      <c r="S23" s="41">
        <v>2792918.5083009121</v>
      </c>
      <c r="T23" s="499">
        <v>1062975.310328146</v>
      </c>
      <c r="U23" s="499">
        <v>1065641.5052574649</v>
      </c>
      <c r="V23" s="474">
        <f t="shared" si="12"/>
        <v>102482.70323023107</v>
      </c>
      <c r="W23" s="440">
        <v>4833289.3103281464</v>
      </c>
      <c r="X23" s="440">
        <v>3874383.6239587851</v>
      </c>
      <c r="Y23" s="480">
        <v>207899</v>
      </c>
      <c r="Z23" s="481">
        <v>207899</v>
      </c>
      <c r="AA23" s="440">
        <v>5041188.3103281464</v>
      </c>
      <c r="AB23" s="440">
        <v>4082282.6239587851</v>
      </c>
      <c r="AC23" s="474">
        <f t="shared" si="13"/>
        <v>-958905.68636936136</v>
      </c>
      <c r="AD23" s="482">
        <f t="shared" si="14"/>
        <v>1076.4869336596512</v>
      </c>
      <c r="AE23" s="440">
        <v>887.25986176022275</v>
      </c>
      <c r="AF23" s="476">
        <f t="shared" si="15"/>
        <v>-189.22707189942844</v>
      </c>
      <c r="AG23" s="264">
        <v>13</v>
      </c>
    </row>
    <row r="24" spans="1:33">
      <c r="A24" s="255">
        <v>78</v>
      </c>
      <c r="B24" s="18" t="s">
        <v>29</v>
      </c>
      <c r="C24" s="21">
        <v>7979</v>
      </c>
      <c r="D24" s="21">
        <v>7832</v>
      </c>
      <c r="E24" s="22">
        <v>-761837.8729654178</v>
      </c>
      <c r="F24" s="22">
        <v>-1554318.4428380546</v>
      </c>
      <c r="G24" s="474">
        <f t="shared" si="8"/>
        <v>-792480.56987263681</v>
      </c>
      <c r="H24" s="475">
        <f t="shared" si="9"/>
        <v>-1890661</v>
      </c>
      <c r="I24" s="22">
        <f t="shared" si="10"/>
        <v>-2758533.7383874464</v>
      </c>
      <c r="J24" s="476">
        <f t="shared" si="11"/>
        <v>-867872.73838744638</v>
      </c>
      <c r="K24" s="483">
        <v>-1543135</v>
      </c>
      <c r="L24" s="478">
        <v>-1912578.2623644122</v>
      </c>
      <c r="M24" s="478">
        <v>-347526</v>
      </c>
      <c r="N24" s="478">
        <v>-504049.12738189817</v>
      </c>
      <c r="O24" s="478">
        <v>-227937.5657607574</v>
      </c>
      <c r="P24" s="478">
        <v>-113968.7828803787</v>
      </c>
      <c r="Q24" s="41"/>
      <c r="R24" s="41">
        <v>-53171</v>
      </c>
      <c r="S24" s="41">
        <v>-92193.699033934448</v>
      </c>
      <c r="T24" s="499">
        <v>1250756.2643230706</v>
      </c>
      <c r="U24" s="499">
        <v>1262794.7498771905</v>
      </c>
      <c r="V24" s="474">
        <f t="shared" si="12"/>
        <v>-26984.213479814585</v>
      </c>
      <c r="W24" s="440">
        <v>435747.26432307065</v>
      </c>
      <c r="X24" s="440">
        <v>-383717.39199479856</v>
      </c>
      <c r="Y24" s="480">
        <v>-344279</v>
      </c>
      <c r="Z24" s="481">
        <v>-344279</v>
      </c>
      <c r="AA24" s="440">
        <v>91468.264323070645</v>
      </c>
      <c r="AB24" s="440">
        <v>-727996.39199479856</v>
      </c>
      <c r="AC24" s="474">
        <f t="shared" si="13"/>
        <v>-819464.6563178692</v>
      </c>
      <c r="AD24" s="482">
        <f t="shared" si="14"/>
        <v>11.463625056156241</v>
      </c>
      <c r="AE24" s="440">
        <v>-92.951531153574891</v>
      </c>
      <c r="AF24" s="476">
        <f t="shared" si="15"/>
        <v>-104.41515620973114</v>
      </c>
      <c r="AG24" s="264">
        <v>1</v>
      </c>
    </row>
    <row r="25" spans="1:33">
      <c r="A25" s="255">
        <v>79</v>
      </c>
      <c r="B25" s="18" t="s">
        <v>30</v>
      </c>
      <c r="C25" s="21">
        <v>6785</v>
      </c>
      <c r="D25" s="21">
        <v>6753</v>
      </c>
      <c r="E25" s="22">
        <v>-1401859.7666679495</v>
      </c>
      <c r="F25" s="22">
        <v>-1821274.8624005781</v>
      </c>
      <c r="G25" s="474">
        <f t="shared" si="8"/>
        <v>-419415.0957326286</v>
      </c>
      <c r="H25" s="475">
        <f t="shared" si="9"/>
        <v>-1703487</v>
      </c>
      <c r="I25" s="22">
        <f t="shared" si="10"/>
        <v>-2209542.229797841</v>
      </c>
      <c r="J25" s="476">
        <f t="shared" si="11"/>
        <v>-506055.22979784105</v>
      </c>
      <c r="K25" s="483">
        <v>-870012</v>
      </c>
      <c r="L25" s="478">
        <v>-1043467.953515631</v>
      </c>
      <c r="M25" s="478">
        <v>-833475</v>
      </c>
      <c r="N25" s="478">
        <v>-871271.72618343658</v>
      </c>
      <c r="O25" s="478">
        <v>-196535.03339918217</v>
      </c>
      <c r="P25" s="478">
        <v>-98267.516699591084</v>
      </c>
      <c r="Q25" s="41"/>
      <c r="R25" s="41">
        <v>-482306</v>
      </c>
      <c r="S25" s="41">
        <v>-432157.99164031667</v>
      </c>
      <c r="T25" s="499">
        <v>1086400.6993279201</v>
      </c>
      <c r="U25" s="499">
        <v>1093411.4297145223</v>
      </c>
      <c r="V25" s="474">
        <f t="shared" si="12"/>
        <v>57158.738746285555</v>
      </c>
      <c r="W25" s="440">
        <v>-797764.3006720799</v>
      </c>
      <c r="X25" s="440">
        <v>-1160021.4243263723</v>
      </c>
      <c r="Y25" s="480">
        <v>-358485</v>
      </c>
      <c r="Z25" s="481">
        <v>-358485</v>
      </c>
      <c r="AA25" s="440">
        <v>-1156249.3006720799</v>
      </c>
      <c r="AB25" s="440">
        <v>-1518506.4243263723</v>
      </c>
      <c r="AC25" s="474">
        <f t="shared" si="13"/>
        <v>-362257.12365429243</v>
      </c>
      <c r="AD25" s="482">
        <f t="shared" si="14"/>
        <v>-170.41257194872216</v>
      </c>
      <c r="AE25" s="440">
        <v>-224.86397517049789</v>
      </c>
      <c r="AF25" s="476">
        <f t="shared" si="15"/>
        <v>-54.451403221775735</v>
      </c>
      <c r="AG25" s="264">
        <v>4</v>
      </c>
    </row>
    <row r="26" spans="1:33">
      <c r="A26" s="255">
        <v>81</v>
      </c>
      <c r="B26" s="18" t="s">
        <v>31</v>
      </c>
      <c r="C26" s="21">
        <v>2621</v>
      </c>
      <c r="D26" s="21">
        <v>2574</v>
      </c>
      <c r="E26" s="22">
        <v>483211.9772313229</v>
      </c>
      <c r="F26" s="22">
        <v>-25320.196999592357</v>
      </c>
      <c r="G26" s="474">
        <f t="shared" si="8"/>
        <v>-508532.17423091526</v>
      </c>
      <c r="H26" s="475">
        <f t="shared" si="9"/>
        <v>702770</v>
      </c>
      <c r="I26" s="22">
        <f t="shared" si="10"/>
        <v>272313.18881560996</v>
      </c>
      <c r="J26" s="476">
        <f t="shared" si="11"/>
        <v>-430456.81118439004</v>
      </c>
      <c r="K26" s="483">
        <v>290116</v>
      </c>
      <c r="L26" s="478">
        <v>127888.75708395944</v>
      </c>
      <c r="M26" s="478">
        <v>412654</v>
      </c>
      <c r="N26" s="478">
        <v>256792.52945921491</v>
      </c>
      <c r="O26" s="478">
        <v>-74912.065151709598</v>
      </c>
      <c r="P26" s="478">
        <v>-37456.032575854799</v>
      </c>
      <c r="Q26" s="41"/>
      <c r="R26" s="41">
        <v>266278</v>
      </c>
      <c r="S26" s="41">
        <v>683008.96749763563</v>
      </c>
      <c r="T26" s="499">
        <v>628569.95055504888</v>
      </c>
      <c r="U26" s="499">
        <v>631394.45467219525</v>
      </c>
      <c r="V26" s="474">
        <f t="shared" si="12"/>
        <v>419555.471614782</v>
      </c>
      <c r="W26" s="440">
        <v>1378059.9505550489</v>
      </c>
      <c r="X26" s="440">
        <v>1289083.2251702384</v>
      </c>
      <c r="Y26" s="480">
        <v>-690258</v>
      </c>
      <c r="Z26" s="481">
        <v>-690258</v>
      </c>
      <c r="AA26" s="440">
        <v>687801.95055504888</v>
      </c>
      <c r="AB26" s="440">
        <v>598825.22517023853</v>
      </c>
      <c r="AC26" s="474">
        <f t="shared" si="13"/>
        <v>-88976.725384810357</v>
      </c>
      <c r="AD26" s="482">
        <f t="shared" si="14"/>
        <v>262.41966827739373</v>
      </c>
      <c r="AE26" s="440">
        <v>232.64383262247028</v>
      </c>
      <c r="AF26" s="476">
        <f t="shared" si="15"/>
        <v>-29.775835654923441</v>
      </c>
      <c r="AG26" s="264">
        <v>7</v>
      </c>
    </row>
    <row r="27" spans="1:33">
      <c r="A27" s="255">
        <v>82</v>
      </c>
      <c r="B27" s="18" t="s">
        <v>32</v>
      </c>
      <c r="C27" s="21">
        <v>9405</v>
      </c>
      <c r="D27" s="21">
        <v>9359</v>
      </c>
      <c r="E27" s="22">
        <v>3860652.1756815086</v>
      </c>
      <c r="F27" s="22">
        <v>3108763.7567512626</v>
      </c>
      <c r="G27" s="474">
        <f t="shared" si="8"/>
        <v>-751888.41893024603</v>
      </c>
      <c r="H27" s="475">
        <f t="shared" si="9"/>
        <v>446468</v>
      </c>
      <c r="I27" s="22">
        <f t="shared" si="10"/>
        <v>73210.853978261934</v>
      </c>
      <c r="J27" s="476">
        <f t="shared" si="11"/>
        <v>-373257.14602173807</v>
      </c>
      <c r="K27" s="483">
        <v>348473</v>
      </c>
      <c r="L27" s="478">
        <v>471033.14276488253</v>
      </c>
      <c r="M27" s="478">
        <v>97995</v>
      </c>
      <c r="N27" s="478">
        <v>10745.320627627674</v>
      </c>
      <c r="O27" s="478">
        <v>-272378.40627616551</v>
      </c>
      <c r="P27" s="478">
        <v>-136189.20313808275</v>
      </c>
      <c r="Q27" s="41"/>
      <c r="R27" s="41">
        <v>2303150</v>
      </c>
      <c r="S27" s="41">
        <v>2084510.7015124511</v>
      </c>
      <c r="T27" s="499">
        <v>1420815.5510925855</v>
      </c>
      <c r="U27" s="499">
        <v>1419495.6971459067</v>
      </c>
      <c r="V27" s="474">
        <f t="shared" si="12"/>
        <v>-219959.15243422799</v>
      </c>
      <c r="W27" s="440">
        <v>7584617.5510925855</v>
      </c>
      <c r="X27" s="440">
        <v>6612770.1554096211</v>
      </c>
      <c r="Y27" s="480">
        <v>-2089496</v>
      </c>
      <c r="Z27" s="481">
        <v>-2089496</v>
      </c>
      <c r="AA27" s="440">
        <v>5495121.5510925855</v>
      </c>
      <c r="AB27" s="440">
        <v>4523274.1554096211</v>
      </c>
      <c r="AC27" s="474">
        <f t="shared" si="13"/>
        <v>-971847.39568296447</v>
      </c>
      <c r="AD27" s="482">
        <f t="shared" si="14"/>
        <v>584.27661361962635</v>
      </c>
      <c r="AE27" s="440">
        <v>483.30742124261366</v>
      </c>
      <c r="AF27" s="476">
        <f t="shared" si="15"/>
        <v>-100.96919237701269</v>
      </c>
      <c r="AG27" s="264">
        <v>5</v>
      </c>
    </row>
    <row r="28" spans="1:33">
      <c r="A28" s="255">
        <v>86</v>
      </c>
      <c r="B28" s="18" t="s">
        <v>33</v>
      </c>
      <c r="C28" s="21">
        <v>8143</v>
      </c>
      <c r="D28" s="21">
        <v>8031</v>
      </c>
      <c r="E28" s="22">
        <v>3207205.7188462713</v>
      </c>
      <c r="F28" s="22">
        <v>2119572.0672908956</v>
      </c>
      <c r="G28" s="474">
        <f t="shared" si="8"/>
        <v>-1087633.6515553757</v>
      </c>
      <c r="H28" s="475">
        <f t="shared" si="9"/>
        <v>200835</v>
      </c>
      <c r="I28" s="22">
        <f t="shared" si="10"/>
        <v>-555589.68380498106</v>
      </c>
      <c r="J28" s="476">
        <f t="shared" si="11"/>
        <v>-756424.68380498106</v>
      </c>
      <c r="K28" s="483">
        <v>246262</v>
      </c>
      <c r="L28" s="478">
        <v>-52575.877478099334</v>
      </c>
      <c r="M28" s="478">
        <v>-45427</v>
      </c>
      <c r="N28" s="478">
        <v>-152420.10281092618</v>
      </c>
      <c r="O28" s="478">
        <v>-233729.13567730371</v>
      </c>
      <c r="P28" s="478">
        <v>-116864.56783865186</v>
      </c>
      <c r="Q28" s="41"/>
      <c r="R28" s="41">
        <v>2869047</v>
      </c>
      <c r="S28" s="41">
        <v>2757304.9838169562</v>
      </c>
      <c r="T28" s="499">
        <v>1438485.8113037464</v>
      </c>
      <c r="U28" s="499">
        <v>1430532.0783363129</v>
      </c>
      <c r="V28" s="474">
        <f t="shared" si="12"/>
        <v>-119695.74915047688</v>
      </c>
      <c r="W28" s="440">
        <v>7514738.811303746</v>
      </c>
      <c r="X28" s="440">
        <v>6307409.1294441652</v>
      </c>
      <c r="Y28" s="480">
        <v>-1166305</v>
      </c>
      <c r="Z28" s="481">
        <v>-1166305</v>
      </c>
      <c r="AA28" s="440">
        <v>6348433.811303746</v>
      </c>
      <c r="AB28" s="440">
        <v>5141104.1294441652</v>
      </c>
      <c r="AC28" s="474">
        <f t="shared" si="13"/>
        <v>-1207329.6818595808</v>
      </c>
      <c r="AD28" s="482">
        <f t="shared" si="14"/>
        <v>779.61854492247892</v>
      </c>
      <c r="AE28" s="440">
        <v>640.15740623137413</v>
      </c>
      <c r="AF28" s="476">
        <f t="shared" si="15"/>
        <v>-139.46113869110479</v>
      </c>
      <c r="AG28" s="264">
        <v>5</v>
      </c>
    </row>
    <row r="29" spans="1:33">
      <c r="A29" s="255">
        <v>90</v>
      </c>
      <c r="B29" s="18" t="s">
        <v>34</v>
      </c>
      <c r="C29" s="21">
        <v>3136</v>
      </c>
      <c r="D29" s="21">
        <v>3061</v>
      </c>
      <c r="E29" s="22">
        <v>365690.20791515766</v>
      </c>
      <c r="F29" s="22">
        <v>-867567.58330956637</v>
      </c>
      <c r="G29" s="474">
        <f t="shared" si="8"/>
        <v>-1233257.7912247241</v>
      </c>
      <c r="H29" s="475">
        <f t="shared" si="9"/>
        <v>-581142</v>
      </c>
      <c r="I29" s="22">
        <f t="shared" si="10"/>
        <v>-1854073.8145730395</v>
      </c>
      <c r="J29" s="476">
        <f t="shared" si="11"/>
        <v>-1272931.8145730395</v>
      </c>
      <c r="K29" s="483">
        <v>94114</v>
      </c>
      <c r="L29" s="478">
        <v>-610471.34344540583</v>
      </c>
      <c r="M29" s="478">
        <v>-675256</v>
      </c>
      <c r="N29" s="478">
        <v>-1109974.3642340538</v>
      </c>
      <c r="O29" s="478">
        <v>-89085.404595719912</v>
      </c>
      <c r="P29" s="478">
        <v>-44542.702297859956</v>
      </c>
      <c r="Q29" s="41"/>
      <c r="R29" s="41">
        <v>-11569</v>
      </c>
      <c r="S29" s="41">
        <v>578963.08509945765</v>
      </c>
      <c r="T29" s="499">
        <v>713124.3294630067</v>
      </c>
      <c r="U29" s="499">
        <v>720201.48077910347</v>
      </c>
      <c r="V29" s="474">
        <f t="shared" si="12"/>
        <v>597609.23641555454</v>
      </c>
      <c r="W29" s="440">
        <v>1067245.3294630067</v>
      </c>
      <c r="X29" s="440">
        <v>431596.98256899475</v>
      </c>
      <c r="Y29" s="480">
        <v>-293867</v>
      </c>
      <c r="Z29" s="481">
        <v>-293867</v>
      </c>
      <c r="AA29" s="440">
        <v>773378.3294630067</v>
      </c>
      <c r="AB29" s="440">
        <v>137729.98256899475</v>
      </c>
      <c r="AC29" s="474">
        <f t="shared" si="13"/>
        <v>-635648.34689401195</v>
      </c>
      <c r="AD29" s="482">
        <f t="shared" si="14"/>
        <v>246.61298771141796</v>
      </c>
      <c r="AE29" s="440">
        <v>44.995093946094329</v>
      </c>
      <c r="AF29" s="476">
        <f t="shared" si="15"/>
        <v>-201.61789376532363</v>
      </c>
      <c r="AG29" s="264">
        <v>12</v>
      </c>
    </row>
    <row r="30" spans="1:33">
      <c r="A30" s="255">
        <v>91</v>
      </c>
      <c r="B30" s="18" t="s">
        <v>35</v>
      </c>
      <c r="C30" s="21">
        <v>658457</v>
      </c>
      <c r="D30" s="21">
        <v>664028</v>
      </c>
      <c r="E30" s="22">
        <v>133641055.77371544</v>
      </c>
      <c r="F30" s="22">
        <v>218316160.66826382</v>
      </c>
      <c r="G30" s="474">
        <f t="shared" si="8"/>
        <v>84675104.894548386</v>
      </c>
      <c r="H30" s="475">
        <f t="shared" si="9"/>
        <v>-83668593</v>
      </c>
      <c r="I30" s="22">
        <f t="shared" si="10"/>
        <v>-20619793.447701596</v>
      </c>
      <c r="J30" s="476">
        <f t="shared" si="11"/>
        <v>63048799.552298404</v>
      </c>
      <c r="K30" s="483">
        <v>-6980980</v>
      </c>
      <c r="L30" s="478">
        <v>43624658.282150432</v>
      </c>
      <c r="M30" s="478">
        <v>-76687613</v>
      </c>
      <c r="N30" s="478">
        <v>-35256276.439316235</v>
      </c>
      <c r="O30" s="478">
        <v>-19325450.193690527</v>
      </c>
      <c r="P30" s="478">
        <v>-9662725.0968452636</v>
      </c>
      <c r="Q30" s="41"/>
      <c r="R30" s="41">
        <v>-60743727</v>
      </c>
      <c r="S30" s="41">
        <v>-60023064.665839322</v>
      </c>
      <c r="T30" s="499">
        <v>88279488.98038578</v>
      </c>
      <c r="U30" s="499">
        <v>90222671.768107548</v>
      </c>
      <c r="V30" s="474">
        <f t="shared" si="12"/>
        <v>2663845.1218824461</v>
      </c>
      <c r="W30" s="440">
        <v>161176817.98038578</v>
      </c>
      <c r="X30" s="440">
        <v>248515767.77053207</v>
      </c>
      <c r="Y30" s="480">
        <v>33473959</v>
      </c>
      <c r="Z30" s="481">
        <v>33473959</v>
      </c>
      <c r="AA30" s="440">
        <v>194650776.98038578</v>
      </c>
      <c r="AB30" s="440">
        <v>281989726.77053207</v>
      </c>
      <c r="AC30" s="474">
        <f t="shared" si="13"/>
        <v>87338949.790146291</v>
      </c>
      <c r="AD30" s="482">
        <f t="shared" si="14"/>
        <v>295.61653529446232</v>
      </c>
      <c r="AE30" s="440">
        <v>424.66541587181877</v>
      </c>
      <c r="AF30" s="476">
        <f t="shared" si="15"/>
        <v>129.04888057735644</v>
      </c>
      <c r="AG30" s="264">
        <v>1</v>
      </c>
    </row>
    <row r="31" spans="1:33">
      <c r="A31" s="255">
        <v>92</v>
      </c>
      <c r="B31" s="18" t="s">
        <v>36</v>
      </c>
      <c r="C31" s="21">
        <v>239206</v>
      </c>
      <c r="D31" s="21">
        <v>242819</v>
      </c>
      <c r="E31" s="22">
        <v>131321070.09143505</v>
      </c>
      <c r="F31" s="22">
        <v>141525272.79237926</v>
      </c>
      <c r="G31" s="474">
        <f t="shared" si="8"/>
        <v>10204202.700944215</v>
      </c>
      <c r="H31" s="475">
        <f t="shared" si="9"/>
        <v>-30788468</v>
      </c>
      <c r="I31" s="22">
        <f t="shared" si="10"/>
        <v>-30872606.015668172</v>
      </c>
      <c r="J31" s="476">
        <f t="shared" si="11"/>
        <v>-84138.015668172389</v>
      </c>
      <c r="K31" s="483">
        <v>-27694607</v>
      </c>
      <c r="L31" s="478">
        <v>-20551117.572364569</v>
      </c>
      <c r="M31" s="478">
        <v>-3093861</v>
      </c>
      <c r="N31" s="478">
        <v>278787.05091141409</v>
      </c>
      <c r="O31" s="478">
        <v>-7066850.3294766787</v>
      </c>
      <c r="P31" s="478">
        <v>-3533425.1647383394</v>
      </c>
      <c r="Q31" s="41"/>
      <c r="R31" s="41">
        <v>-3797595</v>
      </c>
      <c r="S31" s="41">
        <v>-5000959.1242745193</v>
      </c>
      <c r="T31" s="499">
        <v>30036233.761776581</v>
      </c>
      <c r="U31" s="499">
        <v>30821841.75313497</v>
      </c>
      <c r="V31" s="474">
        <f t="shared" si="12"/>
        <v>-417756.13291613013</v>
      </c>
      <c r="W31" s="440">
        <v>157559708.76177657</v>
      </c>
      <c r="X31" s="440">
        <v>167346155.4212397</v>
      </c>
      <c r="Y31" s="480">
        <v>20179674</v>
      </c>
      <c r="Z31" s="481">
        <v>20179674</v>
      </c>
      <c r="AA31" s="440">
        <v>177739382.76177657</v>
      </c>
      <c r="AB31" s="440">
        <v>187525829.4212397</v>
      </c>
      <c r="AC31" s="474">
        <f t="shared" si="13"/>
        <v>9786446.6594631374</v>
      </c>
      <c r="AD31" s="482">
        <f t="shared" si="14"/>
        <v>743.03898213998218</v>
      </c>
      <c r="AE31" s="440">
        <v>772.28647437490349</v>
      </c>
      <c r="AF31" s="476">
        <f t="shared" si="15"/>
        <v>29.24749223492131</v>
      </c>
      <c r="AG31" s="264">
        <v>1</v>
      </c>
    </row>
    <row r="32" spans="1:33">
      <c r="A32" s="255">
        <v>97</v>
      </c>
      <c r="B32" s="18" t="s">
        <v>37</v>
      </c>
      <c r="C32" s="21">
        <v>2131</v>
      </c>
      <c r="D32" s="21">
        <v>2091</v>
      </c>
      <c r="E32" s="22">
        <v>278312.03742838249</v>
      </c>
      <c r="F32" s="22">
        <v>-203140.9535236372</v>
      </c>
      <c r="G32" s="474">
        <f t="shared" si="8"/>
        <v>-481452.9909520197</v>
      </c>
      <c r="H32" s="475">
        <f t="shared" si="9"/>
        <v>-45887</v>
      </c>
      <c r="I32" s="22">
        <f t="shared" si="10"/>
        <v>-466023.89196642267</v>
      </c>
      <c r="J32" s="476">
        <f t="shared" si="11"/>
        <v>-420136.89196642267</v>
      </c>
      <c r="K32" s="483">
        <v>-317202</v>
      </c>
      <c r="L32" s="478">
        <v>-491255.2210655894</v>
      </c>
      <c r="M32" s="478">
        <v>271315</v>
      </c>
      <c r="N32" s="478">
        <v>116514.03785920444</v>
      </c>
      <c r="O32" s="478">
        <v>-60855.13917335849</v>
      </c>
      <c r="P32" s="478">
        <v>-30427.569586679245</v>
      </c>
      <c r="Q32" s="41"/>
      <c r="R32" s="41">
        <v>148005</v>
      </c>
      <c r="S32" s="41">
        <v>387476.2100597042</v>
      </c>
      <c r="T32" s="499">
        <v>454103.40579262201</v>
      </c>
      <c r="U32" s="499">
        <v>454590.0084326439</v>
      </c>
      <c r="V32" s="474">
        <f t="shared" si="12"/>
        <v>239957.81269972608</v>
      </c>
      <c r="W32" s="440">
        <v>880421.40579262201</v>
      </c>
      <c r="X32" s="440">
        <v>638925.26496871095</v>
      </c>
      <c r="Y32" s="480">
        <v>-520257</v>
      </c>
      <c r="Z32" s="481">
        <v>-520257</v>
      </c>
      <c r="AA32" s="440">
        <v>360164.40579262201</v>
      </c>
      <c r="AB32" s="440">
        <v>118668.26496871089</v>
      </c>
      <c r="AC32" s="474">
        <f t="shared" si="13"/>
        <v>-241496.14082391112</v>
      </c>
      <c r="AD32" s="482">
        <f t="shared" si="14"/>
        <v>169.01192200498451</v>
      </c>
      <c r="AE32" s="440">
        <v>56.751920118943517</v>
      </c>
      <c r="AF32" s="476">
        <f t="shared" si="15"/>
        <v>-112.260001886041</v>
      </c>
      <c r="AG32" s="264">
        <v>10</v>
      </c>
    </row>
    <row r="33" spans="1:33">
      <c r="A33" s="255">
        <v>98</v>
      </c>
      <c r="B33" s="18" t="s">
        <v>38</v>
      </c>
      <c r="C33" s="21">
        <v>23090</v>
      </c>
      <c r="D33" s="21">
        <v>22943</v>
      </c>
      <c r="E33" s="22">
        <v>15530080.8662953</v>
      </c>
      <c r="F33" s="22">
        <v>14663294.564006694</v>
      </c>
      <c r="G33" s="474">
        <f t="shared" si="8"/>
        <v>-866786.30228860676</v>
      </c>
      <c r="H33" s="475">
        <f t="shared" si="9"/>
        <v>7364463</v>
      </c>
      <c r="I33" s="22">
        <f t="shared" si="10"/>
        <v>7001570.5266827811</v>
      </c>
      <c r="J33" s="476">
        <f t="shared" si="11"/>
        <v>-362892.47331721894</v>
      </c>
      <c r="K33" s="483">
        <v>4335426</v>
      </c>
      <c r="L33" s="478">
        <v>4973039.5118583683</v>
      </c>
      <c r="M33" s="477">
        <v>3029037</v>
      </c>
      <c r="N33" s="477">
        <v>3030108.8183067394</v>
      </c>
      <c r="O33" s="477">
        <v>-667718.53565488465</v>
      </c>
      <c r="P33" s="477">
        <v>-333859.26782744232</v>
      </c>
      <c r="Q33" s="22"/>
      <c r="R33" s="41">
        <v>6678970</v>
      </c>
      <c r="S33" s="41">
        <v>6070763.3178115925</v>
      </c>
      <c r="T33" s="499">
        <v>3487316.6869670544</v>
      </c>
      <c r="U33" s="499">
        <v>3492517.4746899595</v>
      </c>
      <c r="V33" s="474">
        <f t="shared" si="12"/>
        <v>-603005.89446550235</v>
      </c>
      <c r="W33" s="440">
        <v>25696367.686967053</v>
      </c>
      <c r="X33" s="440">
        <v>24226575.356508248</v>
      </c>
      <c r="Y33" s="480">
        <v>-5030226</v>
      </c>
      <c r="Z33" s="481">
        <v>-5030226</v>
      </c>
      <c r="AA33" s="440">
        <v>20666141.686967053</v>
      </c>
      <c r="AB33" s="440">
        <v>19196349.356508248</v>
      </c>
      <c r="AC33" s="474">
        <f t="shared" si="13"/>
        <v>-1469792.330458805</v>
      </c>
      <c r="AD33" s="482">
        <f t="shared" si="14"/>
        <v>895.02562524759867</v>
      </c>
      <c r="AE33" s="440">
        <v>836.69743958977676</v>
      </c>
      <c r="AF33" s="476">
        <f t="shared" si="15"/>
        <v>-58.328185657821905</v>
      </c>
      <c r="AG33" s="264">
        <v>7</v>
      </c>
    </row>
    <row r="34" spans="1:33">
      <c r="A34" s="255">
        <v>102</v>
      </c>
      <c r="B34" s="18" t="s">
        <v>39</v>
      </c>
      <c r="C34" s="21">
        <v>9870</v>
      </c>
      <c r="D34" s="21">
        <v>9745</v>
      </c>
      <c r="E34" s="22">
        <v>2957366.766574821</v>
      </c>
      <c r="F34" s="22">
        <v>955238.36248583556</v>
      </c>
      <c r="G34" s="474">
        <f t="shared" si="8"/>
        <v>-2002128.4040889854</v>
      </c>
      <c r="H34" s="475">
        <f t="shared" si="9"/>
        <v>1708645</v>
      </c>
      <c r="I34" s="22">
        <f t="shared" si="10"/>
        <v>-237339.89872751149</v>
      </c>
      <c r="J34" s="476">
        <f t="shared" si="11"/>
        <v>-1945984.8987275115</v>
      </c>
      <c r="K34" s="483">
        <v>1048171</v>
      </c>
      <c r="L34" s="478">
        <v>176890.06218985343</v>
      </c>
      <c r="M34" s="478">
        <v>660474</v>
      </c>
      <c r="N34" s="478">
        <v>11188.497651055848</v>
      </c>
      <c r="O34" s="478">
        <v>-283612.3057122805</v>
      </c>
      <c r="P34" s="478">
        <v>-141806.15285614025</v>
      </c>
      <c r="Q34" s="41"/>
      <c r="R34" s="41">
        <v>4158821</v>
      </c>
      <c r="S34" s="41">
        <v>4155235.3319675806</v>
      </c>
      <c r="T34" s="499">
        <v>2161681.9961973322</v>
      </c>
      <c r="U34" s="499">
        <v>2165793.0315882009</v>
      </c>
      <c r="V34" s="474">
        <f t="shared" si="12"/>
        <v>525.36735844984651</v>
      </c>
      <c r="W34" s="440">
        <v>9277868.9961973317</v>
      </c>
      <c r="X34" s="440">
        <v>7276266.7260416169</v>
      </c>
      <c r="Y34" s="480">
        <v>683464</v>
      </c>
      <c r="Z34" s="481">
        <v>683464</v>
      </c>
      <c r="AA34" s="440">
        <v>9961332.9961973317</v>
      </c>
      <c r="AB34" s="440">
        <v>7959730.7260416169</v>
      </c>
      <c r="AC34" s="474">
        <f t="shared" si="13"/>
        <v>-2001602.2701557148</v>
      </c>
      <c r="AD34" s="482">
        <f t="shared" si="14"/>
        <v>1009.2535963725767</v>
      </c>
      <c r="AE34" s="440">
        <v>816.80151113818545</v>
      </c>
      <c r="AF34" s="476">
        <f t="shared" si="15"/>
        <v>-192.45208523439123</v>
      </c>
      <c r="AG34" s="264">
        <v>4</v>
      </c>
    </row>
    <row r="35" spans="1:33">
      <c r="A35" s="255">
        <v>103</v>
      </c>
      <c r="B35" s="18" t="s">
        <v>40</v>
      </c>
      <c r="C35" s="21">
        <v>2166</v>
      </c>
      <c r="D35" s="21">
        <v>2161</v>
      </c>
      <c r="E35" s="22">
        <v>690904.34769949596</v>
      </c>
      <c r="F35" s="22">
        <v>265299.08333793789</v>
      </c>
      <c r="G35" s="474">
        <f t="shared" si="8"/>
        <v>-425605.26436155807</v>
      </c>
      <c r="H35" s="475">
        <f t="shared" si="9"/>
        <v>328802</v>
      </c>
      <c r="I35" s="22">
        <f t="shared" si="10"/>
        <v>86975.525194786271</v>
      </c>
      <c r="J35" s="476">
        <f t="shared" si="11"/>
        <v>-241826.47480521374</v>
      </c>
      <c r="K35" s="483">
        <v>205164</v>
      </c>
      <c r="L35" s="478">
        <v>140608.59465049388</v>
      </c>
      <c r="M35" s="478">
        <v>123638</v>
      </c>
      <c r="N35" s="478">
        <v>40705.492777884727</v>
      </c>
      <c r="O35" s="478">
        <v>-62892.374822394886</v>
      </c>
      <c r="P35" s="478">
        <v>-31446.187411197443</v>
      </c>
      <c r="Q35" s="41"/>
      <c r="R35" s="41">
        <v>1108079</v>
      </c>
      <c r="S35" s="41">
        <v>1163422.7225446419</v>
      </c>
      <c r="T35" s="499">
        <v>497462.05417832138</v>
      </c>
      <c r="U35" s="499">
        <v>497847.1394202456</v>
      </c>
      <c r="V35" s="474">
        <f t="shared" si="12"/>
        <v>55728.807786566205</v>
      </c>
      <c r="W35" s="440">
        <v>2296445.0541783213</v>
      </c>
      <c r="X35" s="440">
        <v>1926568.9453028254</v>
      </c>
      <c r="Y35" s="480">
        <v>-548864</v>
      </c>
      <c r="Z35" s="481">
        <v>-548864</v>
      </c>
      <c r="AA35" s="440">
        <v>1747581.0541783213</v>
      </c>
      <c r="AB35" s="440">
        <v>1377704.9453028254</v>
      </c>
      <c r="AC35" s="474">
        <f t="shared" si="13"/>
        <v>-369876.10887549585</v>
      </c>
      <c r="AD35" s="482">
        <f t="shared" si="14"/>
        <v>806.82412473606712</v>
      </c>
      <c r="AE35" s="440">
        <v>637.53121022805431</v>
      </c>
      <c r="AF35" s="476">
        <f t="shared" si="15"/>
        <v>-169.29291450801281</v>
      </c>
      <c r="AG35" s="264">
        <v>5</v>
      </c>
    </row>
    <row r="36" spans="1:33">
      <c r="A36" s="255">
        <v>105</v>
      </c>
      <c r="B36" s="18" t="s">
        <v>41</v>
      </c>
      <c r="C36" s="21">
        <v>2139</v>
      </c>
      <c r="D36" s="21">
        <v>2094</v>
      </c>
      <c r="E36" s="22">
        <v>1639536.6166451252</v>
      </c>
      <c r="F36" s="22">
        <v>1860792.3808779779</v>
      </c>
      <c r="G36" s="511">
        <f t="shared" si="8"/>
        <v>221255.76423285273</v>
      </c>
      <c r="H36" s="475">
        <f t="shared" si="9"/>
        <v>692042</v>
      </c>
      <c r="I36" s="22">
        <f t="shared" si="10"/>
        <v>766141.55865764408</v>
      </c>
      <c r="J36" s="512">
        <f t="shared" si="11"/>
        <v>74099.558657644084</v>
      </c>
      <c r="K36" s="483">
        <v>338606</v>
      </c>
      <c r="L36" s="478">
        <v>461220.61616931518</v>
      </c>
      <c r="M36" s="478">
        <v>353436</v>
      </c>
      <c r="N36" s="478">
        <v>396334.61639723339</v>
      </c>
      <c r="O36" s="478">
        <v>-60942.449272602913</v>
      </c>
      <c r="P36" s="478">
        <v>-30471.224636301456</v>
      </c>
      <c r="Q36" s="41"/>
      <c r="R36" s="41">
        <v>799733</v>
      </c>
      <c r="S36" s="41">
        <v>942560.02535183204</v>
      </c>
      <c r="T36" s="499">
        <v>501643.39813616365</v>
      </c>
      <c r="U36" s="499">
        <v>507702.59816562053</v>
      </c>
      <c r="V36" s="474">
        <f t="shared" si="12"/>
        <v>148886.22538128891</v>
      </c>
      <c r="W36" s="440">
        <v>2940912.3981361636</v>
      </c>
      <c r="X36" s="440">
        <v>3311055.0043954304</v>
      </c>
      <c r="Y36" s="22">
        <v>-471324</v>
      </c>
      <c r="Z36" s="513">
        <v>-471324</v>
      </c>
      <c r="AA36" s="440">
        <v>2469588.3981361636</v>
      </c>
      <c r="AB36" s="440">
        <v>2839731.0043954304</v>
      </c>
      <c r="AC36" s="474">
        <f t="shared" si="13"/>
        <v>370142.60625926685</v>
      </c>
      <c r="AD36" s="482">
        <f t="shared" si="14"/>
        <v>1154.5527808023205</v>
      </c>
      <c r="AE36" s="440">
        <v>1356.1275092623832</v>
      </c>
      <c r="AF36" s="476">
        <f t="shared" si="15"/>
        <v>201.57472846006272</v>
      </c>
      <c r="AG36" s="264">
        <v>18</v>
      </c>
    </row>
    <row r="37" spans="1:33">
      <c r="A37" s="255">
        <v>106</v>
      </c>
      <c r="B37" s="18" t="s">
        <v>42</v>
      </c>
      <c r="C37" s="21">
        <v>46880</v>
      </c>
      <c r="D37" s="21">
        <v>46797</v>
      </c>
      <c r="E37" s="22">
        <v>16072989.672036525</v>
      </c>
      <c r="F37" s="22">
        <v>8625572.0573457759</v>
      </c>
      <c r="G37" s="474">
        <f t="shared" si="8"/>
        <v>-7447417.614690749</v>
      </c>
      <c r="H37" s="475">
        <f t="shared" si="9"/>
        <v>5430496</v>
      </c>
      <c r="I37" s="22">
        <f t="shared" si="10"/>
        <v>-1918268.6671232334</v>
      </c>
      <c r="J37" s="476">
        <f t="shared" si="11"/>
        <v>-7348764.6671232339</v>
      </c>
      <c r="K37" s="483">
        <v>1749488</v>
      </c>
      <c r="L37" s="478">
        <v>-915706.91602051258</v>
      </c>
      <c r="M37" s="478">
        <v>3681008</v>
      </c>
      <c r="N37" s="478">
        <v>1040363.6060677652</v>
      </c>
      <c r="O37" s="478">
        <v>-1361950.2381136573</v>
      </c>
      <c r="P37" s="478">
        <v>-680975.11905682867</v>
      </c>
      <c r="Q37" s="41"/>
      <c r="R37" s="41">
        <v>-202173</v>
      </c>
      <c r="S37" s="41">
        <v>-358005.25368434086</v>
      </c>
      <c r="T37" s="499">
        <v>6711225.9388995422</v>
      </c>
      <c r="U37" s="499">
        <v>6763179.8174292529</v>
      </c>
      <c r="V37" s="474">
        <f t="shared" si="12"/>
        <v>-103878.37515463028</v>
      </c>
      <c r="W37" s="440">
        <v>22582041.938899543</v>
      </c>
      <c r="X37" s="440">
        <v>15030746.621090688</v>
      </c>
      <c r="Y37" s="480">
        <v>-1743950</v>
      </c>
      <c r="Z37" s="481">
        <v>-1743950</v>
      </c>
      <c r="AA37" s="440">
        <v>20838091.938899543</v>
      </c>
      <c r="AB37" s="440">
        <v>13286796.621090688</v>
      </c>
      <c r="AC37" s="474">
        <f t="shared" si="13"/>
        <v>-7551295.3178088553</v>
      </c>
      <c r="AD37" s="482">
        <f t="shared" si="14"/>
        <v>444.49854818471721</v>
      </c>
      <c r="AE37" s="440">
        <v>283.92411097058971</v>
      </c>
      <c r="AF37" s="476">
        <f t="shared" si="15"/>
        <v>-160.5744372141275</v>
      </c>
      <c r="AG37" s="264">
        <v>1</v>
      </c>
    </row>
    <row r="38" spans="1:33">
      <c r="A38" s="255">
        <v>108</v>
      </c>
      <c r="B38" s="18" t="s">
        <v>43</v>
      </c>
      <c r="C38" s="21">
        <v>10337</v>
      </c>
      <c r="D38" s="21">
        <v>10257</v>
      </c>
      <c r="E38" s="22">
        <v>4056821.462703581</v>
      </c>
      <c r="F38" s="22">
        <v>4133546.1681720014</v>
      </c>
      <c r="G38" s="474">
        <f t="shared" si="8"/>
        <v>76724.705468420405</v>
      </c>
      <c r="H38" s="475">
        <f t="shared" si="9"/>
        <v>723253</v>
      </c>
      <c r="I38" s="22">
        <f t="shared" si="10"/>
        <v>851527.00147757947</v>
      </c>
      <c r="J38" s="476">
        <f t="shared" si="11"/>
        <v>128274.00147757947</v>
      </c>
      <c r="K38" s="483">
        <v>632336</v>
      </c>
      <c r="L38" s="478">
        <v>1091735.9959059833</v>
      </c>
      <c r="M38" s="478">
        <v>90917</v>
      </c>
      <c r="N38" s="478">
        <v>207560.84954658744</v>
      </c>
      <c r="O38" s="478">
        <v>-298513.22931666096</v>
      </c>
      <c r="P38" s="478">
        <v>-149256.61465833048</v>
      </c>
      <c r="Q38" s="41"/>
      <c r="R38" s="41">
        <v>4481129</v>
      </c>
      <c r="S38" s="41">
        <v>4029162.6548523912</v>
      </c>
      <c r="T38" s="499">
        <v>1764880.5176937785</v>
      </c>
      <c r="U38" s="499">
        <v>1771809.352330768</v>
      </c>
      <c r="V38" s="474">
        <f t="shared" si="12"/>
        <v>-445037.51051061973</v>
      </c>
      <c r="W38" s="440">
        <v>10302830.517693778</v>
      </c>
      <c r="X38" s="440">
        <v>9934518.1753551606</v>
      </c>
      <c r="Y38" s="480">
        <v>-1302704</v>
      </c>
      <c r="Z38" s="481">
        <v>-1302704</v>
      </c>
      <c r="AA38" s="440">
        <v>9000126.5176937785</v>
      </c>
      <c r="AB38" s="440">
        <v>8631814.1753551606</v>
      </c>
      <c r="AC38" s="474">
        <f t="shared" si="13"/>
        <v>-368312.34233861789</v>
      </c>
      <c r="AD38" s="482">
        <f t="shared" si="14"/>
        <v>870.67103779566401</v>
      </c>
      <c r="AE38" s="440">
        <v>841.5534927712938</v>
      </c>
      <c r="AF38" s="476">
        <f t="shared" si="15"/>
        <v>-29.117545024370202</v>
      </c>
      <c r="AG38" s="264">
        <v>6</v>
      </c>
    </row>
    <row r="39" spans="1:33">
      <c r="A39" s="255">
        <v>109</v>
      </c>
      <c r="B39" s="18" t="s">
        <v>44</v>
      </c>
      <c r="C39" s="21">
        <v>67971</v>
      </c>
      <c r="D39" s="21">
        <v>68043</v>
      </c>
      <c r="E39" s="22">
        <v>10918900.433384735</v>
      </c>
      <c r="F39" s="22">
        <v>-34487.848318353295</v>
      </c>
      <c r="G39" s="474">
        <f t="shared" si="8"/>
        <v>-10953388.281703088</v>
      </c>
      <c r="H39" s="475">
        <f t="shared" si="9"/>
        <v>1194959</v>
      </c>
      <c r="I39" s="22">
        <f t="shared" si="10"/>
        <v>-10248135.949605614</v>
      </c>
      <c r="J39" s="476">
        <f t="shared" si="11"/>
        <v>-11443094.949605614</v>
      </c>
      <c r="K39" s="483">
        <v>-1056324</v>
      </c>
      <c r="L39" s="478">
        <v>-6611610.9875822309</v>
      </c>
      <c r="M39" s="478">
        <v>2251283</v>
      </c>
      <c r="N39" s="478">
        <v>-666104.42057945731</v>
      </c>
      <c r="O39" s="478">
        <v>-1980280.360962617</v>
      </c>
      <c r="P39" s="478">
        <v>-990140.18048130849</v>
      </c>
      <c r="Q39" s="41"/>
      <c r="R39" s="41">
        <v>7033183</v>
      </c>
      <c r="S39" s="41">
        <v>8264884.1752478713</v>
      </c>
      <c r="T39" s="499">
        <v>10510009.629210038</v>
      </c>
      <c r="U39" s="499">
        <v>10632211.003218921</v>
      </c>
      <c r="V39" s="474">
        <f t="shared" si="12"/>
        <v>1353902.5492567532</v>
      </c>
      <c r="W39" s="440">
        <v>28462093.62921004</v>
      </c>
      <c r="X39" s="440">
        <v>18862607.33014844</v>
      </c>
      <c r="Y39" s="480">
        <v>-14107355</v>
      </c>
      <c r="Z39" s="481">
        <v>-14107355</v>
      </c>
      <c r="AA39" s="440">
        <v>14354738.62921004</v>
      </c>
      <c r="AB39" s="440">
        <v>4755252.3301484389</v>
      </c>
      <c r="AC39" s="474">
        <f t="shared" si="13"/>
        <v>-9599486.2990616001</v>
      </c>
      <c r="AD39" s="482">
        <f t="shared" si="14"/>
        <v>211.18916345515058</v>
      </c>
      <c r="AE39" s="440">
        <v>69.88598871520125</v>
      </c>
      <c r="AF39" s="476">
        <f t="shared" si="15"/>
        <v>-141.30317473994933</v>
      </c>
      <c r="AG39" s="264">
        <v>5</v>
      </c>
    </row>
    <row r="40" spans="1:33">
      <c r="A40" s="255">
        <v>111</v>
      </c>
      <c r="B40" s="18" t="s">
        <v>45</v>
      </c>
      <c r="C40" s="21">
        <v>18344</v>
      </c>
      <c r="D40" s="21">
        <v>18131</v>
      </c>
      <c r="E40" s="22">
        <v>5807531.1287567504</v>
      </c>
      <c r="F40" s="22">
        <v>3845081.6770437835</v>
      </c>
      <c r="G40" s="474">
        <f t="shared" si="8"/>
        <v>-1962449.4517129669</v>
      </c>
      <c r="H40" s="475">
        <f t="shared" si="9"/>
        <v>8626205</v>
      </c>
      <c r="I40" s="22">
        <f t="shared" si="10"/>
        <v>6471818.3273567269</v>
      </c>
      <c r="J40" s="476">
        <f t="shared" si="11"/>
        <v>-2154386.6726432731</v>
      </c>
      <c r="K40" s="483">
        <v>4154603</v>
      </c>
      <c r="L40" s="478">
        <v>3538189.6578097893</v>
      </c>
      <c r="M40" s="478">
        <v>4471602</v>
      </c>
      <c r="N40" s="478">
        <v>3725138.3742471985</v>
      </c>
      <c r="O40" s="478">
        <v>-527673.13646684017</v>
      </c>
      <c r="P40" s="478">
        <v>-263836.56823342008</v>
      </c>
      <c r="Q40" s="41"/>
      <c r="R40" s="41">
        <v>5598053</v>
      </c>
      <c r="S40" s="41">
        <v>6015356.8908632379</v>
      </c>
      <c r="T40" s="499">
        <v>3115929.4168748241</v>
      </c>
      <c r="U40" s="499">
        <v>3157277.2632644251</v>
      </c>
      <c r="V40" s="474">
        <f t="shared" si="12"/>
        <v>458651.73725283891</v>
      </c>
      <c r="W40" s="440">
        <v>14521513.416874824</v>
      </c>
      <c r="X40" s="440">
        <v>13017715.831171446</v>
      </c>
      <c r="Y40" s="480">
        <v>-2674171</v>
      </c>
      <c r="Z40" s="481">
        <v>-2674171</v>
      </c>
      <c r="AA40" s="440">
        <v>11847342.416874824</v>
      </c>
      <c r="AB40" s="440">
        <v>10343544.831171446</v>
      </c>
      <c r="AC40" s="474">
        <f t="shared" si="13"/>
        <v>-1503797.5857033785</v>
      </c>
      <c r="AD40" s="482">
        <f t="shared" si="14"/>
        <v>645.84291413403969</v>
      </c>
      <c r="AE40" s="440">
        <v>570.48948382171113</v>
      </c>
      <c r="AF40" s="476">
        <f t="shared" si="15"/>
        <v>-75.353430312328555</v>
      </c>
      <c r="AG40" s="264">
        <v>7</v>
      </c>
    </row>
    <row r="41" spans="1:33">
      <c r="A41" s="255">
        <v>139</v>
      </c>
      <c r="B41" s="18" t="s">
        <v>46</v>
      </c>
      <c r="C41" s="21">
        <v>9912</v>
      </c>
      <c r="D41" s="21">
        <v>9853</v>
      </c>
      <c r="E41" s="22">
        <v>7321471.8924217066</v>
      </c>
      <c r="F41" s="22">
        <v>6521229.2786215339</v>
      </c>
      <c r="G41" s="474">
        <f t="shared" si="8"/>
        <v>-800242.61380017269</v>
      </c>
      <c r="H41" s="475">
        <f t="shared" si="9"/>
        <v>-1490204</v>
      </c>
      <c r="I41" s="22">
        <f t="shared" si="10"/>
        <v>-2312445.416294429</v>
      </c>
      <c r="J41" s="476">
        <f t="shared" si="11"/>
        <v>-822241.41629442899</v>
      </c>
      <c r="K41" s="483">
        <v>-534634</v>
      </c>
      <c r="L41" s="478">
        <v>-838010.09324529453</v>
      </c>
      <c r="M41" s="478">
        <v>-955570</v>
      </c>
      <c r="N41" s="478">
        <v>-1044302.119121515</v>
      </c>
      <c r="O41" s="478">
        <v>-286755.46928507951</v>
      </c>
      <c r="P41" s="478">
        <v>-143377.73464253976</v>
      </c>
      <c r="Q41" s="41"/>
      <c r="R41" s="41">
        <v>5671370</v>
      </c>
      <c r="S41" s="41">
        <v>5648157.8471658407</v>
      </c>
      <c r="T41" s="499">
        <v>1480868.7365664409</v>
      </c>
      <c r="U41" s="499">
        <v>1499481.2240527917</v>
      </c>
      <c r="V41" s="474">
        <f t="shared" si="12"/>
        <v>-4599.665347808972</v>
      </c>
      <c r="W41" s="440">
        <v>14473709.736566441</v>
      </c>
      <c r="X41" s="440">
        <v>13668868.349840166</v>
      </c>
      <c r="Y41" s="480">
        <v>83583</v>
      </c>
      <c r="Z41" s="481">
        <v>83583</v>
      </c>
      <c r="AA41" s="440">
        <v>14557292.736566441</v>
      </c>
      <c r="AB41" s="440">
        <v>13752451.349840166</v>
      </c>
      <c r="AC41" s="474">
        <f t="shared" si="13"/>
        <v>-804841.38672627509</v>
      </c>
      <c r="AD41" s="482">
        <f t="shared" si="14"/>
        <v>1468.6534237859605</v>
      </c>
      <c r="AE41" s="440">
        <v>1395.7628488622922</v>
      </c>
      <c r="AF41" s="476">
        <f t="shared" si="15"/>
        <v>-72.890574923668282</v>
      </c>
      <c r="AG41" s="264">
        <v>17</v>
      </c>
    </row>
    <row r="42" spans="1:33">
      <c r="A42" s="255">
        <v>140</v>
      </c>
      <c r="B42" s="18" t="s">
        <v>47</v>
      </c>
      <c r="C42" s="21">
        <v>20958</v>
      </c>
      <c r="D42" s="21">
        <v>20801</v>
      </c>
      <c r="E42" s="22">
        <v>13465383.470439194</v>
      </c>
      <c r="F42" s="22">
        <v>11745033.264278255</v>
      </c>
      <c r="G42" s="474">
        <f t="shared" si="8"/>
        <v>-1720350.2061609384</v>
      </c>
      <c r="H42" s="475">
        <f t="shared" si="9"/>
        <v>10018330</v>
      </c>
      <c r="I42" s="22">
        <f t="shared" si="10"/>
        <v>7399042.7030667458</v>
      </c>
      <c r="J42" s="476">
        <f t="shared" si="11"/>
        <v>-2619287.2969332542</v>
      </c>
      <c r="K42" s="483">
        <v>6270362</v>
      </c>
      <c r="L42" s="478">
        <v>5474348.0838791365</v>
      </c>
      <c r="M42" s="478">
        <v>3747968</v>
      </c>
      <c r="N42" s="478">
        <v>2832763.3063791664</v>
      </c>
      <c r="O42" s="478">
        <v>-605379.12479437108</v>
      </c>
      <c r="P42" s="478">
        <v>-302689.56239718554</v>
      </c>
      <c r="Q42" s="41"/>
      <c r="R42" s="41">
        <v>7495485</v>
      </c>
      <c r="S42" s="41">
        <v>7498183.1696864348</v>
      </c>
      <c r="T42" s="499">
        <v>3680626.5974915633</v>
      </c>
      <c r="U42" s="499">
        <v>3732695.264173294</v>
      </c>
      <c r="V42" s="474">
        <f t="shared" si="12"/>
        <v>54766.83636816591</v>
      </c>
      <c r="W42" s="440">
        <v>24641495.597491562</v>
      </c>
      <c r="X42" s="440">
        <v>22975911.698137987</v>
      </c>
      <c r="Y42" s="480">
        <v>-1388707</v>
      </c>
      <c r="Z42" s="481">
        <v>-1388707</v>
      </c>
      <c r="AA42" s="440">
        <v>23252788.597491562</v>
      </c>
      <c r="AB42" s="440">
        <v>21587204.698137987</v>
      </c>
      <c r="AC42" s="474">
        <f t="shared" si="13"/>
        <v>-1665583.899353575</v>
      </c>
      <c r="AD42" s="482">
        <f t="shared" si="14"/>
        <v>1109.4946367731445</v>
      </c>
      <c r="AE42" s="440">
        <v>1037.7964856563622</v>
      </c>
      <c r="AF42" s="476">
        <f t="shared" si="15"/>
        <v>-71.698151116782356</v>
      </c>
      <c r="AG42" s="264">
        <v>11</v>
      </c>
    </row>
    <row r="43" spans="1:33">
      <c r="A43" s="255">
        <v>142</v>
      </c>
      <c r="B43" s="18" t="s">
        <v>48</v>
      </c>
      <c r="C43" s="21">
        <v>6559</v>
      </c>
      <c r="D43" s="21">
        <v>6504</v>
      </c>
      <c r="E43" s="22">
        <v>927715.52239170601</v>
      </c>
      <c r="F43" s="22">
        <v>838822.54828118614</v>
      </c>
      <c r="G43" s="474">
        <f t="shared" si="8"/>
        <v>-88892.974110519863</v>
      </c>
      <c r="H43" s="475">
        <f t="shared" si="9"/>
        <v>69324</v>
      </c>
      <c r="I43" s="22">
        <f t="shared" si="10"/>
        <v>21656.53169268457</v>
      </c>
      <c r="J43" s="476">
        <f t="shared" si="11"/>
        <v>-47667.46830731543</v>
      </c>
      <c r="K43" s="483">
        <v>-71567</v>
      </c>
      <c r="L43" s="478">
        <v>142348.55369635462</v>
      </c>
      <c r="M43" s="478">
        <v>140891</v>
      </c>
      <c r="N43" s="478">
        <v>163240.42073917328</v>
      </c>
      <c r="O43" s="478">
        <v>-189288.29516189557</v>
      </c>
      <c r="P43" s="478">
        <v>-94644.147580947785</v>
      </c>
      <c r="Q43" s="41"/>
      <c r="R43" s="41">
        <v>2505488</v>
      </c>
      <c r="S43" s="41">
        <v>2614239.2614800944</v>
      </c>
      <c r="T43" s="499">
        <v>1192204.6543184987</v>
      </c>
      <c r="U43" s="499">
        <v>1194074.8661601422</v>
      </c>
      <c r="V43" s="474">
        <f t="shared" si="12"/>
        <v>110621.47332173819</v>
      </c>
      <c r="W43" s="440">
        <v>4625407.6543184984</v>
      </c>
      <c r="X43" s="440">
        <v>4647136.6759214234</v>
      </c>
      <c r="Y43" s="480">
        <v>-661359</v>
      </c>
      <c r="Z43" s="481">
        <v>-661359</v>
      </c>
      <c r="AA43" s="440">
        <v>3964048.6543184984</v>
      </c>
      <c r="AB43" s="440">
        <v>3985777.6759214229</v>
      </c>
      <c r="AC43" s="474">
        <f t="shared" si="13"/>
        <v>21729.021602924448</v>
      </c>
      <c r="AD43" s="482">
        <f t="shared" si="14"/>
        <v>604.36783874348203</v>
      </c>
      <c r="AE43" s="440">
        <v>612.81944586737745</v>
      </c>
      <c r="AF43" s="476">
        <f t="shared" si="15"/>
        <v>8.4516071238954282</v>
      </c>
      <c r="AG43" s="264">
        <v>7</v>
      </c>
    </row>
    <row r="44" spans="1:33">
      <c r="A44" s="255">
        <v>143</v>
      </c>
      <c r="B44" s="18" t="s">
        <v>49</v>
      </c>
      <c r="C44" s="21">
        <v>6877</v>
      </c>
      <c r="D44" s="21">
        <v>6804</v>
      </c>
      <c r="E44" s="22">
        <v>799871.34227812616</v>
      </c>
      <c r="F44" s="22">
        <v>-256409.4055337524</v>
      </c>
      <c r="G44" s="474">
        <f t="shared" si="8"/>
        <v>-1056280.7478118786</v>
      </c>
      <c r="H44" s="475">
        <f t="shared" si="9"/>
        <v>75037</v>
      </c>
      <c r="I44" s="22">
        <f t="shared" si="10"/>
        <v>-880793.02990456915</v>
      </c>
      <c r="J44" s="476">
        <f t="shared" si="11"/>
        <v>-955830.02990456915</v>
      </c>
      <c r="K44" s="483">
        <v>-176703</v>
      </c>
      <c r="L44" s="478">
        <v>-591575.92840823764</v>
      </c>
      <c r="M44" s="478">
        <v>251740</v>
      </c>
      <c r="N44" s="478">
        <v>7811.8561331743449</v>
      </c>
      <c r="O44" s="478">
        <v>-198019.30508633723</v>
      </c>
      <c r="P44" s="478">
        <v>-99009.652543168617</v>
      </c>
      <c r="Q44" s="41"/>
      <c r="R44" s="41">
        <v>2511480</v>
      </c>
      <c r="S44" s="41">
        <v>2953657.1223834511</v>
      </c>
      <c r="T44" s="499">
        <v>1376624.841600894</v>
      </c>
      <c r="U44" s="499">
        <v>1384646.5138950986</v>
      </c>
      <c r="V44" s="474">
        <f t="shared" si="12"/>
        <v>450198.79467765521</v>
      </c>
      <c r="W44" s="440">
        <v>4687976.841600894</v>
      </c>
      <c r="X44" s="440">
        <v>4081894.2307447973</v>
      </c>
      <c r="Y44" s="480">
        <v>-895832</v>
      </c>
      <c r="Z44" s="481">
        <v>-895832</v>
      </c>
      <c r="AA44" s="440">
        <v>3792144.841600894</v>
      </c>
      <c r="AB44" s="440">
        <v>3186062.2307447973</v>
      </c>
      <c r="AC44" s="474">
        <f t="shared" si="13"/>
        <v>-606082.61085609673</v>
      </c>
      <c r="AD44" s="482">
        <f t="shared" si="14"/>
        <v>551.42428989397911</v>
      </c>
      <c r="AE44" s="440">
        <v>468.26311445396783</v>
      </c>
      <c r="AF44" s="476">
        <f t="shared" si="15"/>
        <v>-83.161175440011277</v>
      </c>
      <c r="AG44" s="264">
        <v>6</v>
      </c>
    </row>
    <row r="45" spans="1:33">
      <c r="A45" s="255">
        <v>145</v>
      </c>
      <c r="B45" s="18" t="s">
        <v>50</v>
      </c>
      <c r="C45" s="21">
        <v>12366</v>
      </c>
      <c r="D45" s="21">
        <v>12369</v>
      </c>
      <c r="E45" s="22">
        <v>8231732.1014679186</v>
      </c>
      <c r="F45" s="22">
        <v>7366033.3453681581</v>
      </c>
      <c r="G45" s="474">
        <f t="shared" si="8"/>
        <v>-865698.75609976053</v>
      </c>
      <c r="H45" s="475">
        <f t="shared" si="9"/>
        <v>1621397</v>
      </c>
      <c r="I45" s="22">
        <f t="shared" si="10"/>
        <v>630347.63514581393</v>
      </c>
      <c r="J45" s="476">
        <f t="shared" si="11"/>
        <v>-991049.36485418607</v>
      </c>
      <c r="K45" s="483">
        <v>1593397</v>
      </c>
      <c r="L45" s="478">
        <v>1237032.9892987425</v>
      </c>
      <c r="M45" s="478">
        <v>28000</v>
      </c>
      <c r="N45" s="478">
        <v>-66716.045375832939</v>
      </c>
      <c r="O45" s="478">
        <v>-359979.53918473038</v>
      </c>
      <c r="P45" s="478">
        <v>-179989.76959236519</v>
      </c>
      <c r="Q45" s="41"/>
      <c r="R45" s="41">
        <v>5814648</v>
      </c>
      <c r="S45" s="41">
        <v>5579340.8357067229</v>
      </c>
      <c r="T45" s="499">
        <v>2214616.8171209665</v>
      </c>
      <c r="U45" s="499">
        <v>2220168.9373466047</v>
      </c>
      <c r="V45" s="474">
        <f t="shared" si="12"/>
        <v>-229755.04406763893</v>
      </c>
      <c r="W45" s="440">
        <v>16260996.817120966</v>
      </c>
      <c r="X45" s="440">
        <v>15165543.118421484</v>
      </c>
      <c r="Y45" s="480">
        <v>-426691</v>
      </c>
      <c r="Z45" s="481">
        <v>-426691</v>
      </c>
      <c r="AA45" s="440">
        <v>15834305.817120966</v>
      </c>
      <c r="AB45" s="440">
        <v>14738852.118421484</v>
      </c>
      <c r="AC45" s="474">
        <f t="shared" si="13"/>
        <v>-1095453.6986994818</v>
      </c>
      <c r="AD45" s="482">
        <f t="shared" si="14"/>
        <v>1280.4711157303061</v>
      </c>
      <c r="AE45" s="440">
        <v>1191.5960965657275</v>
      </c>
      <c r="AF45" s="476">
        <f t="shared" si="15"/>
        <v>-88.875019164578589</v>
      </c>
      <c r="AG45" s="264">
        <v>14</v>
      </c>
    </row>
    <row r="46" spans="1:33">
      <c r="A46" s="255">
        <v>146</v>
      </c>
      <c r="B46" s="18" t="s">
        <v>51</v>
      </c>
      <c r="C46" s="21">
        <v>4643</v>
      </c>
      <c r="D46" s="21">
        <v>4492</v>
      </c>
      <c r="E46" s="22">
        <v>3716220.1719472995</v>
      </c>
      <c r="F46" s="22">
        <v>1676905.1686416753</v>
      </c>
      <c r="G46" s="474">
        <f t="shared" si="8"/>
        <v>-2039315.0033056242</v>
      </c>
      <c r="H46" s="475">
        <f t="shared" si="9"/>
        <v>1876944</v>
      </c>
      <c r="I46" s="22">
        <f t="shared" si="10"/>
        <v>-194194.34898380926</v>
      </c>
      <c r="J46" s="476">
        <f t="shared" si="11"/>
        <v>-2071138.3489838094</v>
      </c>
      <c r="K46" s="483">
        <v>1279545</v>
      </c>
      <c r="L46" s="478">
        <v>123812.17788787231</v>
      </c>
      <c r="M46" s="478">
        <v>597399</v>
      </c>
      <c r="N46" s="478">
        <v>-121908.0439687215</v>
      </c>
      <c r="O46" s="478">
        <v>-130732.32193530673</v>
      </c>
      <c r="P46" s="478">
        <v>-65366.160967653363</v>
      </c>
      <c r="Q46" s="41"/>
      <c r="R46" s="41">
        <v>487528</v>
      </c>
      <c r="S46" s="41">
        <v>1279389.8726970663</v>
      </c>
      <c r="T46" s="499">
        <v>1027671.2188625729</v>
      </c>
      <c r="U46" s="499">
        <v>1040986.0027932231</v>
      </c>
      <c r="V46" s="474">
        <f t="shared" si="12"/>
        <v>805176.65662771626</v>
      </c>
      <c r="W46" s="440">
        <v>5231419.2188625727</v>
      </c>
      <c r="X46" s="440">
        <v>3997281.0441319649</v>
      </c>
      <c r="Y46" s="480">
        <v>-153267</v>
      </c>
      <c r="Z46" s="481">
        <v>-153267</v>
      </c>
      <c r="AA46" s="440">
        <v>5078152.2188625727</v>
      </c>
      <c r="AB46" s="440">
        <v>3844014.0441319649</v>
      </c>
      <c r="AC46" s="474">
        <f t="shared" si="13"/>
        <v>-1234138.1747306078</v>
      </c>
      <c r="AD46" s="482">
        <f t="shared" si="14"/>
        <v>1093.7222095331838</v>
      </c>
      <c r="AE46" s="440">
        <v>855.74667055475618</v>
      </c>
      <c r="AF46" s="476">
        <f t="shared" si="15"/>
        <v>-237.97553897842761</v>
      </c>
      <c r="AG46" s="264">
        <v>12</v>
      </c>
    </row>
    <row r="47" spans="1:33">
      <c r="A47" s="255">
        <v>148</v>
      </c>
      <c r="B47" s="18" t="s">
        <v>52</v>
      </c>
      <c r="C47" s="21">
        <v>7008</v>
      </c>
      <c r="D47" s="21">
        <v>7047</v>
      </c>
      <c r="E47" s="22">
        <v>9755752.1564238481</v>
      </c>
      <c r="F47" s="22">
        <v>9864130.1927479729</v>
      </c>
      <c r="G47" s="474">
        <f t="shared" si="8"/>
        <v>108378.03632412478</v>
      </c>
      <c r="H47" s="475">
        <f t="shared" si="9"/>
        <v>1909427</v>
      </c>
      <c r="I47" s="22">
        <f t="shared" si="10"/>
        <v>1557246.5036881929</v>
      </c>
      <c r="J47" s="476">
        <f t="shared" si="11"/>
        <v>-352180.49631180707</v>
      </c>
      <c r="K47" s="483">
        <v>-56517</v>
      </c>
      <c r="L47" s="478">
        <v>-5334.4993273097652</v>
      </c>
      <c r="M47" s="478">
        <v>1965944</v>
      </c>
      <c r="N47" s="478">
        <v>1870218.137703205</v>
      </c>
      <c r="O47" s="478">
        <v>-205091.42312513501</v>
      </c>
      <c r="P47" s="478">
        <v>-102545.71156256751</v>
      </c>
      <c r="Q47" s="41"/>
      <c r="R47" s="41">
        <v>-37836</v>
      </c>
      <c r="S47" s="41">
        <v>360555.63834065944</v>
      </c>
      <c r="T47" s="499">
        <v>1158727.0007333471</v>
      </c>
      <c r="U47" s="499">
        <v>1177785.6637751791</v>
      </c>
      <c r="V47" s="474">
        <f t="shared" si="12"/>
        <v>417450.30138249137</v>
      </c>
      <c r="W47" s="440">
        <v>10876643.000733348</v>
      </c>
      <c r="X47" s="440">
        <v>11402471.494863812</v>
      </c>
      <c r="Y47" s="480">
        <v>-768089</v>
      </c>
      <c r="Z47" s="481">
        <v>-768089</v>
      </c>
      <c r="AA47" s="440">
        <v>10108554.000733348</v>
      </c>
      <c r="AB47" s="440">
        <v>10634382.494863812</v>
      </c>
      <c r="AC47" s="474">
        <f t="shared" si="13"/>
        <v>525828.49413046427</v>
      </c>
      <c r="AD47" s="482">
        <f t="shared" si="14"/>
        <v>1442.4306507895758</v>
      </c>
      <c r="AE47" s="440">
        <v>1509.0652043229477</v>
      </c>
      <c r="AF47" s="476">
        <f t="shared" si="15"/>
        <v>66.6345535333719</v>
      </c>
      <c r="AG47" s="264">
        <v>19</v>
      </c>
    </row>
    <row r="48" spans="1:33">
      <c r="A48" s="255">
        <v>149</v>
      </c>
      <c r="B48" s="18" t="s">
        <v>53</v>
      </c>
      <c r="C48" s="21">
        <v>5353</v>
      </c>
      <c r="D48" s="21">
        <v>5384</v>
      </c>
      <c r="E48" s="22">
        <v>2784811.9171759891</v>
      </c>
      <c r="F48" s="22">
        <v>2690960.6705457931</v>
      </c>
      <c r="G48" s="474">
        <f t="shared" si="8"/>
        <v>-93851.246630195994</v>
      </c>
      <c r="H48" s="475">
        <f t="shared" si="9"/>
        <v>547512</v>
      </c>
      <c r="I48" s="22">
        <f t="shared" si="10"/>
        <v>483607.05428979691</v>
      </c>
      <c r="J48" s="476">
        <f t="shared" si="11"/>
        <v>-63904.945710203086</v>
      </c>
      <c r="K48" s="483">
        <v>283177</v>
      </c>
      <c r="L48" s="478">
        <v>445377.01042662899</v>
      </c>
      <c r="M48" s="478">
        <v>264335</v>
      </c>
      <c r="N48" s="478">
        <v>273268.831029138</v>
      </c>
      <c r="O48" s="478">
        <v>-156692.52477731332</v>
      </c>
      <c r="P48" s="478">
        <v>-78346.262388656658</v>
      </c>
      <c r="Q48" s="41"/>
      <c r="R48" s="41">
        <v>-67743</v>
      </c>
      <c r="S48" s="41">
        <v>-54418.332272858439</v>
      </c>
      <c r="T48" s="499">
        <v>894655.11603372497</v>
      </c>
      <c r="U48" s="499">
        <v>884362.46605815401</v>
      </c>
      <c r="V48" s="474">
        <f t="shared" si="12"/>
        <v>3032.0177515705582</v>
      </c>
      <c r="W48" s="440">
        <v>3611724.116033725</v>
      </c>
      <c r="X48" s="440">
        <v>3520904.8043310889</v>
      </c>
      <c r="Y48" s="480">
        <v>-1284588</v>
      </c>
      <c r="Z48" s="481">
        <v>-1284588</v>
      </c>
      <c r="AA48" s="440">
        <v>2327136.116033725</v>
      </c>
      <c r="AB48" s="440">
        <v>2236316.8043310889</v>
      </c>
      <c r="AC48" s="474">
        <f t="shared" si="13"/>
        <v>-90819.311702636071</v>
      </c>
      <c r="AD48" s="482">
        <f t="shared" si="14"/>
        <v>434.73493667732578</v>
      </c>
      <c r="AE48" s="440">
        <v>415.36344805555143</v>
      </c>
      <c r="AF48" s="476">
        <f t="shared" si="15"/>
        <v>-19.371488621774347</v>
      </c>
      <c r="AG48" s="264">
        <v>1</v>
      </c>
    </row>
    <row r="49" spans="1:33">
      <c r="A49" s="255">
        <v>151</v>
      </c>
      <c r="B49" s="18" t="s">
        <v>54</v>
      </c>
      <c r="C49" s="21">
        <v>1891</v>
      </c>
      <c r="D49" s="21">
        <v>1852</v>
      </c>
      <c r="E49" s="22">
        <v>261713.05941196613</v>
      </c>
      <c r="F49" s="22">
        <v>-439831.75559638848</v>
      </c>
      <c r="G49" s="474">
        <f t="shared" si="8"/>
        <v>-701544.81500835461</v>
      </c>
      <c r="H49" s="475">
        <f t="shared" si="9"/>
        <v>-88713</v>
      </c>
      <c r="I49" s="22">
        <f t="shared" si="10"/>
        <v>-740959.31868968555</v>
      </c>
      <c r="J49" s="476">
        <f t="shared" si="11"/>
        <v>-652246.31868968555</v>
      </c>
      <c r="K49" s="483">
        <v>35098</v>
      </c>
      <c r="L49" s="478">
        <v>-320465.66286763974</v>
      </c>
      <c r="M49" s="478">
        <v>-123811</v>
      </c>
      <c r="N49" s="478">
        <v>-339644.50392171583</v>
      </c>
      <c r="O49" s="478">
        <v>-53899.434600219953</v>
      </c>
      <c r="P49" s="478">
        <v>-26949.717300109976</v>
      </c>
      <c r="Q49" s="41"/>
      <c r="R49" s="41">
        <v>611126</v>
      </c>
      <c r="S49" s="41">
        <v>803504.86587123794</v>
      </c>
      <c r="T49" s="499">
        <v>502072.84695007181</v>
      </c>
      <c r="U49" s="499">
        <v>506660.02351563046</v>
      </c>
      <c r="V49" s="474">
        <f t="shared" si="12"/>
        <v>196966.04243679647</v>
      </c>
      <c r="W49" s="440">
        <v>1374911.8469500719</v>
      </c>
      <c r="X49" s="440">
        <v>870333.13379047997</v>
      </c>
      <c r="Y49" s="480">
        <v>-518933</v>
      </c>
      <c r="Z49" s="481">
        <v>-518933</v>
      </c>
      <c r="AA49" s="440">
        <v>855978.84695007186</v>
      </c>
      <c r="AB49" s="440">
        <v>351400.13379047991</v>
      </c>
      <c r="AC49" s="474">
        <f t="shared" si="13"/>
        <v>-504578.71315959195</v>
      </c>
      <c r="AD49" s="482">
        <f t="shared" si="14"/>
        <v>452.65935851405175</v>
      </c>
      <c r="AE49" s="440">
        <v>189.74089297542113</v>
      </c>
      <c r="AF49" s="476">
        <f t="shared" si="15"/>
        <v>-262.91846553863058</v>
      </c>
      <c r="AG49" s="264">
        <v>14</v>
      </c>
    </row>
    <row r="50" spans="1:33">
      <c r="A50" s="255">
        <v>152</v>
      </c>
      <c r="B50" s="18" t="s">
        <v>55</v>
      </c>
      <c r="C50" s="21">
        <v>4480</v>
      </c>
      <c r="D50" s="21">
        <v>4406</v>
      </c>
      <c r="E50" s="22">
        <v>1477584.1175776715</v>
      </c>
      <c r="F50" s="22">
        <v>917334.16003891267</v>
      </c>
      <c r="G50" s="474">
        <f t="shared" si="8"/>
        <v>-560249.95753875887</v>
      </c>
      <c r="H50" s="475">
        <f t="shared" si="9"/>
        <v>112368</v>
      </c>
      <c r="I50" s="22">
        <f t="shared" si="10"/>
        <v>-225568.52098165208</v>
      </c>
      <c r="J50" s="476">
        <f t="shared" si="11"/>
        <v>-337936.52098165208</v>
      </c>
      <c r="K50" s="483">
        <v>291296</v>
      </c>
      <c r="L50" s="478">
        <v>173614.71514203303</v>
      </c>
      <c r="M50" s="478">
        <v>-178928</v>
      </c>
      <c r="N50" s="478">
        <v>-206839.08748823497</v>
      </c>
      <c r="O50" s="478">
        <v>-128229.43242363344</v>
      </c>
      <c r="P50" s="478">
        <v>-64114.716211816718</v>
      </c>
      <c r="Q50" s="41"/>
      <c r="R50" s="41">
        <v>2284556</v>
      </c>
      <c r="S50" s="41">
        <v>2272904.1893060179</v>
      </c>
      <c r="T50" s="499">
        <v>939656.42120935966</v>
      </c>
      <c r="U50" s="499">
        <v>941481.0925744744</v>
      </c>
      <c r="V50" s="474">
        <f t="shared" si="12"/>
        <v>-9827.139328867197</v>
      </c>
      <c r="W50" s="440">
        <v>4701796.4212093595</v>
      </c>
      <c r="X50" s="440">
        <v>4131719.441919405</v>
      </c>
      <c r="Y50" s="480">
        <v>-1896</v>
      </c>
      <c r="Z50" s="481">
        <v>-1896</v>
      </c>
      <c r="AA50" s="440">
        <v>4699900.4212093595</v>
      </c>
      <c r="AB50" s="440">
        <v>4129823.441919405</v>
      </c>
      <c r="AC50" s="474">
        <f t="shared" si="13"/>
        <v>-570076.97928995453</v>
      </c>
      <c r="AD50" s="482">
        <f t="shared" si="14"/>
        <v>1049.0849154485177</v>
      </c>
      <c r="AE50" s="440">
        <v>937.31807578742735</v>
      </c>
      <c r="AF50" s="476">
        <f t="shared" si="15"/>
        <v>-111.76683966109033</v>
      </c>
      <c r="AG50" s="264">
        <v>14</v>
      </c>
    </row>
    <row r="51" spans="1:33">
      <c r="A51" s="255">
        <v>153</v>
      </c>
      <c r="B51" s="18" t="s">
        <v>56</v>
      </c>
      <c r="C51" s="21">
        <v>25655</v>
      </c>
      <c r="D51" s="21">
        <v>25208</v>
      </c>
      <c r="E51" s="22">
        <v>12877386.282746011</v>
      </c>
      <c r="F51" s="22">
        <v>6641896.0159518141</v>
      </c>
      <c r="G51" s="474">
        <f t="shared" si="8"/>
        <v>-6235490.2667941973</v>
      </c>
      <c r="H51" s="475">
        <f t="shared" si="9"/>
        <v>13629555</v>
      </c>
      <c r="I51" s="22">
        <f t="shared" si="10"/>
        <v>7650688.5122966832</v>
      </c>
      <c r="J51" s="476">
        <f t="shared" si="11"/>
        <v>-5978866.4877033168</v>
      </c>
      <c r="K51" s="483">
        <v>7596460</v>
      </c>
      <c r="L51" s="478">
        <v>4949720.6378521398</v>
      </c>
      <c r="M51" s="478">
        <v>6033095</v>
      </c>
      <c r="N51" s="478">
        <v>3801424.3653211729</v>
      </c>
      <c r="O51" s="478">
        <v>-733637.66058441938</v>
      </c>
      <c r="P51" s="478">
        <v>-366818.83029220969</v>
      </c>
      <c r="Q51" s="41"/>
      <c r="R51" s="41">
        <v>8224747</v>
      </c>
      <c r="S51" s="41">
        <v>7896679.7070579603</v>
      </c>
      <c r="T51" s="499">
        <v>3918225.3298471766</v>
      </c>
      <c r="U51" s="499">
        <v>3947486.5123104816</v>
      </c>
      <c r="V51" s="474">
        <f t="shared" si="12"/>
        <v>-298806.11047873273</v>
      </c>
      <c r="W51" s="440">
        <v>25020358.329847176</v>
      </c>
      <c r="X51" s="440">
        <v>18486062.235320255</v>
      </c>
      <c r="Y51" s="480">
        <v>-1241687</v>
      </c>
      <c r="Z51" s="481">
        <v>-1241687</v>
      </c>
      <c r="AA51" s="440">
        <v>23778671.329847176</v>
      </c>
      <c r="AB51" s="440">
        <v>17244375.235320255</v>
      </c>
      <c r="AC51" s="474">
        <f t="shared" si="13"/>
        <v>-6534296.0945269205</v>
      </c>
      <c r="AD51" s="482">
        <f t="shared" si="14"/>
        <v>926.86304150641888</v>
      </c>
      <c r="AE51" s="440">
        <v>684.08343523168264</v>
      </c>
      <c r="AF51" s="476">
        <f t="shared" si="15"/>
        <v>-242.77960627473624</v>
      </c>
      <c r="AG51" s="264">
        <v>9</v>
      </c>
    </row>
    <row r="52" spans="1:33">
      <c r="A52" s="255">
        <v>165</v>
      </c>
      <c r="B52" s="18" t="s">
        <v>57</v>
      </c>
      <c r="C52" s="21">
        <v>16340</v>
      </c>
      <c r="D52" s="21">
        <v>16280</v>
      </c>
      <c r="E52" s="22">
        <v>6924590.49024898</v>
      </c>
      <c r="F52" s="22">
        <v>5062116.8266013861</v>
      </c>
      <c r="G52" s="474">
        <f t="shared" si="8"/>
        <v>-1862473.6636475939</v>
      </c>
      <c r="H52" s="475">
        <f t="shared" si="9"/>
        <v>2156743</v>
      </c>
      <c r="I52" s="22">
        <f t="shared" si="10"/>
        <v>233500.31357836971</v>
      </c>
      <c r="J52" s="476">
        <f t="shared" si="11"/>
        <v>-1923242.6864216302</v>
      </c>
      <c r="K52" s="483">
        <v>1551576</v>
      </c>
      <c r="L52" s="478">
        <v>925513.01380768744</v>
      </c>
      <c r="M52" s="478">
        <v>605167</v>
      </c>
      <c r="N52" s="478">
        <v>18691.507620234912</v>
      </c>
      <c r="O52" s="478">
        <v>-473802.80523303506</v>
      </c>
      <c r="P52" s="478">
        <v>-236901.40261651753</v>
      </c>
      <c r="Q52" s="41"/>
      <c r="R52" s="41">
        <v>4972571</v>
      </c>
      <c r="S52" s="41">
        <v>4959404.25683528</v>
      </c>
      <c r="T52" s="499">
        <v>2578411.4744891911</v>
      </c>
      <c r="U52" s="499">
        <v>2568634.0852014921</v>
      </c>
      <c r="V52" s="474">
        <f t="shared" si="12"/>
        <v>-22944.132452419028</v>
      </c>
      <c r="W52" s="440">
        <v>14475572.474489192</v>
      </c>
      <c r="X52" s="440">
        <v>12590155.168638159</v>
      </c>
      <c r="Y52" s="480">
        <v>-2158906</v>
      </c>
      <c r="Z52" s="481">
        <v>-2158906</v>
      </c>
      <c r="AA52" s="440">
        <v>12316666.474489192</v>
      </c>
      <c r="AB52" s="440">
        <v>10431249.168638159</v>
      </c>
      <c r="AC52" s="474">
        <f t="shared" si="13"/>
        <v>-1885417.305851033</v>
      </c>
      <c r="AD52" s="482">
        <f t="shared" si="14"/>
        <v>753.77395804707419</v>
      </c>
      <c r="AE52" s="440">
        <v>640.74012092371981</v>
      </c>
      <c r="AF52" s="476">
        <f t="shared" si="15"/>
        <v>-113.03383712335437</v>
      </c>
      <c r="AG52" s="264">
        <v>5</v>
      </c>
    </row>
    <row r="53" spans="1:33">
      <c r="A53" s="255">
        <v>167</v>
      </c>
      <c r="B53" s="18" t="s">
        <v>58</v>
      </c>
      <c r="C53" s="21">
        <v>77261</v>
      </c>
      <c r="D53" s="21">
        <v>77513</v>
      </c>
      <c r="E53" s="22">
        <v>19259439.384867217</v>
      </c>
      <c r="F53" s="22">
        <v>6541859.8222374152</v>
      </c>
      <c r="G53" s="474">
        <f t="shared" si="8"/>
        <v>-12717579.562629802</v>
      </c>
      <c r="H53" s="475">
        <f t="shared" si="9"/>
        <v>14314763</v>
      </c>
      <c r="I53" s="22">
        <f t="shared" si="10"/>
        <v>1127178.2807289807</v>
      </c>
      <c r="J53" s="476">
        <f t="shared" si="11"/>
        <v>-13187584.719271019</v>
      </c>
      <c r="K53" s="483">
        <v>7212540</v>
      </c>
      <c r="L53" s="478">
        <v>2187725.9854646823</v>
      </c>
      <c r="M53" s="478">
        <v>7102223</v>
      </c>
      <c r="N53" s="478">
        <v>2323286.156630537</v>
      </c>
      <c r="O53" s="478">
        <v>-2255889.2409108258</v>
      </c>
      <c r="P53" s="478">
        <v>-1127944.6204554129</v>
      </c>
      <c r="Q53" s="41"/>
      <c r="R53" s="41">
        <v>24876906</v>
      </c>
      <c r="S53" s="41">
        <v>22679676.329575527</v>
      </c>
      <c r="T53" s="499">
        <v>12599686.028364588</v>
      </c>
      <c r="U53" s="499">
        <v>12924551.811624421</v>
      </c>
      <c r="V53" s="474">
        <f t="shared" si="12"/>
        <v>-1872363.8871646374</v>
      </c>
      <c r="W53" s="440">
        <v>56736031.028364584</v>
      </c>
      <c r="X53" s="440">
        <v>42146087.963437364</v>
      </c>
      <c r="Y53" s="480">
        <v>-761621</v>
      </c>
      <c r="Z53" s="481">
        <v>-761621</v>
      </c>
      <c r="AA53" s="440">
        <v>55974410.028364584</v>
      </c>
      <c r="AB53" s="440">
        <v>41384466.963437364</v>
      </c>
      <c r="AC53" s="474">
        <f t="shared" si="13"/>
        <v>-14589943.06492722</v>
      </c>
      <c r="AD53" s="482">
        <f t="shared" si="14"/>
        <v>724.48466921686986</v>
      </c>
      <c r="AE53" s="440">
        <v>533.90356409166668</v>
      </c>
      <c r="AF53" s="476">
        <f t="shared" si="15"/>
        <v>-190.58110512520318</v>
      </c>
      <c r="AG53" s="264">
        <v>12</v>
      </c>
    </row>
    <row r="54" spans="1:33">
      <c r="A54" s="255">
        <v>169</v>
      </c>
      <c r="B54" s="18" t="s">
        <v>59</v>
      </c>
      <c r="C54" s="21">
        <v>5046</v>
      </c>
      <c r="D54" s="21">
        <v>4990</v>
      </c>
      <c r="E54" s="22">
        <v>1349271.5674097624</v>
      </c>
      <c r="F54" s="22">
        <v>648277.29406617151</v>
      </c>
      <c r="G54" s="474">
        <f t="shared" si="8"/>
        <v>-700994.2733435909</v>
      </c>
      <c r="H54" s="475">
        <f t="shared" si="9"/>
        <v>537757</v>
      </c>
      <c r="I54" s="22">
        <f t="shared" si="10"/>
        <v>-101150.71446266992</v>
      </c>
      <c r="J54" s="476">
        <f t="shared" si="11"/>
        <v>-638907.71446266992</v>
      </c>
      <c r="K54" s="483">
        <v>294663</v>
      </c>
      <c r="L54" s="478">
        <v>97419.297665465638</v>
      </c>
      <c r="M54" s="478">
        <v>243094</v>
      </c>
      <c r="N54" s="478">
        <v>19268.685486684313</v>
      </c>
      <c r="O54" s="478">
        <v>-145225.79840987991</v>
      </c>
      <c r="P54" s="478">
        <v>-72612.899204939953</v>
      </c>
      <c r="Q54" s="41"/>
      <c r="R54" s="41">
        <v>1388093</v>
      </c>
      <c r="S54" s="41">
        <v>2024088.8679829983</v>
      </c>
      <c r="T54" s="499">
        <v>915355.61309493182</v>
      </c>
      <c r="U54" s="499">
        <v>913404.26116722857</v>
      </c>
      <c r="V54" s="474">
        <f t="shared" si="12"/>
        <v>634044.51605529478</v>
      </c>
      <c r="W54" s="440">
        <v>3652719.6130949319</v>
      </c>
      <c r="X54" s="440">
        <v>3585770.4232163983</v>
      </c>
      <c r="Y54" s="480">
        <v>-1197192</v>
      </c>
      <c r="Z54" s="481">
        <v>-1197192</v>
      </c>
      <c r="AA54" s="440">
        <v>2455527.6130949319</v>
      </c>
      <c r="AB54" s="440">
        <v>2388578.4232163983</v>
      </c>
      <c r="AC54" s="474">
        <f t="shared" si="13"/>
        <v>-66949.189878533594</v>
      </c>
      <c r="AD54" s="482">
        <f t="shared" si="14"/>
        <v>486.62854005052156</v>
      </c>
      <c r="AE54" s="440">
        <v>478.67303070468904</v>
      </c>
      <c r="AF54" s="476">
        <f t="shared" si="15"/>
        <v>-7.9555093458325246</v>
      </c>
      <c r="AG54" s="264">
        <v>5</v>
      </c>
    </row>
    <row r="55" spans="1:33">
      <c r="A55" s="255">
        <v>171</v>
      </c>
      <c r="B55" s="18" t="s">
        <v>60</v>
      </c>
      <c r="C55" s="21">
        <v>4624</v>
      </c>
      <c r="D55" s="21">
        <v>4540</v>
      </c>
      <c r="E55" s="22">
        <v>747464.325477181</v>
      </c>
      <c r="F55" s="22">
        <v>-145579.11662115308</v>
      </c>
      <c r="G55" s="474">
        <f t="shared" si="8"/>
        <v>-893043.44209833408</v>
      </c>
      <c r="H55" s="475">
        <f t="shared" si="9"/>
        <v>215421</v>
      </c>
      <c r="I55" s="22">
        <f t="shared" si="10"/>
        <v>-685699.30666799599</v>
      </c>
      <c r="J55" s="476">
        <f t="shared" si="11"/>
        <v>-901120.30666799599</v>
      </c>
      <c r="K55" s="483">
        <v>236816</v>
      </c>
      <c r="L55" s="478">
        <v>-216166.8003500122</v>
      </c>
      <c r="M55" s="478">
        <v>-21395</v>
      </c>
      <c r="N55" s="478">
        <v>-271338.58103315777</v>
      </c>
      <c r="O55" s="478">
        <v>-132129.2835232174</v>
      </c>
      <c r="P55" s="478">
        <v>-66064.641761608698</v>
      </c>
      <c r="Q55" s="41"/>
      <c r="R55" s="41">
        <v>1258743</v>
      </c>
      <c r="S55" s="41">
        <v>1607375.3755930574</v>
      </c>
      <c r="T55" s="499">
        <v>946112.66206561192</v>
      </c>
      <c r="U55" s="499">
        <v>949585.22428706149</v>
      </c>
      <c r="V55" s="474">
        <f t="shared" si="12"/>
        <v>352104.9378145067</v>
      </c>
      <c r="W55" s="440">
        <v>2952319.6620656122</v>
      </c>
      <c r="X55" s="440">
        <v>2411381.4832589659</v>
      </c>
      <c r="Y55" s="480">
        <v>-329192</v>
      </c>
      <c r="Z55" s="481">
        <v>-329192</v>
      </c>
      <c r="AA55" s="440">
        <v>2623127.6620656122</v>
      </c>
      <c r="AB55" s="440">
        <v>2082189.4832589659</v>
      </c>
      <c r="AC55" s="474">
        <f t="shared" si="13"/>
        <v>-540938.17880664626</v>
      </c>
      <c r="AD55" s="482">
        <f t="shared" si="14"/>
        <v>567.28539404533137</v>
      </c>
      <c r="AE55" s="440">
        <v>458.63204477069735</v>
      </c>
      <c r="AF55" s="476">
        <f t="shared" si="15"/>
        <v>-108.65334927463402</v>
      </c>
      <c r="AG55" s="264">
        <v>11</v>
      </c>
    </row>
    <row r="56" spans="1:33">
      <c r="A56" s="255">
        <v>172</v>
      </c>
      <c r="B56" s="18" t="s">
        <v>61</v>
      </c>
      <c r="C56" s="21">
        <v>4263</v>
      </c>
      <c r="D56" s="21">
        <v>4171</v>
      </c>
      <c r="E56" s="22">
        <v>-90889.201947835041</v>
      </c>
      <c r="F56" s="22">
        <v>-1060387.698919653</v>
      </c>
      <c r="G56" s="474">
        <f t="shared" si="8"/>
        <v>-969498.49697181792</v>
      </c>
      <c r="H56" s="475">
        <f t="shared" si="9"/>
        <v>-487809</v>
      </c>
      <c r="I56" s="22">
        <f t="shared" si="10"/>
        <v>-1460186.3019468966</v>
      </c>
      <c r="J56" s="476">
        <f t="shared" si="11"/>
        <v>-972377.30194689659</v>
      </c>
      <c r="K56" s="483">
        <v>-193304</v>
      </c>
      <c r="L56" s="478">
        <v>-696127.12920536101</v>
      </c>
      <c r="M56" s="478">
        <v>-294505</v>
      </c>
      <c r="N56" s="478">
        <v>-581973.96076730452</v>
      </c>
      <c r="O56" s="478">
        <v>-121390.14131615413</v>
      </c>
      <c r="P56" s="478">
        <v>-60695.070658077064</v>
      </c>
      <c r="Q56" s="41"/>
      <c r="R56" s="41">
        <v>1441166</v>
      </c>
      <c r="S56" s="41">
        <v>1815079.0109314255</v>
      </c>
      <c r="T56" s="499">
        <v>943783.46906109562</v>
      </c>
      <c r="U56" s="499">
        <v>947566.11471025425</v>
      </c>
      <c r="V56" s="474">
        <f t="shared" si="12"/>
        <v>377695.65658058412</v>
      </c>
      <c r="W56" s="440">
        <v>2294060.4690610957</v>
      </c>
      <c r="X56" s="440">
        <v>1702257.4267220269</v>
      </c>
      <c r="Y56" s="480">
        <v>92095</v>
      </c>
      <c r="Z56" s="481">
        <v>92095</v>
      </c>
      <c r="AA56" s="440">
        <v>2386155.4690610957</v>
      </c>
      <c r="AB56" s="440">
        <v>1794352.4267220269</v>
      </c>
      <c r="AC56" s="474">
        <f t="shared" si="13"/>
        <v>-591803.04233906884</v>
      </c>
      <c r="AD56" s="482">
        <f t="shared" si="14"/>
        <v>559.73621136783856</v>
      </c>
      <c r="AE56" s="440">
        <v>430.19717734884364</v>
      </c>
      <c r="AF56" s="476">
        <f t="shared" si="15"/>
        <v>-129.53903401899493</v>
      </c>
      <c r="AG56" s="264">
        <v>13</v>
      </c>
    </row>
    <row r="57" spans="1:33">
      <c r="A57" s="255">
        <v>176</v>
      </c>
      <c r="B57" s="18" t="s">
        <v>62</v>
      </c>
      <c r="C57" s="21">
        <v>4444</v>
      </c>
      <c r="D57" s="21">
        <v>4352</v>
      </c>
      <c r="E57" s="22">
        <v>526289.61230576655</v>
      </c>
      <c r="F57" s="22">
        <v>-848788.52499129158</v>
      </c>
      <c r="G57" s="474">
        <f t="shared" si="8"/>
        <v>-1375078.137297058</v>
      </c>
      <c r="H57" s="475">
        <f t="shared" si="9"/>
        <v>-740826</v>
      </c>
      <c r="I57" s="22">
        <f t="shared" si="10"/>
        <v>-2183539.3189184279</v>
      </c>
      <c r="J57" s="476">
        <f t="shared" si="11"/>
        <v>-1442713.3189184279</v>
      </c>
      <c r="K57" s="483">
        <v>-381170</v>
      </c>
      <c r="L57" s="478">
        <v>-1162707.6565365174</v>
      </c>
      <c r="M57" s="478">
        <v>-359656</v>
      </c>
      <c r="N57" s="478">
        <v>-830844.88642605988</v>
      </c>
      <c r="O57" s="478">
        <v>-126657.85063723393</v>
      </c>
      <c r="P57" s="478">
        <v>-63328.925318616966</v>
      </c>
      <c r="Q57" s="41"/>
      <c r="R57" s="41">
        <v>1823390</v>
      </c>
      <c r="S57" s="41">
        <v>2342278.3643490863</v>
      </c>
      <c r="T57" s="499">
        <v>997650.35001855285</v>
      </c>
      <c r="U57" s="499">
        <v>1014237.4838584095</v>
      </c>
      <c r="V57" s="474">
        <f t="shared" si="12"/>
        <v>535475.49818894267</v>
      </c>
      <c r="W57" s="440">
        <v>3347329.350018553</v>
      </c>
      <c r="X57" s="440">
        <v>2507727.3232162041</v>
      </c>
      <c r="Y57" s="480">
        <v>-88163</v>
      </c>
      <c r="Z57" s="481">
        <v>-88163</v>
      </c>
      <c r="AA57" s="440">
        <v>3259166.350018553</v>
      </c>
      <c r="AB57" s="440">
        <v>2419564.3232162041</v>
      </c>
      <c r="AC57" s="474">
        <f t="shared" si="13"/>
        <v>-839602.0268023489</v>
      </c>
      <c r="AD57" s="482">
        <f t="shared" si="14"/>
        <v>733.38576733090747</v>
      </c>
      <c r="AE57" s="440">
        <v>555.96606691548811</v>
      </c>
      <c r="AF57" s="476">
        <f t="shared" si="15"/>
        <v>-177.41970041541936</v>
      </c>
      <c r="AG57" s="264">
        <v>12</v>
      </c>
    </row>
    <row r="58" spans="1:33">
      <c r="A58" s="255">
        <v>177</v>
      </c>
      <c r="B58" s="18" t="s">
        <v>63</v>
      </c>
      <c r="C58" s="21">
        <v>1786</v>
      </c>
      <c r="D58" s="21">
        <v>1768</v>
      </c>
      <c r="E58" s="22">
        <v>943738.15688247001</v>
      </c>
      <c r="F58" s="22">
        <v>1213182.4825679944</v>
      </c>
      <c r="G58" s="474">
        <f t="shared" si="8"/>
        <v>269444.32568552438</v>
      </c>
      <c r="H58" s="475">
        <f t="shared" si="9"/>
        <v>721342</v>
      </c>
      <c r="I58" s="22">
        <f t="shared" si="10"/>
        <v>863375.74915677332</v>
      </c>
      <c r="J58" s="476">
        <f t="shared" si="11"/>
        <v>142033.74915677332</v>
      </c>
      <c r="K58" s="483">
        <v>357873</v>
      </c>
      <c r="L58" s="478">
        <v>509025.40642613161</v>
      </c>
      <c r="M58" s="478">
        <v>363469</v>
      </c>
      <c r="N58" s="478">
        <v>431532.47046270617</v>
      </c>
      <c r="O58" s="478">
        <v>-51454.751821376289</v>
      </c>
      <c r="P58" s="478">
        <v>-25727.375910688144</v>
      </c>
      <c r="Q58" s="41"/>
      <c r="R58" s="41">
        <v>-6155</v>
      </c>
      <c r="S58" s="41">
        <v>326589.22413852974</v>
      </c>
      <c r="T58" s="499">
        <v>378838.24359697854</v>
      </c>
      <c r="U58" s="499">
        <v>374953.69627516542</v>
      </c>
      <c r="V58" s="474">
        <f t="shared" si="12"/>
        <v>328859.67681671662</v>
      </c>
      <c r="W58" s="440">
        <v>1316421.2435969785</v>
      </c>
      <c r="X58" s="440">
        <v>1914725.4029816897</v>
      </c>
      <c r="Y58" s="480">
        <v>-451851</v>
      </c>
      <c r="Z58" s="481">
        <v>-451851</v>
      </c>
      <c r="AA58" s="440">
        <v>864570.24359697849</v>
      </c>
      <c r="AB58" s="440">
        <v>1462874.4029816897</v>
      </c>
      <c r="AC58" s="474">
        <f t="shared" si="13"/>
        <v>598304.15938471118</v>
      </c>
      <c r="AD58" s="482">
        <f t="shared" si="14"/>
        <v>484.08188331297788</v>
      </c>
      <c r="AE58" s="440">
        <v>827.41764874529963</v>
      </c>
      <c r="AF58" s="476">
        <f t="shared" si="15"/>
        <v>343.33576543232175</v>
      </c>
      <c r="AG58" s="264">
        <v>6</v>
      </c>
    </row>
    <row r="59" spans="1:33">
      <c r="A59" s="255">
        <v>178</v>
      </c>
      <c r="B59" s="18" t="s">
        <v>64</v>
      </c>
      <c r="C59" s="21">
        <v>5887</v>
      </c>
      <c r="D59" s="21">
        <v>5769</v>
      </c>
      <c r="E59" s="22">
        <v>1577805.2186504048</v>
      </c>
      <c r="F59" s="22">
        <v>275937.04769996717</v>
      </c>
      <c r="G59" s="474">
        <f t="shared" si="8"/>
        <v>-1301868.1709504377</v>
      </c>
      <c r="H59" s="475">
        <f t="shared" si="9"/>
        <v>1196435</v>
      </c>
      <c r="I59" s="22">
        <f t="shared" si="10"/>
        <v>-41706.288795380431</v>
      </c>
      <c r="J59" s="476">
        <f t="shared" si="11"/>
        <v>-1238141.2887953804</v>
      </c>
      <c r="K59" s="483">
        <v>832529</v>
      </c>
      <c r="L59" s="478">
        <v>203516.14779079487</v>
      </c>
      <c r="M59" s="478">
        <v>363906</v>
      </c>
      <c r="N59" s="478">
        <v>6623.5446843449145</v>
      </c>
      <c r="O59" s="478">
        <v>-167897.32084701347</v>
      </c>
      <c r="P59" s="478">
        <v>-83948.660423506735</v>
      </c>
      <c r="Q59" s="41"/>
      <c r="R59" s="41">
        <v>1592729</v>
      </c>
      <c r="S59" s="41">
        <v>2546016.620602136</v>
      </c>
      <c r="T59" s="499">
        <v>1352222.9635741962</v>
      </c>
      <c r="U59" s="499">
        <v>1360993.1919769822</v>
      </c>
      <c r="V59" s="474">
        <f t="shared" si="12"/>
        <v>962057.84900492197</v>
      </c>
      <c r="W59" s="440">
        <v>4522756.9635741962</v>
      </c>
      <c r="X59" s="440">
        <v>4182946.8602790851</v>
      </c>
      <c r="Y59" s="480">
        <v>-712040</v>
      </c>
      <c r="Z59" s="481">
        <v>-712040</v>
      </c>
      <c r="AA59" s="440">
        <v>3810716.9635741962</v>
      </c>
      <c r="AB59" s="440">
        <v>3470906.8602790851</v>
      </c>
      <c r="AC59" s="474">
        <f t="shared" si="13"/>
        <v>-339810.1032951111</v>
      </c>
      <c r="AD59" s="482">
        <f t="shared" si="14"/>
        <v>647.31050850589372</v>
      </c>
      <c r="AE59" s="440">
        <v>601.64792169857606</v>
      </c>
      <c r="AF59" s="476">
        <f t="shared" si="15"/>
        <v>-45.662586807317666</v>
      </c>
      <c r="AG59" s="264">
        <v>10</v>
      </c>
    </row>
    <row r="60" spans="1:33">
      <c r="A60" s="255">
        <v>179</v>
      </c>
      <c r="B60" s="18" t="s">
        <v>65</v>
      </c>
      <c r="C60" s="21">
        <v>144473</v>
      </c>
      <c r="D60" s="21">
        <v>145887</v>
      </c>
      <c r="E60" s="22">
        <v>19282956.874764357</v>
      </c>
      <c r="F60" s="22">
        <v>6014321.987197347</v>
      </c>
      <c r="G60" s="474">
        <f t="shared" si="8"/>
        <v>-13268634.88756701</v>
      </c>
      <c r="H60" s="475">
        <f t="shared" si="9"/>
        <v>-5961120</v>
      </c>
      <c r="I60" s="22">
        <f t="shared" si="10"/>
        <v>-19137818.750950687</v>
      </c>
      <c r="J60" s="476">
        <f t="shared" si="11"/>
        <v>-13176698.750950687</v>
      </c>
      <c r="K60" s="483">
        <v>-7091614</v>
      </c>
      <c r="L60" s="478">
        <v>-12191193.690404987</v>
      </c>
      <c r="M60" s="478">
        <v>1130494</v>
      </c>
      <c r="N60" s="478">
        <v>-577920.8363105827</v>
      </c>
      <c r="O60" s="478">
        <v>-4245802.8161567431</v>
      </c>
      <c r="P60" s="478">
        <v>-2122901.4080783715</v>
      </c>
      <c r="Q60" s="41"/>
      <c r="R60" s="41">
        <v>40036380</v>
      </c>
      <c r="S60" s="41">
        <v>34461235.107519396</v>
      </c>
      <c r="T60" s="499">
        <v>21122633.565577343</v>
      </c>
      <c r="U60" s="499">
        <v>21602335.938469287</v>
      </c>
      <c r="V60" s="474">
        <f t="shared" si="12"/>
        <v>-5095442.5195886642</v>
      </c>
      <c r="W60" s="440">
        <v>80441970.565577343</v>
      </c>
      <c r="X60" s="440">
        <v>62077893.033186033</v>
      </c>
      <c r="Y60" s="480">
        <v>-23235940</v>
      </c>
      <c r="Z60" s="481">
        <v>-23235940</v>
      </c>
      <c r="AA60" s="440">
        <v>57206030.565577343</v>
      </c>
      <c r="AB60" s="440">
        <v>38841953.033186033</v>
      </c>
      <c r="AC60" s="474">
        <f t="shared" si="13"/>
        <v>-18364077.53239131</v>
      </c>
      <c r="AD60" s="482">
        <f t="shared" si="14"/>
        <v>395.96347113701069</v>
      </c>
      <c r="AE60" s="440">
        <v>266.24684196114822</v>
      </c>
      <c r="AF60" s="476">
        <f t="shared" si="15"/>
        <v>-129.71662917586247</v>
      </c>
      <c r="AG60" s="264">
        <v>13</v>
      </c>
    </row>
    <row r="61" spans="1:33">
      <c r="A61" s="255">
        <v>181</v>
      </c>
      <c r="B61" s="18" t="s">
        <v>66</v>
      </c>
      <c r="C61" s="21">
        <v>1685</v>
      </c>
      <c r="D61" s="21">
        <v>1683</v>
      </c>
      <c r="E61" s="22">
        <v>858723.27946854383</v>
      </c>
      <c r="F61" s="22">
        <v>631615.15442671208</v>
      </c>
      <c r="G61" s="474">
        <f t="shared" si="8"/>
        <v>-227108.12504183175</v>
      </c>
      <c r="H61" s="475">
        <f t="shared" si="9"/>
        <v>511629</v>
      </c>
      <c r="I61" s="22">
        <f t="shared" si="10"/>
        <v>329289.61551642284</v>
      </c>
      <c r="J61" s="476">
        <f t="shared" si="11"/>
        <v>-182339.38448357716</v>
      </c>
      <c r="K61" s="483">
        <v>298163</v>
      </c>
      <c r="L61" s="478">
        <v>251479.87549800254</v>
      </c>
      <c r="M61" s="478">
        <v>213466</v>
      </c>
      <c r="N61" s="478">
        <v>151281.18853259701</v>
      </c>
      <c r="O61" s="478">
        <v>-48980.965676117812</v>
      </c>
      <c r="P61" s="478">
        <v>-24490.482838058906</v>
      </c>
      <c r="Q61" s="41"/>
      <c r="R61" s="41">
        <v>954376</v>
      </c>
      <c r="S61" s="41">
        <v>993089.58979937446</v>
      </c>
      <c r="T61" s="499">
        <v>431797.35128548706</v>
      </c>
      <c r="U61" s="499">
        <v>431511.22080071154</v>
      </c>
      <c r="V61" s="474">
        <f t="shared" si="12"/>
        <v>38427.459314599168</v>
      </c>
      <c r="W61" s="440">
        <v>2244896.3512854869</v>
      </c>
      <c r="X61" s="440">
        <v>2056215.965026798</v>
      </c>
      <c r="Y61" s="480">
        <v>-381083</v>
      </c>
      <c r="Z61" s="481">
        <v>-381083</v>
      </c>
      <c r="AA61" s="440">
        <v>1863813.3512854869</v>
      </c>
      <c r="AB61" s="440">
        <v>1675132.965026798</v>
      </c>
      <c r="AC61" s="474">
        <f t="shared" si="13"/>
        <v>-188680.38625868899</v>
      </c>
      <c r="AD61" s="482">
        <f t="shared" si="14"/>
        <v>1106.1206832554819</v>
      </c>
      <c r="AE61" s="440">
        <v>995.3255882512168</v>
      </c>
      <c r="AF61" s="476">
        <f t="shared" si="15"/>
        <v>-110.79509500426514</v>
      </c>
      <c r="AG61" s="264">
        <v>4</v>
      </c>
    </row>
    <row r="62" spans="1:33">
      <c r="A62" s="255">
        <v>182</v>
      </c>
      <c r="B62" s="18" t="s">
        <v>67</v>
      </c>
      <c r="C62" s="21">
        <v>19767</v>
      </c>
      <c r="D62" s="21">
        <v>19347</v>
      </c>
      <c r="E62" s="22">
        <v>3932145.8527732091</v>
      </c>
      <c r="F62" s="22">
        <v>-1808000.7963369014</v>
      </c>
      <c r="G62" s="474">
        <f t="shared" si="8"/>
        <v>-5740146.6491101105</v>
      </c>
      <c r="H62" s="475">
        <f t="shared" si="9"/>
        <v>3692874</v>
      </c>
      <c r="I62" s="22">
        <f t="shared" si="10"/>
        <v>-1943671.555600055</v>
      </c>
      <c r="J62" s="476">
        <f t="shared" si="11"/>
        <v>-5636545.5556000546</v>
      </c>
      <c r="K62" s="483">
        <v>1666777</v>
      </c>
      <c r="L62" s="478">
        <v>-1121290.1236997717</v>
      </c>
      <c r="M62" s="478">
        <v>2026097</v>
      </c>
      <c r="N62" s="478">
        <v>22212.813140582606</v>
      </c>
      <c r="O62" s="478">
        <v>-563062.83002724382</v>
      </c>
      <c r="P62" s="478">
        <v>-281531.41501362191</v>
      </c>
      <c r="Q62" s="41"/>
      <c r="R62" s="41">
        <v>-69368</v>
      </c>
      <c r="S62" s="41">
        <v>2564178.812833807</v>
      </c>
      <c r="T62" s="499">
        <v>3333770.6346947895</v>
      </c>
      <c r="U62" s="499">
        <v>3355390.2474167566</v>
      </c>
      <c r="V62" s="474">
        <f t="shared" si="12"/>
        <v>2655166.425555774</v>
      </c>
      <c r="W62" s="440">
        <v>7196548.6346947895</v>
      </c>
      <c r="X62" s="440">
        <v>4111568.2639136622</v>
      </c>
      <c r="Y62" s="480">
        <v>-1454619</v>
      </c>
      <c r="Z62" s="481">
        <v>-1454619</v>
      </c>
      <c r="AA62" s="440">
        <v>5741929.6346947895</v>
      </c>
      <c r="AB62" s="440">
        <v>2656949.2639136622</v>
      </c>
      <c r="AC62" s="474">
        <f t="shared" si="13"/>
        <v>-3084980.3707811274</v>
      </c>
      <c r="AD62" s="482">
        <f t="shared" si="14"/>
        <v>290.48058049753575</v>
      </c>
      <c r="AE62" s="440">
        <v>137.33133115799154</v>
      </c>
      <c r="AF62" s="476">
        <f t="shared" si="15"/>
        <v>-153.14924933954421</v>
      </c>
      <c r="AG62" s="264">
        <v>13</v>
      </c>
    </row>
    <row r="63" spans="1:33">
      <c r="A63" s="255">
        <v>186</v>
      </c>
      <c r="B63" s="18" t="s">
        <v>68</v>
      </c>
      <c r="C63" s="21">
        <v>45226</v>
      </c>
      <c r="D63" s="21">
        <v>45630</v>
      </c>
      <c r="E63" s="22">
        <v>10192817.767322052</v>
      </c>
      <c r="F63" s="22">
        <v>7798591.0812848657</v>
      </c>
      <c r="G63" s="474">
        <f t="shared" si="8"/>
        <v>-2394226.6860371865</v>
      </c>
      <c r="H63" s="475">
        <f t="shared" si="9"/>
        <v>-4320041</v>
      </c>
      <c r="I63" s="22">
        <f t="shared" si="10"/>
        <v>-7856060.0670875944</v>
      </c>
      <c r="J63" s="476">
        <f t="shared" si="11"/>
        <v>-3536019.0670875944</v>
      </c>
      <c r="K63" s="483">
        <v>-3409635</v>
      </c>
      <c r="L63" s="478">
        <v>-4653354.4411326582</v>
      </c>
      <c r="M63" s="478">
        <v>-910406</v>
      </c>
      <c r="N63" s="478">
        <v>-1210725.7116935672</v>
      </c>
      <c r="O63" s="478">
        <v>-1327986.6095075791</v>
      </c>
      <c r="P63" s="478">
        <v>-663993.30475378956</v>
      </c>
      <c r="Q63" s="41"/>
      <c r="R63" s="41">
        <v>3422568</v>
      </c>
      <c r="S63" s="41">
        <v>274634.13043781091</v>
      </c>
      <c r="T63" s="499">
        <v>5476934.4101341153</v>
      </c>
      <c r="U63" s="499">
        <v>5536279.7081709728</v>
      </c>
      <c r="V63" s="474">
        <f t="shared" si="12"/>
        <v>-3088588.5715253307</v>
      </c>
      <c r="W63" s="440">
        <v>19092320.410134114</v>
      </c>
      <c r="X63" s="440">
        <v>13609504.919893648</v>
      </c>
      <c r="Y63" s="480">
        <v>-479588</v>
      </c>
      <c r="Z63" s="481">
        <v>-479588</v>
      </c>
      <c r="AA63" s="440">
        <v>18612732.410134114</v>
      </c>
      <c r="AB63" s="440">
        <v>13129916.919893648</v>
      </c>
      <c r="AC63" s="474">
        <f t="shared" si="13"/>
        <v>-5482815.4902404658</v>
      </c>
      <c r="AD63" s="482">
        <f t="shared" si="14"/>
        <v>411.549383322295</v>
      </c>
      <c r="AE63" s="440">
        <v>287.74746701498242</v>
      </c>
      <c r="AF63" s="476">
        <f t="shared" si="15"/>
        <v>-123.80191630731258</v>
      </c>
      <c r="AG63" s="264">
        <v>1</v>
      </c>
    </row>
    <row r="64" spans="1:33">
      <c r="A64" s="255">
        <v>202</v>
      </c>
      <c r="B64" s="18" t="s">
        <v>69</v>
      </c>
      <c r="C64" s="21">
        <v>35497</v>
      </c>
      <c r="D64" s="21">
        <v>35848</v>
      </c>
      <c r="E64" s="22">
        <v>22592514.817262754</v>
      </c>
      <c r="F64" s="22">
        <v>27475104.073514976</v>
      </c>
      <c r="G64" s="474">
        <f t="shared" si="8"/>
        <v>4882589.2562522218</v>
      </c>
      <c r="H64" s="475">
        <f t="shared" si="9"/>
        <v>4495556</v>
      </c>
      <c r="I64" s="22">
        <f t="shared" si="10"/>
        <v>8781875.6880943421</v>
      </c>
      <c r="J64" s="476">
        <f t="shared" si="11"/>
        <v>4286319.6880943421</v>
      </c>
      <c r="K64" s="483">
        <v>3039878</v>
      </c>
      <c r="L64" s="478">
        <v>6946533.700391341</v>
      </c>
      <c r="M64" s="478">
        <v>1455678</v>
      </c>
      <c r="N64" s="478">
        <v>3400288.2065599281</v>
      </c>
      <c r="O64" s="478">
        <v>-1043297.4792379509</v>
      </c>
      <c r="P64" s="478">
        <v>-521648.73961897544</v>
      </c>
      <c r="Q64" s="41"/>
      <c r="R64" s="41">
        <v>1495516</v>
      </c>
      <c r="S64" s="41">
        <v>371557.67811016802</v>
      </c>
      <c r="T64" s="499">
        <v>3823613.8257266623</v>
      </c>
      <c r="U64" s="499">
        <v>3833833.3320332929</v>
      </c>
      <c r="V64" s="474">
        <f t="shared" si="12"/>
        <v>-1113738.8155832011</v>
      </c>
      <c r="W64" s="440">
        <v>27911644.825726662</v>
      </c>
      <c r="X64" s="440">
        <v>31680495.083658434</v>
      </c>
      <c r="Y64" s="480">
        <v>-3931939</v>
      </c>
      <c r="Z64" s="481">
        <v>-3931939</v>
      </c>
      <c r="AA64" s="440">
        <v>23979705.825726662</v>
      </c>
      <c r="AB64" s="440">
        <v>27748556.083658434</v>
      </c>
      <c r="AC64" s="474">
        <f t="shared" si="13"/>
        <v>3768850.2579317726</v>
      </c>
      <c r="AD64" s="482">
        <f t="shared" si="14"/>
        <v>675.54175918321721</v>
      </c>
      <c r="AE64" s="440">
        <v>774.06148414579434</v>
      </c>
      <c r="AF64" s="476">
        <f t="shared" si="15"/>
        <v>98.519724962577129</v>
      </c>
      <c r="AG64" s="264">
        <v>2</v>
      </c>
    </row>
    <row r="65" spans="1:33">
      <c r="A65" s="255">
        <v>204</v>
      </c>
      <c r="B65" s="18" t="s">
        <v>70</v>
      </c>
      <c r="C65" s="21">
        <v>2778</v>
      </c>
      <c r="D65" s="21">
        <v>2689</v>
      </c>
      <c r="E65" s="22">
        <v>-997526.04135722411</v>
      </c>
      <c r="F65" s="22">
        <v>-1332746.1944308789</v>
      </c>
      <c r="G65" s="474">
        <f t="shared" si="8"/>
        <v>-335220.15307365474</v>
      </c>
      <c r="H65" s="475">
        <f t="shared" si="9"/>
        <v>-1198389</v>
      </c>
      <c r="I65" s="22">
        <f t="shared" si="10"/>
        <v>-1468233.9191267954</v>
      </c>
      <c r="J65" s="476">
        <f t="shared" si="11"/>
        <v>-269844.91912679537</v>
      </c>
      <c r="K65" s="483">
        <v>-472564</v>
      </c>
      <c r="L65" s="478">
        <v>-582425.04306101217</v>
      </c>
      <c r="M65" s="478">
        <v>-725825</v>
      </c>
      <c r="N65" s="478">
        <v>-768420.44763166481</v>
      </c>
      <c r="O65" s="478">
        <v>-78258.952289412235</v>
      </c>
      <c r="P65" s="478">
        <v>-39129.476144706117</v>
      </c>
      <c r="Q65" s="41"/>
      <c r="R65" s="41">
        <v>1020508</v>
      </c>
      <c r="S65" s="41">
        <v>1181294.7053123116</v>
      </c>
      <c r="T65" s="499">
        <v>625921.38121556991</v>
      </c>
      <c r="U65" s="499">
        <v>632511.199762812</v>
      </c>
      <c r="V65" s="474">
        <f t="shared" si="12"/>
        <v>167376.5238595535</v>
      </c>
      <c r="W65" s="440">
        <v>648903.38121556991</v>
      </c>
      <c r="X65" s="440">
        <v>481059.7106442448</v>
      </c>
      <c r="Y65" s="480">
        <v>-603494</v>
      </c>
      <c r="Z65" s="481">
        <v>-603494</v>
      </c>
      <c r="AA65" s="440">
        <v>45409.381215569912</v>
      </c>
      <c r="AB65" s="440">
        <v>-122434.2893557552</v>
      </c>
      <c r="AC65" s="474">
        <f t="shared" si="13"/>
        <v>-167843.67057132511</v>
      </c>
      <c r="AD65" s="482">
        <f t="shared" si="14"/>
        <v>16.346069552041005</v>
      </c>
      <c r="AE65" s="440">
        <v>-45.531531928506958</v>
      </c>
      <c r="AF65" s="476">
        <f t="shared" si="15"/>
        <v>-61.877601480547966</v>
      </c>
      <c r="AG65" s="264">
        <v>11</v>
      </c>
    </row>
    <row r="66" spans="1:33">
      <c r="A66" s="255">
        <v>205</v>
      </c>
      <c r="B66" s="18" t="s">
        <v>71</v>
      </c>
      <c r="C66" s="21">
        <v>36493</v>
      </c>
      <c r="D66" s="21">
        <v>36297</v>
      </c>
      <c r="E66" s="22">
        <v>-3043159.7517803684</v>
      </c>
      <c r="F66" s="22">
        <v>685815.87201336958</v>
      </c>
      <c r="G66" s="511">
        <f t="shared" si="8"/>
        <v>3728975.623793738</v>
      </c>
      <c r="H66" s="475">
        <f t="shared" si="9"/>
        <v>-12651741</v>
      </c>
      <c r="I66" s="22">
        <f t="shared" si="10"/>
        <v>-8715548.014296608</v>
      </c>
      <c r="J66" s="512">
        <f t="shared" si="11"/>
        <v>3936192.985703392</v>
      </c>
      <c r="K66" s="483">
        <v>-7752868</v>
      </c>
      <c r="L66" s="478">
        <v>-4691392.6859688126</v>
      </c>
      <c r="M66" s="478">
        <v>-4898873</v>
      </c>
      <c r="N66" s="478">
        <v>-2439607.992190497</v>
      </c>
      <c r="O66" s="478">
        <v>-1056364.8907581987</v>
      </c>
      <c r="P66" s="478">
        <v>-528182.44537909934</v>
      </c>
      <c r="Q66" s="41"/>
      <c r="R66" s="41">
        <v>13084594</v>
      </c>
      <c r="S66" s="41">
        <v>12232917.559506163</v>
      </c>
      <c r="T66" s="499">
        <v>5725031.7848050632</v>
      </c>
      <c r="U66" s="499">
        <v>5826698.7275433866</v>
      </c>
      <c r="V66" s="474">
        <f t="shared" si="12"/>
        <v>-750009.4977555126</v>
      </c>
      <c r="W66" s="440">
        <v>15766465.784805063</v>
      </c>
      <c r="X66" s="440">
        <v>18745432.159062918</v>
      </c>
      <c r="Y66" s="22">
        <v>31053934</v>
      </c>
      <c r="Z66" s="513">
        <v>31053934</v>
      </c>
      <c r="AA66" s="440">
        <v>46820399.784805059</v>
      </c>
      <c r="AB66" s="440">
        <v>49799366.159062915</v>
      </c>
      <c r="AC66" s="474">
        <f t="shared" si="13"/>
        <v>2978966.3742578551</v>
      </c>
      <c r="AD66" s="482">
        <f t="shared" si="14"/>
        <v>1282.9967332037668</v>
      </c>
      <c r="AE66" s="440">
        <v>1371.9967534248813</v>
      </c>
      <c r="AF66" s="476">
        <f t="shared" si="15"/>
        <v>89.000020221114482</v>
      </c>
      <c r="AG66" s="264">
        <v>18</v>
      </c>
    </row>
    <row r="67" spans="1:33">
      <c r="A67" s="255">
        <v>208</v>
      </c>
      <c r="B67" s="18" t="s">
        <v>72</v>
      </c>
      <c r="C67" s="21">
        <v>12412</v>
      </c>
      <c r="D67" s="21">
        <v>12335</v>
      </c>
      <c r="E67" s="22">
        <v>8721820.1711967569</v>
      </c>
      <c r="F67" s="22">
        <v>6879439.8449717248</v>
      </c>
      <c r="G67" s="474">
        <f t="shared" si="8"/>
        <v>-1842380.3262250321</v>
      </c>
      <c r="H67" s="475">
        <f t="shared" si="9"/>
        <v>2305859</v>
      </c>
      <c r="I67" s="22">
        <f t="shared" si="10"/>
        <v>251805.256667209</v>
      </c>
      <c r="J67" s="476">
        <f t="shared" si="11"/>
        <v>-2054053.7433327909</v>
      </c>
      <c r="K67" s="483">
        <v>1591114</v>
      </c>
      <c r="L67" s="478">
        <v>776128.14716651081</v>
      </c>
      <c r="M67" s="478">
        <v>714745</v>
      </c>
      <c r="N67" s="478">
        <v>14162.146590638675</v>
      </c>
      <c r="O67" s="478">
        <v>-358990.02472662699</v>
      </c>
      <c r="P67" s="478">
        <v>-179495.01236331349</v>
      </c>
      <c r="Q67" s="41"/>
      <c r="R67" s="41">
        <v>6269419</v>
      </c>
      <c r="S67" s="41">
        <v>6099787.2614904381</v>
      </c>
      <c r="T67" s="499">
        <v>2430519.1975263674</v>
      </c>
      <c r="U67" s="499">
        <v>2456241.6533864345</v>
      </c>
      <c r="V67" s="474">
        <f t="shared" si="12"/>
        <v>-143909.28264949471</v>
      </c>
      <c r="W67" s="440">
        <v>17421758.197526366</v>
      </c>
      <c r="X67" s="440">
        <v>15435468.759848597</v>
      </c>
      <c r="Y67" s="480">
        <v>-58631</v>
      </c>
      <c r="Z67" s="481">
        <v>-58631</v>
      </c>
      <c r="AA67" s="440">
        <v>17363127.197526366</v>
      </c>
      <c r="AB67" s="440">
        <v>15376837.759848597</v>
      </c>
      <c r="AC67" s="474">
        <f t="shared" si="13"/>
        <v>-1986289.437677769</v>
      </c>
      <c r="AD67" s="482">
        <f t="shared" si="14"/>
        <v>1398.8984206837226</v>
      </c>
      <c r="AE67" s="440">
        <v>1246.6021694242884</v>
      </c>
      <c r="AF67" s="476">
        <f t="shared" si="15"/>
        <v>-152.29625125943426</v>
      </c>
      <c r="AG67" s="264">
        <v>17</v>
      </c>
    </row>
    <row r="68" spans="1:33">
      <c r="A68" s="255">
        <v>211</v>
      </c>
      <c r="B68" s="18" t="s">
        <v>73</v>
      </c>
      <c r="C68" s="21">
        <v>32622</v>
      </c>
      <c r="D68" s="21">
        <v>32959</v>
      </c>
      <c r="E68" s="22">
        <v>16957870.80768542</v>
      </c>
      <c r="F68" s="22">
        <v>17463390.56795888</v>
      </c>
      <c r="G68" s="474">
        <f t="shared" ref="G68:G131" si="16">F68-E68</f>
        <v>505519.7602734603</v>
      </c>
      <c r="H68" s="475">
        <f t="shared" ref="H68:H131" si="17">SUM(K68,M68)</f>
        <v>965405</v>
      </c>
      <c r="I68" s="22">
        <f t="shared" ref="I68:I131" si="18">SUM(L68,N68:P68)</f>
        <v>1131594.3938017185</v>
      </c>
      <c r="J68" s="476">
        <f t="shared" ref="J68:J131" si="19">I68-H68</f>
        <v>166189.39380171848</v>
      </c>
      <c r="K68" s="483">
        <v>684932</v>
      </c>
      <c r="L68" s="478">
        <v>2011892.8264011983</v>
      </c>
      <c r="M68" s="478">
        <v>280473</v>
      </c>
      <c r="N68" s="478">
        <v>558528.34789888677</v>
      </c>
      <c r="O68" s="478">
        <v>-959217.85366557748</v>
      </c>
      <c r="P68" s="478">
        <v>-479608.92683278874</v>
      </c>
      <c r="Q68" s="41"/>
      <c r="R68" s="41">
        <v>6410415</v>
      </c>
      <c r="S68" s="41">
        <v>5378529.4973947257</v>
      </c>
      <c r="T68" s="499">
        <v>4309006.4312020615</v>
      </c>
      <c r="U68" s="499">
        <v>4329027.6832668856</v>
      </c>
      <c r="V68" s="474">
        <f t="shared" ref="V68:V131" si="20">(S68+U68)-(R68+T68)</f>
        <v>-1011864.2505404502</v>
      </c>
      <c r="W68" s="440">
        <v>27677291.431202061</v>
      </c>
      <c r="X68" s="440">
        <v>27170947.748620491</v>
      </c>
      <c r="Y68" s="480">
        <v>-4305382</v>
      </c>
      <c r="Z68" s="481">
        <v>-4305382</v>
      </c>
      <c r="AA68" s="440">
        <v>23371909.431202061</v>
      </c>
      <c r="AB68" s="440">
        <v>22865565.748620491</v>
      </c>
      <c r="AC68" s="474">
        <f t="shared" ref="AC68:AC131" si="21">AB68-AA68</f>
        <v>-506343.68258157</v>
      </c>
      <c r="AD68" s="482">
        <f t="shared" ref="AD68:AD131" si="22">AA68/C68</f>
        <v>716.44624582190124</v>
      </c>
      <c r="AE68" s="440">
        <v>693.75787337663439</v>
      </c>
      <c r="AF68" s="476">
        <f t="shared" ref="AF68:AF131" si="23">AE68-AD68</f>
        <v>-22.68837244526685</v>
      </c>
      <c r="AG68" s="264">
        <v>6</v>
      </c>
    </row>
    <row r="69" spans="1:33">
      <c r="A69" s="255">
        <v>213</v>
      </c>
      <c r="B69" s="18" t="s">
        <v>74</v>
      </c>
      <c r="C69" s="21">
        <v>5230</v>
      </c>
      <c r="D69" s="21">
        <v>5154</v>
      </c>
      <c r="E69" s="22">
        <v>267084.56972412101</v>
      </c>
      <c r="F69" s="22">
        <v>-803486.71374808031</v>
      </c>
      <c r="G69" s="474">
        <f t="shared" si="16"/>
        <v>-1070571.2834722013</v>
      </c>
      <c r="H69" s="475">
        <f t="shared" si="17"/>
        <v>-68717</v>
      </c>
      <c r="I69" s="22">
        <f t="shared" si="18"/>
        <v>-1219288.2525475395</v>
      </c>
      <c r="J69" s="476">
        <f t="shared" si="19"/>
        <v>-1150571.2525475395</v>
      </c>
      <c r="K69" s="483">
        <v>-135640</v>
      </c>
      <c r="L69" s="478">
        <v>-726487.10703185515</v>
      </c>
      <c r="M69" s="478">
        <v>66923</v>
      </c>
      <c r="N69" s="478">
        <v>-267803.01976282231</v>
      </c>
      <c r="O69" s="478">
        <v>-149998.75050190801</v>
      </c>
      <c r="P69" s="478">
        <v>-74999.375250954006</v>
      </c>
      <c r="Q69" s="41"/>
      <c r="R69" s="41">
        <v>716957</v>
      </c>
      <c r="S69" s="41">
        <v>1422010.2244116303</v>
      </c>
      <c r="T69" s="499">
        <v>1126664.5288037318</v>
      </c>
      <c r="U69" s="499">
        <v>1129818.0743707654</v>
      </c>
      <c r="V69" s="474">
        <f t="shared" si="20"/>
        <v>708206.76997866388</v>
      </c>
      <c r="W69" s="440">
        <v>2110706.5288037318</v>
      </c>
      <c r="X69" s="440">
        <v>1748341.5850343155</v>
      </c>
      <c r="Y69" s="480">
        <v>-344908</v>
      </c>
      <c r="Z69" s="481">
        <v>-344908</v>
      </c>
      <c r="AA69" s="440">
        <v>1765798.5288037318</v>
      </c>
      <c r="AB69" s="440">
        <v>1403433.5850343155</v>
      </c>
      <c r="AC69" s="474">
        <f t="shared" si="21"/>
        <v>-362364.94376941631</v>
      </c>
      <c r="AD69" s="482">
        <f t="shared" si="22"/>
        <v>337.62878179803664</v>
      </c>
      <c r="AE69" s="440">
        <v>272.29988068186174</v>
      </c>
      <c r="AF69" s="476">
        <f t="shared" si="23"/>
        <v>-65.328901116174904</v>
      </c>
      <c r="AG69" s="264">
        <v>10</v>
      </c>
    </row>
    <row r="70" spans="1:33">
      <c r="A70" s="255">
        <v>214</v>
      </c>
      <c r="B70" s="18" t="s">
        <v>75</v>
      </c>
      <c r="C70" s="21">
        <v>12662</v>
      </c>
      <c r="D70" s="21">
        <v>12528</v>
      </c>
      <c r="E70" s="22">
        <v>3478974.6445529703</v>
      </c>
      <c r="F70" s="22">
        <v>1089865.2219767892</v>
      </c>
      <c r="G70" s="474">
        <f t="shared" si="16"/>
        <v>-2389109.4225761811</v>
      </c>
      <c r="H70" s="475">
        <f t="shared" si="17"/>
        <v>1041951</v>
      </c>
      <c r="I70" s="22">
        <f t="shared" si="18"/>
        <v>-1407731.9465884767</v>
      </c>
      <c r="J70" s="476">
        <f t="shared" si="19"/>
        <v>-2449682.9465884767</v>
      </c>
      <c r="K70" s="483">
        <v>218343</v>
      </c>
      <c r="L70" s="478">
        <v>-875205.2200238026</v>
      </c>
      <c r="M70" s="478">
        <v>823608</v>
      </c>
      <c r="N70" s="478">
        <v>14383.735102352763</v>
      </c>
      <c r="O70" s="478">
        <v>-364606.97444468446</v>
      </c>
      <c r="P70" s="478">
        <v>-182303.48722234223</v>
      </c>
      <c r="Q70" s="41"/>
      <c r="R70" s="41">
        <v>5178434</v>
      </c>
      <c r="S70" s="41">
        <v>5409175.2050164789</v>
      </c>
      <c r="T70" s="499">
        <v>2642332.267822017</v>
      </c>
      <c r="U70" s="499">
        <v>2685100.4267306682</v>
      </c>
      <c r="V70" s="474">
        <f t="shared" si="20"/>
        <v>273509.36392513011</v>
      </c>
      <c r="W70" s="440">
        <v>11299740.267822016</v>
      </c>
      <c r="X70" s="440">
        <v>9184140.8537239358</v>
      </c>
      <c r="Y70" s="480">
        <v>-647756</v>
      </c>
      <c r="Z70" s="481">
        <v>-647756</v>
      </c>
      <c r="AA70" s="440">
        <v>10651984.267822016</v>
      </c>
      <c r="AB70" s="440">
        <v>8536384.8537239358</v>
      </c>
      <c r="AC70" s="474">
        <f t="shared" si="21"/>
        <v>-2115599.4140980802</v>
      </c>
      <c r="AD70" s="482">
        <f t="shared" si="22"/>
        <v>841.25606285120966</v>
      </c>
      <c r="AE70" s="440">
        <v>681.38448704692973</v>
      </c>
      <c r="AF70" s="476">
        <f t="shared" si="23"/>
        <v>-159.87157580427993</v>
      </c>
      <c r="AG70" s="264">
        <v>4</v>
      </c>
    </row>
    <row r="71" spans="1:33">
      <c r="A71" s="255">
        <v>216</v>
      </c>
      <c r="B71" s="18" t="s">
        <v>76</v>
      </c>
      <c r="C71" s="21">
        <v>1311</v>
      </c>
      <c r="D71" s="21">
        <v>1269</v>
      </c>
      <c r="E71" s="22">
        <v>721077.00204791606</v>
      </c>
      <c r="F71" s="22">
        <v>535669.31778294325</v>
      </c>
      <c r="G71" s="474">
        <f t="shared" si="16"/>
        <v>-185407.68426497281</v>
      </c>
      <c r="H71" s="475">
        <f t="shared" si="17"/>
        <v>109833</v>
      </c>
      <c r="I71" s="22">
        <f t="shared" si="18"/>
        <v>-35294.732821821279</v>
      </c>
      <c r="J71" s="476">
        <f t="shared" si="19"/>
        <v>-145127.73282182129</v>
      </c>
      <c r="K71" s="483">
        <v>114357</v>
      </c>
      <c r="L71" s="478">
        <v>51841.956201001238</v>
      </c>
      <c r="M71" s="478">
        <v>-4524</v>
      </c>
      <c r="N71" s="478">
        <v>-31738.431052240074</v>
      </c>
      <c r="O71" s="478">
        <v>-36932.171980388295</v>
      </c>
      <c r="P71" s="478">
        <v>-18466.085990194148</v>
      </c>
      <c r="Q71" s="41"/>
      <c r="R71" s="41">
        <v>372168</v>
      </c>
      <c r="S71" s="41">
        <v>565927.064751497</v>
      </c>
      <c r="T71" s="499">
        <v>301479.03133509605</v>
      </c>
      <c r="U71" s="499">
        <v>304626.53313421784</v>
      </c>
      <c r="V71" s="474">
        <f t="shared" si="20"/>
        <v>196906.56655061874</v>
      </c>
      <c r="W71" s="440">
        <v>1394724.0313350961</v>
      </c>
      <c r="X71" s="440">
        <v>1406222.915668658</v>
      </c>
      <c r="Y71" s="480">
        <v>-349189</v>
      </c>
      <c r="Z71" s="481">
        <v>-349189</v>
      </c>
      <c r="AA71" s="440">
        <v>1045535.0313350961</v>
      </c>
      <c r="AB71" s="440">
        <v>1057033.915668658</v>
      </c>
      <c r="AC71" s="474">
        <f t="shared" si="21"/>
        <v>11498.884333561873</v>
      </c>
      <c r="AD71" s="482">
        <f t="shared" si="22"/>
        <v>797.50955860800616</v>
      </c>
      <c r="AE71" s="440">
        <v>832.96604859626314</v>
      </c>
      <c r="AF71" s="476">
        <f t="shared" si="23"/>
        <v>35.456489988256976</v>
      </c>
      <c r="AG71" s="264">
        <v>13</v>
      </c>
    </row>
    <row r="72" spans="1:33">
      <c r="A72" s="255">
        <v>217</v>
      </c>
      <c r="B72" s="18" t="s">
        <v>77</v>
      </c>
      <c r="C72" s="21">
        <v>5390</v>
      </c>
      <c r="D72" s="21">
        <v>5352</v>
      </c>
      <c r="E72" s="22">
        <v>1134760.7711236689</v>
      </c>
      <c r="F72" s="22">
        <v>770828.55313352216</v>
      </c>
      <c r="G72" s="474">
        <f t="shared" si="16"/>
        <v>-363932.21799014672</v>
      </c>
      <c r="H72" s="475">
        <f t="shared" si="17"/>
        <v>-1333588</v>
      </c>
      <c r="I72" s="22">
        <f t="shared" si="18"/>
        <v>-1789349.0016227078</v>
      </c>
      <c r="J72" s="476">
        <f t="shared" si="19"/>
        <v>-455761.00162270782</v>
      </c>
      <c r="K72" s="483">
        <v>-561107</v>
      </c>
      <c r="L72" s="478">
        <v>-731358.68466606014</v>
      </c>
      <c r="M72" s="478">
        <v>-772481</v>
      </c>
      <c r="N72" s="478">
        <v>-824348.49137858849</v>
      </c>
      <c r="O72" s="478">
        <v>-155761.21705203952</v>
      </c>
      <c r="P72" s="478">
        <v>-77880.608526019758</v>
      </c>
      <c r="Q72" s="41"/>
      <c r="R72" s="41">
        <v>2726306</v>
      </c>
      <c r="S72" s="41">
        <v>2787771.5877436502</v>
      </c>
      <c r="T72" s="499">
        <v>1064158.201157104</v>
      </c>
      <c r="U72" s="499">
        <v>1070139.8689748119</v>
      </c>
      <c r="V72" s="474">
        <f t="shared" si="20"/>
        <v>67447.25556135783</v>
      </c>
      <c r="W72" s="440">
        <v>4925225.2011571042</v>
      </c>
      <c r="X72" s="440">
        <v>4628740.0098519847</v>
      </c>
      <c r="Y72" s="480">
        <v>95280</v>
      </c>
      <c r="Z72" s="481">
        <v>95280</v>
      </c>
      <c r="AA72" s="440">
        <v>5020505.2011571042</v>
      </c>
      <c r="AB72" s="440">
        <v>4724020.0098519847</v>
      </c>
      <c r="AC72" s="474">
        <f t="shared" si="21"/>
        <v>-296485.19130511954</v>
      </c>
      <c r="AD72" s="482">
        <f t="shared" si="22"/>
        <v>931.44808926847941</v>
      </c>
      <c r="AE72" s="440">
        <v>882.66442635500459</v>
      </c>
      <c r="AF72" s="476">
        <f t="shared" si="23"/>
        <v>-48.783662913474814</v>
      </c>
      <c r="AG72" s="264">
        <v>16</v>
      </c>
    </row>
    <row r="73" spans="1:33">
      <c r="A73" s="255">
        <v>218</v>
      </c>
      <c r="B73" s="18" t="s">
        <v>78</v>
      </c>
      <c r="C73" s="21">
        <v>1192</v>
      </c>
      <c r="D73" s="21">
        <v>1200</v>
      </c>
      <c r="E73" s="22">
        <v>524795.21245125646</v>
      </c>
      <c r="F73" s="22">
        <v>217580.77042366276</v>
      </c>
      <c r="G73" s="474">
        <f t="shared" si="16"/>
        <v>-307214.44202759373</v>
      </c>
      <c r="H73" s="475">
        <f t="shared" si="17"/>
        <v>664412</v>
      </c>
      <c r="I73" s="22">
        <f t="shared" si="18"/>
        <v>345078.33417904121</v>
      </c>
      <c r="J73" s="476">
        <f t="shared" si="19"/>
        <v>-319333.66582095879</v>
      </c>
      <c r="K73" s="483">
        <v>422971</v>
      </c>
      <c r="L73" s="478">
        <v>276065.39974555065</v>
      </c>
      <c r="M73" s="478">
        <v>241441</v>
      </c>
      <c r="N73" s="478">
        <v>121398.9939801406</v>
      </c>
      <c r="O73" s="478">
        <v>-34924.039697766711</v>
      </c>
      <c r="P73" s="478">
        <v>-17462.019848883356</v>
      </c>
      <c r="Q73" s="41"/>
      <c r="R73" s="41">
        <v>620734</v>
      </c>
      <c r="S73" s="41">
        <v>704951.46092623996</v>
      </c>
      <c r="T73" s="499">
        <v>340927.93071164907</v>
      </c>
      <c r="U73" s="499">
        <v>341514.85507597186</v>
      </c>
      <c r="V73" s="474">
        <f t="shared" si="20"/>
        <v>84804.385290562641</v>
      </c>
      <c r="W73" s="440">
        <v>1486457.9307116491</v>
      </c>
      <c r="X73" s="440">
        <v>1264047.0864258746</v>
      </c>
      <c r="Y73" s="480">
        <v>-305598</v>
      </c>
      <c r="Z73" s="481">
        <v>-305598</v>
      </c>
      <c r="AA73" s="440">
        <v>1180859.9307116491</v>
      </c>
      <c r="AB73" s="440">
        <v>958449.08642587462</v>
      </c>
      <c r="AC73" s="474">
        <f t="shared" si="21"/>
        <v>-222410.84428577451</v>
      </c>
      <c r="AD73" s="482">
        <f t="shared" si="22"/>
        <v>990.6543042882962</v>
      </c>
      <c r="AE73" s="440">
        <v>798.70757202156221</v>
      </c>
      <c r="AF73" s="476">
        <f t="shared" si="23"/>
        <v>-191.94673226673399</v>
      </c>
      <c r="AG73" s="264">
        <v>14</v>
      </c>
    </row>
    <row r="74" spans="1:33">
      <c r="A74" s="255">
        <v>224</v>
      </c>
      <c r="B74" s="18" t="s">
        <v>79</v>
      </c>
      <c r="C74" s="21">
        <v>8717</v>
      </c>
      <c r="D74" s="21">
        <v>8603</v>
      </c>
      <c r="E74" s="22">
        <v>722624.375833211</v>
      </c>
      <c r="F74" s="22">
        <v>1502770.8294169351</v>
      </c>
      <c r="G74" s="474">
        <f t="shared" si="16"/>
        <v>780146.4535837241</v>
      </c>
      <c r="H74" s="475">
        <f t="shared" si="17"/>
        <v>-1366723</v>
      </c>
      <c r="I74" s="22">
        <f t="shared" si="18"/>
        <v>-675975.28099237219</v>
      </c>
      <c r="J74" s="476">
        <f t="shared" si="19"/>
        <v>690747.71900762781</v>
      </c>
      <c r="K74" s="483">
        <v>-739698</v>
      </c>
      <c r="L74" s="478">
        <v>-159208.1248510959</v>
      </c>
      <c r="M74" s="478">
        <v>-627025</v>
      </c>
      <c r="N74" s="478">
        <v>-141202.76424141743</v>
      </c>
      <c r="O74" s="478">
        <v>-250376.26126657252</v>
      </c>
      <c r="P74" s="478">
        <v>-125188.13063328626</v>
      </c>
      <c r="Q74" s="41"/>
      <c r="R74" s="41">
        <v>3706311</v>
      </c>
      <c r="S74" s="41">
        <v>3740441.7728829239</v>
      </c>
      <c r="T74" s="499">
        <v>1484090.8745698929</v>
      </c>
      <c r="U74" s="499">
        <v>1488994.4647688125</v>
      </c>
      <c r="V74" s="474">
        <f t="shared" si="20"/>
        <v>39034.363081843592</v>
      </c>
      <c r="W74" s="440">
        <v>5913026.8745698929</v>
      </c>
      <c r="X74" s="440">
        <v>6732207.0670686718</v>
      </c>
      <c r="Y74" s="480">
        <v>424407</v>
      </c>
      <c r="Z74" s="481">
        <v>424407</v>
      </c>
      <c r="AA74" s="440">
        <v>6337433.8745698929</v>
      </c>
      <c r="AB74" s="440">
        <v>7156614.0670686718</v>
      </c>
      <c r="AC74" s="474">
        <f t="shared" si="21"/>
        <v>819180.19249877892</v>
      </c>
      <c r="AD74" s="482">
        <f t="shared" si="22"/>
        <v>727.02006132498479</v>
      </c>
      <c r="AE74" s="440">
        <v>831.87423771575868</v>
      </c>
      <c r="AF74" s="476">
        <f t="shared" si="23"/>
        <v>104.85417639077389</v>
      </c>
      <c r="AG74" s="264">
        <v>1</v>
      </c>
    </row>
    <row r="75" spans="1:33">
      <c r="A75" s="255">
        <v>226</v>
      </c>
      <c r="B75" s="18" t="s">
        <v>80</v>
      </c>
      <c r="C75" s="21">
        <v>3774</v>
      </c>
      <c r="D75" s="21">
        <v>3665</v>
      </c>
      <c r="E75" s="22">
        <v>2179575.5513044279</v>
      </c>
      <c r="F75" s="22">
        <v>1227443.34744759</v>
      </c>
      <c r="G75" s="474">
        <f t="shared" si="16"/>
        <v>-952132.20385683794</v>
      </c>
      <c r="H75" s="475">
        <f t="shared" si="17"/>
        <v>1319991</v>
      </c>
      <c r="I75" s="22">
        <f t="shared" si="18"/>
        <v>390303.2362559734</v>
      </c>
      <c r="J75" s="476">
        <f t="shared" si="19"/>
        <v>-929687.76374402666</v>
      </c>
      <c r="K75" s="483">
        <v>784635</v>
      </c>
      <c r="L75" s="478">
        <v>363694.90433486301</v>
      </c>
      <c r="M75" s="478">
        <v>535356</v>
      </c>
      <c r="N75" s="478">
        <v>186604.0887865042</v>
      </c>
      <c r="O75" s="478">
        <v>-106663.83791026249</v>
      </c>
      <c r="P75" s="478">
        <v>-53331.918955131245</v>
      </c>
      <c r="Q75" s="41"/>
      <c r="R75" s="41">
        <v>1482299</v>
      </c>
      <c r="S75" s="41">
        <v>1751309.5410952359</v>
      </c>
      <c r="T75" s="499">
        <v>806360.188221502</v>
      </c>
      <c r="U75" s="499">
        <v>814760.5029605421</v>
      </c>
      <c r="V75" s="474">
        <f t="shared" si="20"/>
        <v>277410.85583427595</v>
      </c>
      <c r="W75" s="440">
        <v>4468234.1882215021</v>
      </c>
      <c r="X75" s="440">
        <v>3793513.391503368</v>
      </c>
      <c r="Y75" s="480">
        <v>84792</v>
      </c>
      <c r="Z75" s="481">
        <v>84792</v>
      </c>
      <c r="AA75" s="440">
        <v>4553026.1882215021</v>
      </c>
      <c r="AB75" s="440">
        <v>3878305.391503368</v>
      </c>
      <c r="AC75" s="474">
        <f t="shared" si="21"/>
        <v>-674720.79671813408</v>
      </c>
      <c r="AD75" s="482">
        <f t="shared" si="22"/>
        <v>1206.419233762984</v>
      </c>
      <c r="AE75" s="440">
        <v>1058.2006525247934</v>
      </c>
      <c r="AF75" s="476">
        <f t="shared" si="23"/>
        <v>-148.21858123819061</v>
      </c>
      <c r="AG75" s="264">
        <v>13</v>
      </c>
    </row>
    <row r="76" spans="1:33">
      <c r="A76" s="255">
        <v>230</v>
      </c>
      <c r="B76" s="18" t="s">
        <v>81</v>
      </c>
      <c r="C76" s="21">
        <v>2290</v>
      </c>
      <c r="D76" s="21">
        <v>2240</v>
      </c>
      <c r="E76" s="22">
        <v>291085.13824418344</v>
      </c>
      <c r="F76" s="22">
        <v>384639.68004705437</v>
      </c>
      <c r="G76" s="474">
        <f t="shared" si="16"/>
        <v>93554.541802870925</v>
      </c>
      <c r="H76" s="475">
        <f t="shared" si="17"/>
        <v>-225128</v>
      </c>
      <c r="I76" s="22">
        <f t="shared" si="18"/>
        <v>-201195.30064751525</v>
      </c>
      <c r="J76" s="476">
        <f t="shared" si="19"/>
        <v>23932.699352484749</v>
      </c>
      <c r="K76" s="483">
        <v>-109858</v>
      </c>
      <c r="L76" s="478">
        <v>-52209.167689296737</v>
      </c>
      <c r="M76" s="478">
        <v>-115270</v>
      </c>
      <c r="N76" s="478">
        <v>-51198.821804471721</v>
      </c>
      <c r="O76" s="478">
        <v>-65191.540769164523</v>
      </c>
      <c r="P76" s="478">
        <v>-32595.770384582262</v>
      </c>
      <c r="Q76" s="41"/>
      <c r="R76" s="41">
        <v>1295259</v>
      </c>
      <c r="S76" s="41">
        <v>1419412.4177786952</v>
      </c>
      <c r="T76" s="499">
        <v>591678.54719004</v>
      </c>
      <c r="U76" s="499">
        <v>599164.76684250461</v>
      </c>
      <c r="V76" s="474">
        <f t="shared" si="20"/>
        <v>131639.63743116008</v>
      </c>
      <c r="W76" s="440">
        <v>2178022.5471900399</v>
      </c>
      <c r="X76" s="440">
        <v>2403216.8646682543</v>
      </c>
      <c r="Y76" s="480">
        <v>-478171</v>
      </c>
      <c r="Z76" s="481">
        <v>-478171</v>
      </c>
      <c r="AA76" s="440">
        <v>1699851.5471900399</v>
      </c>
      <c r="AB76" s="440">
        <v>1925045.8646682543</v>
      </c>
      <c r="AC76" s="474">
        <f t="shared" si="21"/>
        <v>225194.31747821439</v>
      </c>
      <c r="AD76" s="482">
        <f t="shared" si="22"/>
        <v>742.2932520480523</v>
      </c>
      <c r="AE76" s="440">
        <v>859.39547529832782</v>
      </c>
      <c r="AF76" s="476">
        <f t="shared" si="23"/>
        <v>117.10222325027553</v>
      </c>
      <c r="AG76" s="264">
        <v>4</v>
      </c>
    </row>
    <row r="77" spans="1:33">
      <c r="A77" s="255">
        <v>231</v>
      </c>
      <c r="B77" s="18" t="s">
        <v>82</v>
      </c>
      <c r="C77" s="21">
        <v>1289</v>
      </c>
      <c r="D77" s="21">
        <v>1256</v>
      </c>
      <c r="E77" s="22">
        <v>-1115316.1459065247</v>
      </c>
      <c r="F77" s="22">
        <v>-1084524.0936639016</v>
      </c>
      <c r="G77" s="474">
        <f t="shared" si="16"/>
        <v>30792.052242623176</v>
      </c>
      <c r="H77" s="475">
        <f t="shared" si="17"/>
        <v>-1398356</v>
      </c>
      <c r="I77" s="22">
        <f t="shared" si="18"/>
        <v>-1406427.6583624559</v>
      </c>
      <c r="J77" s="476">
        <f t="shared" si="19"/>
        <v>-8071.6583624558989</v>
      </c>
      <c r="K77" s="483">
        <v>-863669</v>
      </c>
      <c r="L77" s="478">
        <v>-844225.36511177127</v>
      </c>
      <c r="M77" s="478">
        <v>-534687</v>
      </c>
      <c r="N77" s="478">
        <v>-507371.55092519074</v>
      </c>
      <c r="O77" s="478">
        <v>-36553.828216995826</v>
      </c>
      <c r="P77" s="478">
        <v>-18276.914108497913</v>
      </c>
      <c r="Q77" s="41"/>
      <c r="R77" s="41">
        <v>-38082</v>
      </c>
      <c r="S77" s="41">
        <v>-18727.841210549079</v>
      </c>
      <c r="T77" s="499">
        <v>224270.99566541263</v>
      </c>
      <c r="U77" s="499">
        <v>228977.80569191201</v>
      </c>
      <c r="V77" s="474">
        <f t="shared" si="20"/>
        <v>24060.968815950298</v>
      </c>
      <c r="W77" s="440">
        <v>-929128.00433458737</v>
      </c>
      <c r="X77" s="440">
        <v>-874274.12918253848</v>
      </c>
      <c r="Y77" s="480">
        <v>-121915</v>
      </c>
      <c r="Z77" s="481">
        <v>-121915</v>
      </c>
      <c r="AA77" s="440">
        <v>-1051043.0043345874</v>
      </c>
      <c r="AB77" s="440">
        <v>-996189.12918253848</v>
      </c>
      <c r="AC77" s="474">
        <f t="shared" si="21"/>
        <v>54853.875152048888</v>
      </c>
      <c r="AD77" s="482">
        <f t="shared" si="22"/>
        <v>-815.39410731930752</v>
      </c>
      <c r="AE77" s="440">
        <v>-793.14421113259436</v>
      </c>
      <c r="AF77" s="476">
        <f t="shared" si="23"/>
        <v>22.249896186713158</v>
      </c>
      <c r="AG77" s="264">
        <v>15</v>
      </c>
    </row>
    <row r="78" spans="1:33">
      <c r="A78" s="255">
        <v>232</v>
      </c>
      <c r="B78" s="18" t="s">
        <v>83</v>
      </c>
      <c r="C78" s="21">
        <v>12890</v>
      </c>
      <c r="D78" s="21">
        <v>12750</v>
      </c>
      <c r="E78" s="22">
        <v>2525537.2532890025</v>
      </c>
      <c r="F78" s="22">
        <v>1930402.4805107685</v>
      </c>
      <c r="G78" s="474">
        <f t="shared" si="16"/>
        <v>-595134.77277823398</v>
      </c>
      <c r="H78" s="475">
        <f t="shared" si="17"/>
        <v>-262347</v>
      </c>
      <c r="I78" s="22">
        <f t="shared" si="18"/>
        <v>-1146430.7145096327</v>
      </c>
      <c r="J78" s="476">
        <f t="shared" si="19"/>
        <v>-884083.71450963267</v>
      </c>
      <c r="K78" s="483">
        <v>17855</v>
      </c>
      <c r="L78" s="478">
        <v>-266595.43320422864</v>
      </c>
      <c r="M78" s="478">
        <v>-280202</v>
      </c>
      <c r="N78" s="478">
        <v>-323233.3986222471</v>
      </c>
      <c r="O78" s="478">
        <v>-371067.92178877129</v>
      </c>
      <c r="P78" s="478">
        <v>-185533.96089438564</v>
      </c>
      <c r="Q78" s="41"/>
      <c r="R78" s="41">
        <v>5189312</v>
      </c>
      <c r="S78" s="41">
        <v>5469428.0715141436</v>
      </c>
      <c r="T78" s="499">
        <v>2831877.4419475598</v>
      </c>
      <c r="U78" s="499">
        <v>2859634.634933115</v>
      </c>
      <c r="V78" s="474">
        <f t="shared" si="20"/>
        <v>307873.26449969877</v>
      </c>
      <c r="W78" s="440">
        <v>10546727.441947561</v>
      </c>
      <c r="X78" s="440">
        <v>10259465.186958026</v>
      </c>
      <c r="Y78" s="480">
        <v>-555482</v>
      </c>
      <c r="Z78" s="481">
        <v>-555482</v>
      </c>
      <c r="AA78" s="440">
        <v>9991245.4419475608</v>
      </c>
      <c r="AB78" s="440">
        <v>9703983.1869580261</v>
      </c>
      <c r="AC78" s="474">
        <f t="shared" si="21"/>
        <v>-287262.25498953462</v>
      </c>
      <c r="AD78" s="482">
        <f t="shared" si="22"/>
        <v>775.1160156669946</v>
      </c>
      <c r="AE78" s="440">
        <v>761.09672054572752</v>
      </c>
      <c r="AF78" s="476">
        <f t="shared" si="23"/>
        <v>-14.019295121267078</v>
      </c>
      <c r="AG78" s="264">
        <v>14</v>
      </c>
    </row>
    <row r="79" spans="1:33">
      <c r="A79" s="255">
        <v>233</v>
      </c>
      <c r="B79" s="18" t="s">
        <v>84</v>
      </c>
      <c r="C79" s="21">
        <v>15312</v>
      </c>
      <c r="D79" s="21">
        <v>15116</v>
      </c>
      <c r="E79" s="22">
        <v>6885955.0355948387</v>
      </c>
      <c r="F79" s="22">
        <v>4723356.6134865824</v>
      </c>
      <c r="G79" s="474">
        <f t="shared" si="16"/>
        <v>-2162598.4221082563</v>
      </c>
      <c r="H79" s="475">
        <f t="shared" si="17"/>
        <v>3280299</v>
      </c>
      <c r="I79" s="22">
        <f t="shared" si="18"/>
        <v>1471571.8233763792</v>
      </c>
      <c r="J79" s="476">
        <f t="shared" si="19"/>
        <v>-1808727.1766236208</v>
      </c>
      <c r="K79" s="483">
        <v>2494170</v>
      </c>
      <c r="L79" s="478">
        <v>1972754.4642058385</v>
      </c>
      <c r="M79" s="478">
        <v>786129</v>
      </c>
      <c r="N79" s="478">
        <v>158707.0892598425</v>
      </c>
      <c r="O79" s="478">
        <v>-439926.48672620131</v>
      </c>
      <c r="P79" s="478">
        <v>-219963.24336310066</v>
      </c>
      <c r="Q79" s="41"/>
      <c r="R79" s="41">
        <v>7291491</v>
      </c>
      <c r="S79" s="41">
        <v>7443473.5395170255</v>
      </c>
      <c r="T79" s="499">
        <v>3403075.8114378415</v>
      </c>
      <c r="U79" s="499">
        <v>3437455.6036151345</v>
      </c>
      <c r="V79" s="474">
        <f t="shared" si="20"/>
        <v>186362.33169431798</v>
      </c>
      <c r="W79" s="440">
        <v>17580521.811437842</v>
      </c>
      <c r="X79" s="440">
        <v>15604285.756618742</v>
      </c>
      <c r="Y79" s="480">
        <v>-348823</v>
      </c>
      <c r="Z79" s="481">
        <v>-348823</v>
      </c>
      <c r="AA79" s="440">
        <v>17231698.811437842</v>
      </c>
      <c r="AB79" s="440">
        <v>15255462.756618742</v>
      </c>
      <c r="AC79" s="474">
        <f t="shared" si="21"/>
        <v>-1976236.0548190996</v>
      </c>
      <c r="AD79" s="482">
        <f t="shared" si="22"/>
        <v>1125.372179430371</v>
      </c>
      <c r="AE79" s="440">
        <v>1009.2261680748043</v>
      </c>
      <c r="AF79" s="476">
        <f t="shared" si="23"/>
        <v>-116.14601135556677</v>
      </c>
      <c r="AG79" s="264">
        <v>14</v>
      </c>
    </row>
    <row r="80" spans="1:33">
      <c r="A80" s="255">
        <v>235</v>
      </c>
      <c r="B80" s="18" t="s">
        <v>85</v>
      </c>
      <c r="C80" s="21">
        <v>10396</v>
      </c>
      <c r="D80" s="21">
        <v>10284</v>
      </c>
      <c r="E80" s="22">
        <v>16020236.703797612</v>
      </c>
      <c r="F80" s="22">
        <v>20966424.151366413</v>
      </c>
      <c r="G80" s="474">
        <f t="shared" si="16"/>
        <v>4946187.4475688003</v>
      </c>
      <c r="H80" s="475">
        <f t="shared" si="17"/>
        <v>8851264</v>
      </c>
      <c r="I80" s="22">
        <f t="shared" si="18"/>
        <v>13745240.174312325</v>
      </c>
      <c r="J80" s="476">
        <f t="shared" si="19"/>
        <v>4893976.1743123252</v>
      </c>
      <c r="K80" s="483">
        <v>7363193</v>
      </c>
      <c r="L80" s="478">
        <v>10683108.89431571</v>
      </c>
      <c r="M80" s="478">
        <v>1488071</v>
      </c>
      <c r="N80" s="478">
        <v>3511079.810311405</v>
      </c>
      <c r="O80" s="478">
        <v>-299299.0202098607</v>
      </c>
      <c r="P80" s="478">
        <v>-149649.51010493035</v>
      </c>
      <c r="Q80" s="41"/>
      <c r="R80" s="41">
        <v>-1613257</v>
      </c>
      <c r="S80" s="41">
        <v>-1729008.611238844</v>
      </c>
      <c r="T80" s="499">
        <v>662205.84094886237</v>
      </c>
      <c r="U80" s="499">
        <v>654547.62198726484</v>
      </c>
      <c r="V80" s="474">
        <f t="shared" si="20"/>
        <v>-123409.83020044153</v>
      </c>
      <c r="W80" s="440">
        <v>15069185.840948863</v>
      </c>
      <c r="X80" s="440">
        <v>19891963.162114833</v>
      </c>
      <c r="Y80" s="480">
        <v>2986561</v>
      </c>
      <c r="Z80" s="481">
        <v>2986561</v>
      </c>
      <c r="AA80" s="440">
        <v>18055746.840948865</v>
      </c>
      <c r="AB80" s="440">
        <v>22878524.162114833</v>
      </c>
      <c r="AC80" s="474">
        <f t="shared" si="21"/>
        <v>4822777.3211659677</v>
      </c>
      <c r="AD80" s="482">
        <f t="shared" si="22"/>
        <v>1736.7975029769973</v>
      </c>
      <c r="AE80" s="440">
        <v>2224.671738828747</v>
      </c>
      <c r="AF80" s="476">
        <f t="shared" si="23"/>
        <v>487.87423585174975</v>
      </c>
      <c r="AG80" s="264">
        <v>1</v>
      </c>
    </row>
    <row r="81" spans="1:33">
      <c r="A81" s="255">
        <v>236</v>
      </c>
      <c r="B81" s="18" t="s">
        <v>86</v>
      </c>
      <c r="C81" s="21">
        <v>4196</v>
      </c>
      <c r="D81" s="21">
        <v>4198</v>
      </c>
      <c r="E81" s="22">
        <v>1540259.6582587203</v>
      </c>
      <c r="F81" s="22">
        <v>1216724.5766192146</v>
      </c>
      <c r="G81" s="474">
        <f t="shared" si="16"/>
        <v>-323535.08163950569</v>
      </c>
      <c r="H81" s="475">
        <f t="shared" si="17"/>
        <v>-528791</v>
      </c>
      <c r="I81" s="22">
        <f t="shared" si="18"/>
        <v>-860113.66360587196</v>
      </c>
      <c r="J81" s="476">
        <f t="shared" si="19"/>
        <v>-331322.66360587196</v>
      </c>
      <c r="K81" s="483">
        <v>-104929</v>
      </c>
      <c r="L81" s="478">
        <v>-222858.80705181885</v>
      </c>
      <c r="M81" s="478">
        <v>-423862</v>
      </c>
      <c r="N81" s="478">
        <v>-453990.9582400223</v>
      </c>
      <c r="O81" s="478">
        <v>-122175.93220935388</v>
      </c>
      <c r="P81" s="478">
        <v>-61087.96610467694</v>
      </c>
      <c r="Q81" s="41"/>
      <c r="R81" s="41">
        <v>2283320</v>
      </c>
      <c r="S81" s="41">
        <v>2222198.5137921516</v>
      </c>
      <c r="T81" s="499">
        <v>896489.68078274722</v>
      </c>
      <c r="U81" s="499">
        <v>900247.80747356196</v>
      </c>
      <c r="V81" s="474">
        <f t="shared" si="20"/>
        <v>-57363.359517034143</v>
      </c>
      <c r="W81" s="440">
        <v>4720069.6807827475</v>
      </c>
      <c r="X81" s="440">
        <v>4339170.8978849277</v>
      </c>
      <c r="Y81" s="480">
        <v>763780</v>
      </c>
      <c r="Z81" s="481">
        <v>763780</v>
      </c>
      <c r="AA81" s="440">
        <v>5483849.6807827475</v>
      </c>
      <c r="AB81" s="440">
        <v>5102950.8978849277</v>
      </c>
      <c r="AC81" s="474">
        <f t="shared" si="21"/>
        <v>-380898.78289781976</v>
      </c>
      <c r="AD81" s="482">
        <f t="shared" si="22"/>
        <v>1306.9231841712935</v>
      </c>
      <c r="AE81" s="440">
        <v>1215.5671505204687</v>
      </c>
      <c r="AF81" s="476">
        <f t="shared" si="23"/>
        <v>-91.356033650824884</v>
      </c>
      <c r="AG81" s="264">
        <v>16</v>
      </c>
    </row>
    <row r="82" spans="1:33">
      <c r="A82" s="255">
        <v>239</v>
      </c>
      <c r="B82" s="18" t="s">
        <v>87</v>
      </c>
      <c r="C82" s="21">
        <v>2095</v>
      </c>
      <c r="D82" s="21">
        <v>2029</v>
      </c>
      <c r="E82" s="22">
        <v>288156.30530327815</v>
      </c>
      <c r="F82" s="22">
        <v>465407.24931651494</v>
      </c>
      <c r="G82" s="474">
        <f t="shared" si="16"/>
        <v>177250.94401323679</v>
      </c>
      <c r="H82" s="475">
        <f t="shared" si="17"/>
        <v>-91989</v>
      </c>
      <c r="I82" s="22">
        <f t="shared" si="18"/>
        <v>-3356.3964125438579</v>
      </c>
      <c r="J82" s="476">
        <f t="shared" si="19"/>
        <v>88632.603587456135</v>
      </c>
      <c r="K82" s="483">
        <v>195499</v>
      </c>
      <c r="L82" s="478">
        <v>287947.13172688341</v>
      </c>
      <c r="M82" s="478">
        <v>-287488</v>
      </c>
      <c r="N82" s="478">
        <v>-202727.43245596645</v>
      </c>
      <c r="O82" s="478">
        <v>-59050.730455640543</v>
      </c>
      <c r="P82" s="478">
        <v>-29525.365227820272</v>
      </c>
      <c r="Q82" s="41"/>
      <c r="R82" s="41">
        <v>397653</v>
      </c>
      <c r="S82" s="41">
        <v>799885.09743026423</v>
      </c>
      <c r="T82" s="499">
        <v>464543.67246879439</v>
      </c>
      <c r="U82" s="499">
        <v>467899.40038256126</v>
      </c>
      <c r="V82" s="474">
        <f t="shared" si="20"/>
        <v>405587.82534403109</v>
      </c>
      <c r="W82" s="440">
        <v>1150353.6724687945</v>
      </c>
      <c r="X82" s="440">
        <v>1733191.7471293402</v>
      </c>
      <c r="Y82" s="480">
        <v>-529943</v>
      </c>
      <c r="Z82" s="481">
        <v>-529943</v>
      </c>
      <c r="AA82" s="440">
        <v>620410.67246879451</v>
      </c>
      <c r="AB82" s="440">
        <v>1203248.7471293402</v>
      </c>
      <c r="AC82" s="474">
        <f t="shared" si="21"/>
        <v>582838.07466054568</v>
      </c>
      <c r="AD82" s="482">
        <f t="shared" si="22"/>
        <v>296.13874580849381</v>
      </c>
      <c r="AE82" s="440">
        <v>593.0255037601479</v>
      </c>
      <c r="AF82" s="476">
        <f t="shared" si="23"/>
        <v>296.88675795165409</v>
      </c>
      <c r="AG82" s="264">
        <v>11</v>
      </c>
    </row>
    <row r="83" spans="1:33">
      <c r="A83" s="255">
        <v>240</v>
      </c>
      <c r="B83" s="18" t="s">
        <v>88</v>
      </c>
      <c r="C83" s="21">
        <v>19982</v>
      </c>
      <c r="D83" s="21">
        <v>19499</v>
      </c>
      <c r="E83" s="22">
        <v>-7484368.9873628262</v>
      </c>
      <c r="F83" s="22">
        <v>-10139759.016198341</v>
      </c>
      <c r="G83" s="474">
        <f t="shared" si="16"/>
        <v>-2655390.0288355146</v>
      </c>
      <c r="H83" s="475">
        <f t="shared" si="17"/>
        <v>-9844743</v>
      </c>
      <c r="I83" s="22">
        <f t="shared" si="18"/>
        <v>-12680553.983966606</v>
      </c>
      <c r="J83" s="476">
        <f t="shared" si="19"/>
        <v>-2835810.9839666057</v>
      </c>
      <c r="K83" s="483">
        <v>-6108358</v>
      </c>
      <c r="L83" s="478">
        <v>-7432886.2609428847</v>
      </c>
      <c r="M83" s="478">
        <v>-3736385</v>
      </c>
      <c r="N83" s="478">
        <v>-4396437.9104402801</v>
      </c>
      <c r="O83" s="478">
        <v>-567486.54172229429</v>
      </c>
      <c r="P83" s="478">
        <v>-283743.27086114715</v>
      </c>
      <c r="Q83" s="41"/>
      <c r="R83" s="41">
        <v>4179917</v>
      </c>
      <c r="S83" s="41">
        <v>5608387.8649872039</v>
      </c>
      <c r="T83" s="499">
        <v>3195185.713191451</v>
      </c>
      <c r="U83" s="499">
        <v>3277694.8764509778</v>
      </c>
      <c r="V83" s="474">
        <f t="shared" si="20"/>
        <v>1510980.0282467306</v>
      </c>
      <c r="W83" s="440">
        <v>-109266.28680854896</v>
      </c>
      <c r="X83" s="440">
        <v>-1253676.2747601592</v>
      </c>
      <c r="Y83" s="480">
        <v>574490</v>
      </c>
      <c r="Z83" s="481">
        <v>574490</v>
      </c>
      <c r="AA83" s="440">
        <v>465223.71319145104</v>
      </c>
      <c r="AB83" s="440">
        <v>-679186.2747601592</v>
      </c>
      <c r="AC83" s="474">
        <f t="shared" si="21"/>
        <v>-1144409.9879516102</v>
      </c>
      <c r="AD83" s="482">
        <f t="shared" si="22"/>
        <v>23.282139585199232</v>
      </c>
      <c r="AE83" s="440">
        <v>-34.83185162111694</v>
      </c>
      <c r="AF83" s="476">
        <f t="shared" si="23"/>
        <v>-58.113991206316172</v>
      </c>
      <c r="AG83" s="264">
        <v>19</v>
      </c>
    </row>
    <row r="84" spans="1:33">
      <c r="A84" s="255">
        <v>241</v>
      </c>
      <c r="B84" s="18" t="s">
        <v>89</v>
      </c>
      <c r="C84" s="21">
        <v>7904</v>
      </c>
      <c r="D84" s="21">
        <v>7771</v>
      </c>
      <c r="E84" s="22">
        <v>593298.29871525289</v>
      </c>
      <c r="F84" s="22">
        <v>-410832.35390721029</v>
      </c>
      <c r="G84" s="474">
        <f t="shared" si="16"/>
        <v>-1004130.6526224632</v>
      </c>
      <c r="H84" s="475">
        <f t="shared" si="17"/>
        <v>-2046786</v>
      </c>
      <c r="I84" s="22">
        <f t="shared" si="18"/>
        <v>-3159845.6555258301</v>
      </c>
      <c r="J84" s="476">
        <f t="shared" si="19"/>
        <v>-1113059.6555258301</v>
      </c>
      <c r="K84" s="483">
        <v>-1201596</v>
      </c>
      <c r="L84" s="478">
        <v>-1719366.1933264041</v>
      </c>
      <c r="M84" s="478">
        <v>-845190</v>
      </c>
      <c r="N84" s="478">
        <v>-1101236.0715852445</v>
      </c>
      <c r="O84" s="478">
        <v>-226162.26040945426</v>
      </c>
      <c r="P84" s="478">
        <v>-113081.13020472713</v>
      </c>
      <c r="Q84" s="41"/>
      <c r="R84" s="41">
        <v>1677615</v>
      </c>
      <c r="S84" s="41">
        <v>1675752.5300433452</v>
      </c>
      <c r="T84" s="499">
        <v>1149668.269213184</v>
      </c>
      <c r="U84" s="499">
        <v>1163556.4815602729</v>
      </c>
      <c r="V84" s="474">
        <f t="shared" si="20"/>
        <v>12025.742390434258</v>
      </c>
      <c r="W84" s="440">
        <v>3420581.2692131838</v>
      </c>
      <c r="X84" s="440">
        <v>2428476.6576964078</v>
      </c>
      <c r="Y84" s="480">
        <v>-401529</v>
      </c>
      <c r="Z84" s="481">
        <v>-401529</v>
      </c>
      <c r="AA84" s="440">
        <v>3019052.2692131838</v>
      </c>
      <c r="AB84" s="440">
        <v>2026947.6576964078</v>
      </c>
      <c r="AC84" s="474">
        <f t="shared" si="21"/>
        <v>-992104.61151677603</v>
      </c>
      <c r="AD84" s="482">
        <f t="shared" si="22"/>
        <v>381.96511503203237</v>
      </c>
      <c r="AE84" s="440">
        <v>260.83485493455254</v>
      </c>
      <c r="AF84" s="476">
        <f t="shared" si="23"/>
        <v>-121.13026009747983</v>
      </c>
      <c r="AG84" s="264">
        <v>19</v>
      </c>
    </row>
    <row r="85" spans="1:33">
      <c r="A85" s="255">
        <v>244</v>
      </c>
      <c r="B85" s="18" t="s">
        <v>90</v>
      </c>
      <c r="C85" s="21">
        <v>19116</v>
      </c>
      <c r="D85" s="21">
        <v>19300</v>
      </c>
      <c r="E85" s="22">
        <v>14912833.8961177</v>
      </c>
      <c r="F85" s="22">
        <v>18232010.552440379</v>
      </c>
      <c r="G85" s="474">
        <f t="shared" si="16"/>
        <v>3319176.6563226786</v>
      </c>
      <c r="H85" s="475">
        <f t="shared" si="17"/>
        <v>-2416939</v>
      </c>
      <c r="I85" s="22">
        <f t="shared" si="18"/>
        <v>700060.53426130558</v>
      </c>
      <c r="J85" s="476">
        <f t="shared" si="19"/>
        <v>3116999.5342613058</v>
      </c>
      <c r="K85" s="483">
        <v>-843978</v>
      </c>
      <c r="L85" s="478">
        <v>1520444.1407985187</v>
      </c>
      <c r="M85" s="478">
        <v>-1572961</v>
      </c>
      <c r="N85" s="478">
        <v>22158.851171408711</v>
      </c>
      <c r="O85" s="478">
        <v>-561694.97180574795</v>
      </c>
      <c r="P85" s="478">
        <v>-280847.48590287397</v>
      </c>
      <c r="Q85" s="41"/>
      <c r="R85" s="41">
        <v>4245107</v>
      </c>
      <c r="S85" s="41">
        <v>3365284.3476548707</v>
      </c>
      <c r="T85" s="499">
        <v>2097985.6613888899</v>
      </c>
      <c r="U85" s="499">
        <v>2136498.0408802549</v>
      </c>
      <c r="V85" s="474">
        <f t="shared" si="20"/>
        <v>-841310.27285376471</v>
      </c>
      <c r="W85" s="440">
        <v>21255926.661388889</v>
      </c>
      <c r="X85" s="440">
        <v>23733792.940975506</v>
      </c>
      <c r="Y85" s="480">
        <v>151947</v>
      </c>
      <c r="Z85" s="481">
        <v>151947</v>
      </c>
      <c r="AA85" s="440">
        <v>21407873.661388889</v>
      </c>
      <c r="AB85" s="440">
        <v>23885739.940975506</v>
      </c>
      <c r="AC85" s="474">
        <f t="shared" si="21"/>
        <v>2477866.2795866169</v>
      </c>
      <c r="AD85" s="482">
        <f t="shared" si="22"/>
        <v>1119.8929515269349</v>
      </c>
      <c r="AE85" s="440">
        <v>1237.6031057500263</v>
      </c>
      <c r="AF85" s="476">
        <f t="shared" si="23"/>
        <v>117.71015422309142</v>
      </c>
      <c r="AG85" s="264">
        <v>17</v>
      </c>
    </row>
    <row r="86" spans="1:33">
      <c r="A86" s="255">
        <v>245</v>
      </c>
      <c r="B86" s="18" t="s">
        <v>91</v>
      </c>
      <c r="C86" s="21">
        <v>37232</v>
      </c>
      <c r="D86" s="21">
        <v>37676</v>
      </c>
      <c r="E86" s="22">
        <v>14934466.305947486</v>
      </c>
      <c r="F86" s="22">
        <v>13006273.18030468</v>
      </c>
      <c r="G86" s="474">
        <f t="shared" si="16"/>
        <v>-1928193.1256428063</v>
      </c>
      <c r="H86" s="475">
        <f t="shared" si="17"/>
        <v>-701955</v>
      </c>
      <c r="I86" s="22">
        <f t="shared" si="18"/>
        <v>-3194842.2676886921</v>
      </c>
      <c r="J86" s="476">
        <f t="shared" si="19"/>
        <v>-2492887.2676886921</v>
      </c>
      <c r="K86" s="483">
        <v>-1124613</v>
      </c>
      <c r="L86" s="478">
        <v>-1593351.4511137675</v>
      </c>
      <c r="M86" s="478">
        <v>422658</v>
      </c>
      <c r="N86" s="478">
        <v>43256.832991398682</v>
      </c>
      <c r="O86" s="478">
        <v>-1096498.4330442154</v>
      </c>
      <c r="P86" s="478">
        <v>-548249.21652210772</v>
      </c>
      <c r="Q86" s="41"/>
      <c r="R86" s="41">
        <v>1850402</v>
      </c>
      <c r="S86" s="41">
        <v>-60607.501032676751</v>
      </c>
      <c r="T86" s="499">
        <v>4834905.5185733447</v>
      </c>
      <c r="U86" s="499">
        <v>4921496.7978380667</v>
      </c>
      <c r="V86" s="474">
        <f t="shared" si="20"/>
        <v>-1824418.2217679545</v>
      </c>
      <c r="W86" s="440">
        <v>21619774.518573344</v>
      </c>
      <c r="X86" s="440">
        <v>17867162.477110069</v>
      </c>
      <c r="Y86" s="480">
        <v>-3713655</v>
      </c>
      <c r="Z86" s="481">
        <v>-3713655</v>
      </c>
      <c r="AA86" s="440">
        <v>17906119.518573344</v>
      </c>
      <c r="AB86" s="440">
        <v>14153507.477110069</v>
      </c>
      <c r="AC86" s="474">
        <f t="shared" si="21"/>
        <v>-3752612.0414632745</v>
      </c>
      <c r="AD86" s="482">
        <f t="shared" si="22"/>
        <v>480.9335925701908</v>
      </c>
      <c r="AE86" s="440">
        <v>375.66375085226855</v>
      </c>
      <c r="AF86" s="476">
        <f t="shared" si="23"/>
        <v>-105.26984171792225</v>
      </c>
      <c r="AG86" s="264">
        <v>1</v>
      </c>
    </row>
    <row r="87" spans="1:33">
      <c r="A87" s="255">
        <v>249</v>
      </c>
      <c r="B87" s="18" t="s">
        <v>92</v>
      </c>
      <c r="C87" s="21">
        <v>9443</v>
      </c>
      <c r="D87" s="21">
        <v>9250</v>
      </c>
      <c r="E87" s="22">
        <v>2212300.660472523</v>
      </c>
      <c r="F87" s="22">
        <v>819031.17473938002</v>
      </c>
      <c r="G87" s="474">
        <f t="shared" si="16"/>
        <v>-1393269.4857331431</v>
      </c>
      <c r="H87" s="475">
        <f t="shared" si="17"/>
        <v>1231278</v>
      </c>
      <c r="I87" s="22">
        <f t="shared" si="18"/>
        <v>-286699.17465468746</v>
      </c>
      <c r="J87" s="476">
        <f t="shared" si="19"/>
        <v>-1517977.1746546875</v>
      </c>
      <c r="K87" s="483">
        <v>356947</v>
      </c>
      <c r="L87" s="478">
        <v>-208616.55442110231</v>
      </c>
      <c r="M87" s="478">
        <v>874331</v>
      </c>
      <c r="N87" s="478">
        <v>325726.58877184242</v>
      </c>
      <c r="O87" s="478">
        <v>-269206.13933695172</v>
      </c>
      <c r="P87" s="478">
        <v>-134603.06966847586</v>
      </c>
      <c r="Q87" s="41"/>
      <c r="R87" s="41">
        <v>2871144</v>
      </c>
      <c r="S87" s="41">
        <v>3489533.5615620995</v>
      </c>
      <c r="T87" s="499">
        <v>1689805.5154613357</v>
      </c>
      <c r="U87" s="499">
        <v>1700327.4357882242</v>
      </c>
      <c r="V87" s="474">
        <f t="shared" si="20"/>
        <v>628911.48188898806</v>
      </c>
      <c r="W87" s="440">
        <v>6773249.5154613359</v>
      </c>
      <c r="X87" s="440">
        <v>6008892.1720897043</v>
      </c>
      <c r="Y87" s="480">
        <v>-36911</v>
      </c>
      <c r="Z87" s="481">
        <v>-36911</v>
      </c>
      <c r="AA87" s="440">
        <v>6736338.5154613359</v>
      </c>
      <c r="AB87" s="440">
        <v>5971981.1720897043</v>
      </c>
      <c r="AC87" s="474">
        <f t="shared" si="21"/>
        <v>-764357.34337163158</v>
      </c>
      <c r="AD87" s="482">
        <f t="shared" si="22"/>
        <v>713.36847563923925</v>
      </c>
      <c r="AE87" s="440">
        <v>645.61958617185996</v>
      </c>
      <c r="AF87" s="476">
        <f t="shared" si="23"/>
        <v>-67.748889467379286</v>
      </c>
      <c r="AG87" s="264">
        <v>13</v>
      </c>
    </row>
    <row r="88" spans="1:33">
      <c r="A88" s="255">
        <v>250</v>
      </c>
      <c r="B88" s="18" t="s">
        <v>93</v>
      </c>
      <c r="C88" s="21">
        <v>1808</v>
      </c>
      <c r="D88" s="21">
        <v>1771</v>
      </c>
      <c r="E88" s="22">
        <v>475970.59150761587</v>
      </c>
      <c r="F88" s="22">
        <v>230727.89926519914</v>
      </c>
      <c r="G88" s="474">
        <f t="shared" si="16"/>
        <v>-245242.69224241673</v>
      </c>
      <c r="H88" s="475">
        <f t="shared" si="17"/>
        <v>269902</v>
      </c>
      <c r="I88" s="22">
        <f t="shared" si="18"/>
        <v>-21007.939393560053</v>
      </c>
      <c r="J88" s="476">
        <f t="shared" si="19"/>
        <v>-290909.93939356005</v>
      </c>
      <c r="K88" s="483">
        <v>197921</v>
      </c>
      <c r="L88" s="478">
        <v>57593.385855582637</v>
      </c>
      <c r="M88" s="478">
        <v>71981</v>
      </c>
      <c r="N88" s="478">
        <v>-1288.2323682116364</v>
      </c>
      <c r="O88" s="478">
        <v>-51542.061920620705</v>
      </c>
      <c r="P88" s="478">
        <v>-25771.030960310352</v>
      </c>
      <c r="Q88" s="41"/>
      <c r="R88" s="41">
        <v>695579</v>
      </c>
      <c r="S88" s="41">
        <v>881514.67325192608</v>
      </c>
      <c r="T88" s="499">
        <v>443555.78617089614</v>
      </c>
      <c r="U88" s="499">
        <v>450410.06024065166</v>
      </c>
      <c r="V88" s="474">
        <f t="shared" si="20"/>
        <v>192789.94732168154</v>
      </c>
      <c r="W88" s="440">
        <v>1615105.7861708961</v>
      </c>
      <c r="X88" s="440">
        <v>1562652.6327577769</v>
      </c>
      <c r="Y88" s="480">
        <v>-371323</v>
      </c>
      <c r="Z88" s="481">
        <v>-371323</v>
      </c>
      <c r="AA88" s="440">
        <v>1243782.7861708961</v>
      </c>
      <c r="AB88" s="440">
        <v>1191329.6327577769</v>
      </c>
      <c r="AC88" s="474">
        <f t="shared" si="21"/>
        <v>-52453.15341311926</v>
      </c>
      <c r="AD88" s="482">
        <f t="shared" si="22"/>
        <v>687.93295695292932</v>
      </c>
      <c r="AE88" s="440">
        <v>672.6875396712461</v>
      </c>
      <c r="AF88" s="476">
        <f t="shared" si="23"/>
        <v>-15.245417281683217</v>
      </c>
      <c r="AG88" s="264">
        <v>6</v>
      </c>
    </row>
    <row r="89" spans="1:33">
      <c r="A89" s="255">
        <v>256</v>
      </c>
      <c r="B89" s="18" t="s">
        <v>94</v>
      </c>
      <c r="C89" s="21">
        <v>1581</v>
      </c>
      <c r="D89" s="21">
        <v>1554</v>
      </c>
      <c r="E89" s="22">
        <v>790201.94366609352</v>
      </c>
      <c r="F89" s="22">
        <v>634415.11047869129</v>
      </c>
      <c r="G89" s="474">
        <f t="shared" si="16"/>
        <v>-155786.83318740223</v>
      </c>
      <c r="H89" s="475">
        <f t="shared" si="17"/>
        <v>-656061</v>
      </c>
      <c r="I89" s="22">
        <f t="shared" si="18"/>
        <v>-833947.47560350271</v>
      </c>
      <c r="J89" s="476">
        <f t="shared" si="19"/>
        <v>-177886.47560350271</v>
      </c>
      <c r="K89" s="483">
        <v>-267691</v>
      </c>
      <c r="L89" s="478">
        <v>-344412.51448191429</v>
      </c>
      <c r="M89" s="478">
        <v>-388370</v>
      </c>
      <c r="N89" s="478">
        <v>-421695.01400867658</v>
      </c>
      <c r="O89" s="478">
        <v>-45226.631408607893</v>
      </c>
      <c r="P89" s="478">
        <v>-22613.315704303946</v>
      </c>
      <c r="Q89" s="41"/>
      <c r="R89" s="41">
        <v>707007</v>
      </c>
      <c r="S89" s="41">
        <v>886041.85503307905</v>
      </c>
      <c r="T89" s="499">
        <v>342078.91533434653</v>
      </c>
      <c r="U89" s="499">
        <v>346843.65172630537</v>
      </c>
      <c r="V89" s="474">
        <f t="shared" si="20"/>
        <v>183799.59142503794</v>
      </c>
      <c r="W89" s="440">
        <v>1839287.9153343465</v>
      </c>
      <c r="X89" s="440">
        <v>1867300.6172380759</v>
      </c>
      <c r="Y89" s="480">
        <v>184477</v>
      </c>
      <c r="Z89" s="481">
        <v>184477</v>
      </c>
      <c r="AA89" s="440">
        <v>2023764.9153343465</v>
      </c>
      <c r="AB89" s="440">
        <v>2051777.6172380759</v>
      </c>
      <c r="AC89" s="474">
        <f t="shared" si="21"/>
        <v>28012.701903729467</v>
      </c>
      <c r="AD89" s="482">
        <f t="shared" si="22"/>
        <v>1280.0537098888972</v>
      </c>
      <c r="AE89" s="440">
        <v>1320.3202170129189</v>
      </c>
      <c r="AF89" s="476">
        <f t="shared" si="23"/>
        <v>40.2665071240217</v>
      </c>
      <c r="AG89" s="264">
        <v>13</v>
      </c>
    </row>
    <row r="90" spans="1:33">
      <c r="A90" s="255">
        <v>257</v>
      </c>
      <c r="B90" s="18" t="s">
        <v>95</v>
      </c>
      <c r="C90" s="21">
        <v>40433</v>
      </c>
      <c r="D90" s="21">
        <v>40722</v>
      </c>
      <c r="E90" s="22">
        <v>35358897.418257564</v>
      </c>
      <c r="F90" s="22">
        <v>35616545.205493689</v>
      </c>
      <c r="G90" s="474">
        <f t="shared" si="16"/>
        <v>257647.78723612428</v>
      </c>
      <c r="H90" s="475">
        <f t="shared" si="17"/>
        <v>8204620</v>
      </c>
      <c r="I90" s="22">
        <f t="shared" si="18"/>
        <v>8589329.480505228</v>
      </c>
      <c r="J90" s="476">
        <f t="shared" si="19"/>
        <v>384709.48050522804</v>
      </c>
      <c r="K90" s="483">
        <v>4717900</v>
      </c>
      <c r="L90" s="478">
        <v>6465383.3624006147</v>
      </c>
      <c r="M90" s="478">
        <v>3486720</v>
      </c>
      <c r="N90" s="478">
        <v>3901667.0488201841</v>
      </c>
      <c r="O90" s="478">
        <v>-1185147.2871437133</v>
      </c>
      <c r="P90" s="478">
        <v>-592573.64357185666</v>
      </c>
      <c r="Q90" s="41"/>
      <c r="R90" s="41">
        <v>-661596</v>
      </c>
      <c r="S90" s="41">
        <v>-946133.16903283063</v>
      </c>
      <c r="T90" s="499">
        <v>4555795.7102232007</v>
      </c>
      <c r="U90" s="499">
        <v>4591975.041100922</v>
      </c>
      <c r="V90" s="474">
        <f t="shared" si="20"/>
        <v>-248357.83815510944</v>
      </c>
      <c r="W90" s="440">
        <v>39253096.710223198</v>
      </c>
      <c r="X90" s="440">
        <v>39262387.077561781</v>
      </c>
      <c r="Y90" s="480">
        <v>-1716330</v>
      </c>
      <c r="Z90" s="481">
        <v>-1716330</v>
      </c>
      <c r="AA90" s="440">
        <v>37536766.710223198</v>
      </c>
      <c r="AB90" s="440">
        <v>37546057.077561781</v>
      </c>
      <c r="AC90" s="474">
        <f t="shared" si="21"/>
        <v>9290.3673385828733</v>
      </c>
      <c r="AD90" s="482">
        <f t="shared" si="22"/>
        <v>928.36956719074021</v>
      </c>
      <c r="AE90" s="440">
        <v>922.00916157265806</v>
      </c>
      <c r="AF90" s="476">
        <f t="shared" si="23"/>
        <v>-6.3604056180821544</v>
      </c>
      <c r="AG90" s="264">
        <v>1</v>
      </c>
    </row>
    <row r="91" spans="1:33">
      <c r="A91" s="255">
        <v>260</v>
      </c>
      <c r="B91" s="18" t="s">
        <v>96</v>
      </c>
      <c r="C91" s="21">
        <v>9877</v>
      </c>
      <c r="D91" s="21">
        <v>9727</v>
      </c>
      <c r="E91" s="22">
        <v>8445262.5264782812</v>
      </c>
      <c r="F91" s="22">
        <v>4911389.6023816569</v>
      </c>
      <c r="G91" s="474">
        <f t="shared" si="16"/>
        <v>-3533872.9240966244</v>
      </c>
      <c r="H91" s="475">
        <f t="shared" si="17"/>
        <v>7140616</v>
      </c>
      <c r="I91" s="22">
        <f t="shared" si="18"/>
        <v>3603757.4085616264</v>
      </c>
      <c r="J91" s="476">
        <f t="shared" si="19"/>
        <v>-3536858.5914383736</v>
      </c>
      <c r="K91" s="483">
        <v>4309781</v>
      </c>
      <c r="L91" s="478">
        <v>2550545.1247644648</v>
      </c>
      <c r="M91" s="478">
        <v>2830835</v>
      </c>
      <c r="N91" s="478">
        <v>1477844.951472383</v>
      </c>
      <c r="O91" s="478">
        <v>-283088.44511681399</v>
      </c>
      <c r="P91" s="478">
        <v>-141544.222558407</v>
      </c>
      <c r="Q91" s="41"/>
      <c r="R91" s="41">
        <v>5042144</v>
      </c>
      <c r="S91" s="41">
        <v>5568551.9766967986</v>
      </c>
      <c r="T91" s="499">
        <v>2114261.2532293941</v>
      </c>
      <c r="U91" s="499">
        <v>2139572.5286474349</v>
      </c>
      <c r="V91" s="474">
        <f t="shared" si="20"/>
        <v>551719.25211483892</v>
      </c>
      <c r="W91" s="440">
        <v>15601667.253229395</v>
      </c>
      <c r="X91" s="440">
        <v>12619514.107725888</v>
      </c>
      <c r="Y91" s="480">
        <v>-924227</v>
      </c>
      <c r="Z91" s="481">
        <v>-924227</v>
      </c>
      <c r="AA91" s="440">
        <v>14677440.253229395</v>
      </c>
      <c r="AB91" s="440">
        <v>11695287.107725888</v>
      </c>
      <c r="AC91" s="474">
        <f t="shared" si="21"/>
        <v>-2982153.1455035061</v>
      </c>
      <c r="AD91" s="482">
        <f t="shared" si="22"/>
        <v>1486.0220971174845</v>
      </c>
      <c r="AE91" s="440">
        <v>1202.3529462039569</v>
      </c>
      <c r="AF91" s="476">
        <f t="shared" si="23"/>
        <v>-283.66915091352757</v>
      </c>
      <c r="AG91" s="264">
        <v>12</v>
      </c>
    </row>
    <row r="92" spans="1:33">
      <c r="A92" s="255">
        <v>261</v>
      </c>
      <c r="B92" s="18" t="s">
        <v>97</v>
      </c>
      <c r="C92" s="21">
        <v>6523</v>
      </c>
      <c r="D92" s="21">
        <v>6637</v>
      </c>
      <c r="E92" s="22">
        <v>9270539.8943385258</v>
      </c>
      <c r="F92" s="22">
        <v>9750642.3765591197</v>
      </c>
      <c r="G92" s="474">
        <f t="shared" si="16"/>
        <v>480102.48222059384</v>
      </c>
      <c r="H92" s="475">
        <f t="shared" si="17"/>
        <v>769519</v>
      </c>
      <c r="I92" s="22">
        <f t="shared" si="18"/>
        <v>917680.90637652809</v>
      </c>
      <c r="J92" s="476">
        <f t="shared" si="19"/>
        <v>148161.90637652809</v>
      </c>
      <c r="K92" s="483">
        <v>-476562</v>
      </c>
      <c r="L92" s="478">
        <v>-140659.69896113421</v>
      </c>
      <c r="M92" s="478">
        <v>1246081</v>
      </c>
      <c r="N92" s="478">
        <v>1348079.1696802594</v>
      </c>
      <c r="O92" s="478">
        <v>-193159.04289506472</v>
      </c>
      <c r="P92" s="478">
        <v>-96579.521447532359</v>
      </c>
      <c r="Q92" s="41"/>
      <c r="R92" s="41">
        <v>-138958</v>
      </c>
      <c r="S92" s="41">
        <v>-275130.17454890534</v>
      </c>
      <c r="T92" s="499">
        <v>1227445.6298316219</v>
      </c>
      <c r="U92" s="499">
        <v>1244465.9490242077</v>
      </c>
      <c r="V92" s="474">
        <f t="shared" si="20"/>
        <v>-119151.85535631957</v>
      </c>
      <c r="W92" s="440">
        <v>10359027.629831621</v>
      </c>
      <c r="X92" s="440">
        <v>10719978.151034422</v>
      </c>
      <c r="Y92" s="480">
        <v>299533</v>
      </c>
      <c r="Z92" s="481">
        <v>299533</v>
      </c>
      <c r="AA92" s="440">
        <v>10658560.629831621</v>
      </c>
      <c r="AB92" s="440">
        <v>11019511.151034422</v>
      </c>
      <c r="AC92" s="474">
        <f t="shared" si="21"/>
        <v>360950.5212028008</v>
      </c>
      <c r="AD92" s="482">
        <f t="shared" si="22"/>
        <v>1633.9967238742329</v>
      </c>
      <c r="AE92" s="440">
        <v>1660.3150747377463</v>
      </c>
      <c r="AF92" s="476">
        <f t="shared" si="23"/>
        <v>26.318350863513388</v>
      </c>
      <c r="AG92" s="264">
        <v>19</v>
      </c>
    </row>
    <row r="93" spans="1:33">
      <c r="A93" s="255">
        <v>263</v>
      </c>
      <c r="B93" s="18" t="s">
        <v>98</v>
      </c>
      <c r="C93" s="21">
        <v>7759</v>
      </c>
      <c r="D93" s="21">
        <v>7597</v>
      </c>
      <c r="E93" s="22">
        <v>4046178.3073208886</v>
      </c>
      <c r="F93" s="22">
        <v>2378698.936704074</v>
      </c>
      <c r="G93" s="474">
        <f t="shared" si="16"/>
        <v>-1667479.3706168146</v>
      </c>
      <c r="H93" s="475">
        <f t="shared" si="17"/>
        <v>1941828</v>
      </c>
      <c r="I93" s="22">
        <f t="shared" si="18"/>
        <v>217408.61062345922</v>
      </c>
      <c r="J93" s="476">
        <f t="shared" si="19"/>
        <v>-1724419.3893765407</v>
      </c>
      <c r="K93" s="483">
        <v>1224316</v>
      </c>
      <c r="L93" s="478">
        <v>473204.49644327076</v>
      </c>
      <c r="M93" s="478">
        <v>717512</v>
      </c>
      <c r="N93" s="478">
        <v>75851.526160105524</v>
      </c>
      <c r="O93" s="478">
        <v>-221098.27465327809</v>
      </c>
      <c r="P93" s="478">
        <v>-110549.13732663904</v>
      </c>
      <c r="Q93" s="41"/>
      <c r="R93" s="41">
        <v>4276004</v>
      </c>
      <c r="S93" s="41">
        <v>4777079.5219367258</v>
      </c>
      <c r="T93" s="499">
        <v>1812826.8815624351</v>
      </c>
      <c r="U93" s="499">
        <v>1825871.3422996062</v>
      </c>
      <c r="V93" s="474">
        <f t="shared" si="20"/>
        <v>514119.98267389741</v>
      </c>
      <c r="W93" s="440">
        <v>10135009.881562434</v>
      </c>
      <c r="X93" s="440">
        <v>8981649.8009404056</v>
      </c>
      <c r="Y93" s="480">
        <v>-383492</v>
      </c>
      <c r="Z93" s="481">
        <v>-383492</v>
      </c>
      <c r="AA93" s="440">
        <v>9751517.8815624341</v>
      </c>
      <c r="AB93" s="440">
        <v>8598157.8009404056</v>
      </c>
      <c r="AC93" s="474">
        <f t="shared" si="21"/>
        <v>-1153360.0806220286</v>
      </c>
      <c r="AD93" s="482">
        <f t="shared" si="22"/>
        <v>1256.8008611370581</v>
      </c>
      <c r="AE93" s="440">
        <v>1131.7833093247868</v>
      </c>
      <c r="AF93" s="476">
        <f t="shared" si="23"/>
        <v>-125.01755181227122</v>
      </c>
      <c r="AG93" s="264">
        <v>11</v>
      </c>
    </row>
    <row r="94" spans="1:33">
      <c r="A94" s="255">
        <v>265</v>
      </c>
      <c r="B94" s="18" t="s">
        <v>99</v>
      </c>
      <c r="C94" s="21">
        <v>1088</v>
      </c>
      <c r="D94" s="21">
        <v>1064</v>
      </c>
      <c r="E94" s="22">
        <v>1458969.8023389662</v>
      </c>
      <c r="F94" s="22">
        <v>1447658.663252166</v>
      </c>
      <c r="G94" s="474">
        <f t="shared" si="16"/>
        <v>-11311.139086800162</v>
      </c>
      <c r="H94" s="475">
        <f t="shared" si="17"/>
        <v>625026</v>
      </c>
      <c r="I94" s="22">
        <f t="shared" si="18"/>
        <v>605802.79826527066</v>
      </c>
      <c r="J94" s="476">
        <f t="shared" si="19"/>
        <v>-19223.201734729344</v>
      </c>
      <c r="K94" s="483">
        <v>422994</v>
      </c>
      <c r="L94" s="478">
        <v>451175.22513668536</v>
      </c>
      <c r="M94" s="478">
        <v>202032</v>
      </c>
      <c r="N94" s="478">
        <v>201076.5459266151</v>
      </c>
      <c r="O94" s="478">
        <v>-30965.981865353151</v>
      </c>
      <c r="P94" s="478">
        <v>-15482.990932676576</v>
      </c>
      <c r="Q94" s="41"/>
      <c r="R94" s="41">
        <v>147742</v>
      </c>
      <c r="S94" s="41">
        <v>314384.7650534127</v>
      </c>
      <c r="T94" s="499">
        <v>246432.62327001276</v>
      </c>
      <c r="U94" s="499">
        <v>247884.27217095756</v>
      </c>
      <c r="V94" s="474">
        <f t="shared" si="20"/>
        <v>168094.4139543575</v>
      </c>
      <c r="W94" s="440">
        <v>1853144.6232700127</v>
      </c>
      <c r="X94" s="440">
        <v>2009927.7004765363</v>
      </c>
      <c r="Y94" s="480">
        <v>-296645</v>
      </c>
      <c r="Z94" s="481">
        <v>-296645</v>
      </c>
      <c r="AA94" s="440">
        <v>1556499.6232700127</v>
      </c>
      <c r="AB94" s="440">
        <v>1713282.7004765363</v>
      </c>
      <c r="AC94" s="474">
        <f t="shared" si="21"/>
        <v>156783.07720652362</v>
      </c>
      <c r="AD94" s="482">
        <f t="shared" si="22"/>
        <v>1430.6062713878794</v>
      </c>
      <c r="AE94" s="440">
        <v>1610.2281019516317</v>
      </c>
      <c r="AF94" s="476">
        <f t="shared" si="23"/>
        <v>179.62183056375238</v>
      </c>
      <c r="AG94" s="264">
        <v>13</v>
      </c>
    </row>
    <row r="95" spans="1:33">
      <c r="A95" s="255">
        <v>271</v>
      </c>
      <c r="B95" s="18" t="s">
        <v>100</v>
      </c>
      <c r="C95" s="21">
        <v>6951</v>
      </c>
      <c r="D95" s="21">
        <v>6903</v>
      </c>
      <c r="E95" s="22">
        <v>-199324.51470261556</v>
      </c>
      <c r="F95" s="22">
        <v>-1114966.580613777</v>
      </c>
      <c r="G95" s="474">
        <f t="shared" si="16"/>
        <v>-915642.06591116148</v>
      </c>
      <c r="H95" s="475">
        <f t="shared" si="17"/>
        <v>-515379</v>
      </c>
      <c r="I95" s="22">
        <f t="shared" si="18"/>
        <v>-1370151.9881390298</v>
      </c>
      <c r="J95" s="476">
        <f t="shared" si="19"/>
        <v>-854772.98813902983</v>
      </c>
      <c r="K95" s="483">
        <v>-317440</v>
      </c>
      <c r="L95" s="478">
        <v>-697193.4097678425</v>
      </c>
      <c r="M95" s="478">
        <v>-197939</v>
      </c>
      <c r="N95" s="478">
        <v>-371607.77082908276</v>
      </c>
      <c r="O95" s="478">
        <v>-200900.53836140301</v>
      </c>
      <c r="P95" s="478">
        <v>-100450.26918070151</v>
      </c>
      <c r="Q95" s="41"/>
      <c r="R95" s="41">
        <v>3172285</v>
      </c>
      <c r="S95" s="41">
        <v>3182770.2459791498</v>
      </c>
      <c r="T95" s="499">
        <v>1428589.0970270738</v>
      </c>
      <c r="U95" s="499">
        <v>1438447.5085197666</v>
      </c>
      <c r="V95" s="474">
        <f t="shared" si="20"/>
        <v>20343.657471843064</v>
      </c>
      <c r="W95" s="440">
        <v>4401550.0970270736</v>
      </c>
      <c r="X95" s="440">
        <v>3506251.1738851396</v>
      </c>
      <c r="Y95" s="480">
        <v>-287900</v>
      </c>
      <c r="Z95" s="481">
        <v>-287900</v>
      </c>
      <c r="AA95" s="440">
        <v>4113650.0970270736</v>
      </c>
      <c r="AB95" s="440">
        <v>3218351.1738851396</v>
      </c>
      <c r="AC95" s="474">
        <f t="shared" si="21"/>
        <v>-895298.92314193398</v>
      </c>
      <c r="AD95" s="482">
        <f t="shared" si="22"/>
        <v>591.80694821278576</v>
      </c>
      <c r="AE95" s="440">
        <v>466.22499983849627</v>
      </c>
      <c r="AF95" s="476">
        <f t="shared" si="23"/>
        <v>-125.58194837428948</v>
      </c>
      <c r="AG95" s="264">
        <v>4</v>
      </c>
    </row>
    <row r="96" spans="1:33">
      <c r="A96" s="255">
        <v>272</v>
      </c>
      <c r="B96" s="18" t="s">
        <v>101</v>
      </c>
      <c r="C96" s="21">
        <v>47909</v>
      </c>
      <c r="D96" s="21">
        <v>48006</v>
      </c>
      <c r="E96" s="22">
        <v>17511208.931182861</v>
      </c>
      <c r="F96" s="22">
        <v>14666534.479100931</v>
      </c>
      <c r="G96" s="474">
        <f t="shared" si="16"/>
        <v>-2844674.4520819299</v>
      </c>
      <c r="H96" s="475">
        <f t="shared" si="17"/>
        <v>-8595848</v>
      </c>
      <c r="I96" s="22">
        <f t="shared" si="18"/>
        <v>-12535319.744015802</v>
      </c>
      <c r="J96" s="476">
        <f t="shared" si="19"/>
        <v>-3939471.7440158017</v>
      </c>
      <c r="K96" s="483">
        <v>-6039910</v>
      </c>
      <c r="L96" s="478">
        <v>-7479082.6168847745</v>
      </c>
      <c r="M96" s="478">
        <v>-2555938</v>
      </c>
      <c r="N96" s="478">
        <v>-2960532.81496729</v>
      </c>
      <c r="O96" s="478">
        <v>-1397136.2081091572</v>
      </c>
      <c r="P96" s="478">
        <v>-698568.10405457858</v>
      </c>
      <c r="Q96" s="41"/>
      <c r="R96" s="41">
        <v>8660489</v>
      </c>
      <c r="S96" s="41">
        <v>8823481.3643133547</v>
      </c>
      <c r="T96" s="499">
        <v>7554623.8483991865</v>
      </c>
      <c r="U96" s="499">
        <v>7701034.4530056585</v>
      </c>
      <c r="V96" s="474">
        <f t="shared" si="20"/>
        <v>309402.96891982667</v>
      </c>
      <c r="W96" s="440">
        <v>33726321.848399185</v>
      </c>
      <c r="X96" s="440">
        <v>31191050.296419941</v>
      </c>
      <c r="Y96" s="480">
        <v>-969041</v>
      </c>
      <c r="Z96" s="481">
        <v>-969041</v>
      </c>
      <c r="AA96" s="440">
        <v>32757280.848399185</v>
      </c>
      <c r="AB96" s="440">
        <v>30222009.296419941</v>
      </c>
      <c r="AC96" s="474">
        <f t="shared" si="21"/>
        <v>-2535271.5519792438</v>
      </c>
      <c r="AD96" s="482">
        <f t="shared" si="22"/>
        <v>683.73960734724551</v>
      </c>
      <c r="AE96" s="440">
        <v>629.54650036287012</v>
      </c>
      <c r="AF96" s="476">
        <f t="shared" si="23"/>
        <v>-54.19310698437539</v>
      </c>
      <c r="AG96" s="264">
        <v>16</v>
      </c>
    </row>
    <row r="97" spans="1:33">
      <c r="A97" s="255">
        <v>273</v>
      </c>
      <c r="B97" s="18" t="s">
        <v>102</v>
      </c>
      <c r="C97" s="21">
        <v>3989</v>
      </c>
      <c r="D97" s="21">
        <v>3999</v>
      </c>
      <c r="E97" s="22">
        <v>4366061.2675860887</v>
      </c>
      <c r="F97" s="22">
        <v>3193488.9063990847</v>
      </c>
      <c r="G97" s="474">
        <f t="shared" si="16"/>
        <v>-1172572.361187004</v>
      </c>
      <c r="H97" s="475">
        <f t="shared" si="17"/>
        <v>145626</v>
      </c>
      <c r="I97" s="22">
        <f t="shared" si="18"/>
        <v>-1206040.042580063</v>
      </c>
      <c r="J97" s="476">
        <f t="shared" si="19"/>
        <v>-1351666.042580063</v>
      </c>
      <c r="K97" s="483">
        <v>-814129</v>
      </c>
      <c r="L97" s="478">
        <v>-1476138.0402325867</v>
      </c>
      <c r="M97" s="478">
        <v>959755</v>
      </c>
      <c r="N97" s="478">
        <v>444674.54109173501</v>
      </c>
      <c r="O97" s="478">
        <v>-116384.36229280756</v>
      </c>
      <c r="P97" s="478">
        <v>-58192.181146403782</v>
      </c>
      <c r="Q97" s="41"/>
      <c r="R97" s="41">
        <v>332890</v>
      </c>
      <c r="S97" s="41">
        <v>843650.98194286018</v>
      </c>
      <c r="T97" s="499">
        <v>755593.04019599035</v>
      </c>
      <c r="U97" s="499">
        <v>762656.79953223001</v>
      </c>
      <c r="V97" s="474">
        <f t="shared" si="20"/>
        <v>517824.74127909984</v>
      </c>
      <c r="W97" s="440">
        <v>5454544.0401959904</v>
      </c>
      <c r="X97" s="440">
        <v>4799796.6878741747</v>
      </c>
      <c r="Y97" s="480">
        <v>-273756</v>
      </c>
      <c r="Z97" s="481">
        <v>-273756</v>
      </c>
      <c r="AA97" s="440">
        <v>5180788.0401959904</v>
      </c>
      <c r="AB97" s="440">
        <v>4526040.6878741747</v>
      </c>
      <c r="AC97" s="474">
        <f t="shared" si="21"/>
        <v>-654747.35232181568</v>
      </c>
      <c r="AD97" s="482">
        <f t="shared" si="22"/>
        <v>1298.7686237643495</v>
      </c>
      <c r="AE97" s="440">
        <v>1131.7931202486059</v>
      </c>
      <c r="AF97" s="476">
        <f t="shared" si="23"/>
        <v>-166.97550351574364</v>
      </c>
      <c r="AG97" s="264">
        <v>19</v>
      </c>
    </row>
    <row r="98" spans="1:33">
      <c r="A98" s="255">
        <v>275</v>
      </c>
      <c r="B98" s="18" t="s">
        <v>103</v>
      </c>
      <c r="C98" s="21">
        <v>2586</v>
      </c>
      <c r="D98" s="21">
        <v>2521</v>
      </c>
      <c r="E98" s="22">
        <v>1335398.7563573597</v>
      </c>
      <c r="F98" s="22">
        <v>1269693.7420489737</v>
      </c>
      <c r="G98" s="474">
        <f t="shared" si="16"/>
        <v>-65705.014308386017</v>
      </c>
      <c r="H98" s="475">
        <f t="shared" si="17"/>
        <v>909073</v>
      </c>
      <c r="I98" s="22">
        <f t="shared" si="18"/>
        <v>763491.18466274743</v>
      </c>
      <c r="J98" s="476">
        <f t="shared" si="19"/>
        <v>-145581.81533725257</v>
      </c>
      <c r="K98" s="483">
        <v>448194</v>
      </c>
      <c r="L98" s="478">
        <v>454966.5521163895</v>
      </c>
      <c r="M98" s="478">
        <v>460879</v>
      </c>
      <c r="N98" s="478">
        <v>418579.01264394535</v>
      </c>
      <c r="O98" s="478">
        <v>-73369.586731724892</v>
      </c>
      <c r="P98" s="478">
        <v>-36684.793365862446</v>
      </c>
      <c r="Q98" s="41"/>
      <c r="R98" s="41">
        <v>1068413</v>
      </c>
      <c r="S98" s="41">
        <v>1283569.829985122</v>
      </c>
      <c r="T98" s="499">
        <v>533578.4024844853</v>
      </c>
      <c r="U98" s="499">
        <v>531810.29476128391</v>
      </c>
      <c r="V98" s="474">
        <f t="shared" si="20"/>
        <v>213388.72226192057</v>
      </c>
      <c r="W98" s="440">
        <v>2937390.4024844854</v>
      </c>
      <c r="X98" s="440">
        <v>3085073.8667953792</v>
      </c>
      <c r="Y98" s="480">
        <v>-99691</v>
      </c>
      <c r="Z98" s="481">
        <v>-99691</v>
      </c>
      <c r="AA98" s="440">
        <v>2837699.4024844854</v>
      </c>
      <c r="AB98" s="440">
        <v>2985382.8667953792</v>
      </c>
      <c r="AC98" s="474">
        <f t="shared" si="21"/>
        <v>147683.46431089379</v>
      </c>
      <c r="AD98" s="482">
        <f t="shared" si="22"/>
        <v>1097.3315554851065</v>
      </c>
      <c r="AE98" s="440">
        <v>1184.2058178482266</v>
      </c>
      <c r="AF98" s="476">
        <f t="shared" si="23"/>
        <v>86.874262363120124</v>
      </c>
      <c r="AG98" s="264">
        <v>13</v>
      </c>
    </row>
    <row r="99" spans="1:33">
      <c r="A99" s="255">
        <v>276</v>
      </c>
      <c r="B99" s="18" t="s">
        <v>104</v>
      </c>
      <c r="C99" s="21">
        <v>15035</v>
      </c>
      <c r="D99" s="21">
        <v>15157</v>
      </c>
      <c r="E99" s="22">
        <v>12731326.222768214</v>
      </c>
      <c r="F99" s="22">
        <v>11384060.621900536</v>
      </c>
      <c r="G99" s="474">
        <f t="shared" si="16"/>
        <v>-1347265.6008676775</v>
      </c>
      <c r="H99" s="475">
        <f t="shared" si="17"/>
        <v>2293710</v>
      </c>
      <c r="I99" s="22">
        <f t="shared" si="18"/>
        <v>440651.12754246918</v>
      </c>
      <c r="J99" s="476">
        <f t="shared" si="19"/>
        <v>-1853058.8724575308</v>
      </c>
      <c r="K99" s="483">
        <v>1817430</v>
      </c>
      <c r="L99" s="478">
        <v>1084928.5536712019</v>
      </c>
      <c r="M99" s="478">
        <v>476280</v>
      </c>
      <c r="N99" s="478">
        <v>17402.160995079888</v>
      </c>
      <c r="O99" s="478">
        <v>-441119.72474920837</v>
      </c>
      <c r="P99" s="478">
        <v>-220559.86237460418</v>
      </c>
      <c r="Q99" s="41"/>
      <c r="R99" s="41">
        <v>5929127</v>
      </c>
      <c r="S99" s="41">
        <v>5357523.2852642927</v>
      </c>
      <c r="T99" s="499">
        <v>2027800.9120636734</v>
      </c>
      <c r="U99" s="499">
        <v>2040517.015723997</v>
      </c>
      <c r="V99" s="474">
        <f t="shared" si="20"/>
        <v>-558887.61107538361</v>
      </c>
      <c r="W99" s="440">
        <v>20688253.912063673</v>
      </c>
      <c r="X99" s="440">
        <v>18782100.922888827</v>
      </c>
      <c r="Y99" s="480">
        <v>-1648224</v>
      </c>
      <c r="Z99" s="481">
        <v>-1648224</v>
      </c>
      <c r="AA99" s="440">
        <v>19040029.912063673</v>
      </c>
      <c r="AB99" s="440">
        <v>17133876.922888827</v>
      </c>
      <c r="AC99" s="474">
        <f t="shared" si="21"/>
        <v>-1906152.9891748466</v>
      </c>
      <c r="AD99" s="482">
        <f t="shared" si="22"/>
        <v>1266.3804397780959</v>
      </c>
      <c r="AE99" s="440">
        <v>1130.4266624588524</v>
      </c>
      <c r="AF99" s="476">
        <f t="shared" si="23"/>
        <v>-135.9537773192435</v>
      </c>
      <c r="AG99" s="264">
        <v>12</v>
      </c>
    </row>
    <row r="100" spans="1:33">
      <c r="A100" s="255">
        <v>280</v>
      </c>
      <c r="B100" s="18" t="s">
        <v>105</v>
      </c>
      <c r="C100" s="21">
        <v>2050</v>
      </c>
      <c r="D100" s="21">
        <v>2024</v>
      </c>
      <c r="E100" s="22">
        <v>1649197.8850631097</v>
      </c>
      <c r="F100" s="22">
        <v>1707683.6358131161</v>
      </c>
      <c r="G100" s="474">
        <f t="shared" si="16"/>
        <v>58485.750750006409</v>
      </c>
      <c r="H100" s="475">
        <f t="shared" si="17"/>
        <v>249185</v>
      </c>
      <c r="I100" s="22">
        <f t="shared" si="18"/>
        <v>275977.06221376098</v>
      </c>
      <c r="J100" s="476">
        <f t="shared" si="19"/>
        <v>26792.062213760975</v>
      </c>
      <c r="K100" s="483">
        <v>-7852</v>
      </c>
      <c r="L100" s="478">
        <v>83716.819610627426</v>
      </c>
      <c r="M100" s="478">
        <v>257037</v>
      </c>
      <c r="N100" s="478">
        <v>280618.06303848332</v>
      </c>
      <c r="O100" s="478">
        <v>-58905.213623566517</v>
      </c>
      <c r="P100" s="478">
        <v>-29452.606811783258</v>
      </c>
      <c r="Q100" s="41"/>
      <c r="R100" s="41">
        <v>886577</v>
      </c>
      <c r="S100" s="41">
        <v>904206.42214797356</v>
      </c>
      <c r="T100" s="499">
        <v>505168.02661108016</v>
      </c>
      <c r="U100" s="499">
        <v>512205.73971464572</v>
      </c>
      <c r="V100" s="474">
        <f t="shared" si="20"/>
        <v>24667.135251539061</v>
      </c>
      <c r="W100" s="440">
        <v>3040942.0266110804</v>
      </c>
      <c r="X100" s="440">
        <v>3124095.7976757353</v>
      </c>
      <c r="Y100" s="480">
        <v>-273637</v>
      </c>
      <c r="Z100" s="481">
        <v>-273637</v>
      </c>
      <c r="AA100" s="440">
        <v>2767305.0266110804</v>
      </c>
      <c r="AB100" s="440">
        <v>2850458.7976757353</v>
      </c>
      <c r="AC100" s="474">
        <f t="shared" si="21"/>
        <v>83153.771064654924</v>
      </c>
      <c r="AD100" s="482">
        <f t="shared" si="22"/>
        <v>1349.9048910297954</v>
      </c>
      <c r="AE100" s="440">
        <v>1408.3294454919642</v>
      </c>
      <c r="AF100" s="476">
        <f t="shared" si="23"/>
        <v>58.424554462168771</v>
      </c>
      <c r="AG100" s="264">
        <v>15</v>
      </c>
    </row>
    <row r="101" spans="1:33">
      <c r="A101" s="255">
        <v>284</v>
      </c>
      <c r="B101" s="18" t="s">
        <v>106</v>
      </c>
      <c r="C101" s="21">
        <v>2271</v>
      </c>
      <c r="D101" s="21">
        <v>2227</v>
      </c>
      <c r="E101" s="22">
        <v>2181391.2850383283</v>
      </c>
      <c r="F101" s="22">
        <v>991839.15401874413</v>
      </c>
      <c r="G101" s="474">
        <f t="shared" si="16"/>
        <v>-1189552.1310195841</v>
      </c>
      <c r="H101" s="475">
        <f t="shared" si="17"/>
        <v>1864020</v>
      </c>
      <c r="I101" s="22">
        <f t="shared" si="18"/>
        <v>694757.15490228264</v>
      </c>
      <c r="J101" s="476">
        <f t="shared" si="19"/>
        <v>-1169262.8450977174</v>
      </c>
      <c r="K101" s="483">
        <v>1028818</v>
      </c>
      <c r="L101" s="478">
        <v>410368.16109853151</v>
      </c>
      <c r="M101" s="478">
        <v>835202</v>
      </c>
      <c r="N101" s="478">
        <v>381608.78931240912</v>
      </c>
      <c r="O101" s="478">
        <v>-64813.197005772054</v>
      </c>
      <c r="P101" s="478">
        <v>-32406.598502886027</v>
      </c>
      <c r="Q101" s="41"/>
      <c r="R101" s="41">
        <v>965830</v>
      </c>
      <c r="S101" s="41">
        <v>1228450.2291336714</v>
      </c>
      <c r="T101" s="499">
        <v>510917.09850622597</v>
      </c>
      <c r="U101" s="499">
        <v>508916.96981901675</v>
      </c>
      <c r="V101" s="474">
        <f t="shared" si="20"/>
        <v>260620.10044646217</v>
      </c>
      <c r="W101" s="440">
        <v>3658139.0985062262</v>
      </c>
      <c r="X101" s="440">
        <v>2729206.3529714323</v>
      </c>
      <c r="Y101" s="480">
        <v>648350</v>
      </c>
      <c r="Z101" s="481">
        <v>648350</v>
      </c>
      <c r="AA101" s="440">
        <v>4306489.0985062262</v>
      </c>
      <c r="AB101" s="440">
        <v>3377556.3529714323</v>
      </c>
      <c r="AC101" s="474">
        <f t="shared" si="21"/>
        <v>-928932.74553479394</v>
      </c>
      <c r="AD101" s="482">
        <f t="shared" si="22"/>
        <v>1896.2963885980741</v>
      </c>
      <c r="AE101" s="440">
        <v>1516.6395837321204</v>
      </c>
      <c r="AF101" s="476">
        <f t="shared" si="23"/>
        <v>-379.65680486595375</v>
      </c>
      <c r="AG101" s="264">
        <v>2</v>
      </c>
    </row>
    <row r="102" spans="1:33">
      <c r="A102" s="255">
        <v>285</v>
      </c>
      <c r="B102" s="18" t="s">
        <v>107</v>
      </c>
      <c r="C102" s="21">
        <v>51241</v>
      </c>
      <c r="D102" s="21">
        <v>50617</v>
      </c>
      <c r="E102" s="22">
        <v>5699289.6633794773</v>
      </c>
      <c r="F102" s="22">
        <v>-10879370.811123174</v>
      </c>
      <c r="G102" s="474">
        <f t="shared" si="16"/>
        <v>-16578660.474502651</v>
      </c>
      <c r="H102" s="475">
        <f t="shared" si="17"/>
        <v>1970741</v>
      </c>
      <c r="I102" s="22">
        <f t="shared" si="18"/>
        <v>-14871319.88552822</v>
      </c>
      <c r="J102" s="476">
        <f t="shared" si="19"/>
        <v>-16842060.885528222</v>
      </c>
      <c r="K102" s="483">
        <v>-810784</v>
      </c>
      <c r="L102" s="478">
        <v>-9939221.008003816</v>
      </c>
      <c r="M102" s="478">
        <v>2781525</v>
      </c>
      <c r="N102" s="478">
        <v>-2722411.2307970817</v>
      </c>
      <c r="O102" s="478">
        <v>-1473125.0978182147</v>
      </c>
      <c r="P102" s="478">
        <v>-736562.54890910734</v>
      </c>
      <c r="Q102" s="41"/>
      <c r="R102" s="41">
        <v>11015505</v>
      </c>
      <c r="S102" s="41">
        <v>9583992.3841288444</v>
      </c>
      <c r="T102" s="499">
        <v>7795134.9180065216</v>
      </c>
      <c r="U102" s="499">
        <v>7960089.8632965535</v>
      </c>
      <c r="V102" s="474">
        <f t="shared" si="20"/>
        <v>-1266557.670581121</v>
      </c>
      <c r="W102" s="440">
        <v>24509928.918006521</v>
      </c>
      <c r="X102" s="440">
        <v>6664711.4363022242</v>
      </c>
      <c r="Y102" s="480">
        <v>-1899221</v>
      </c>
      <c r="Z102" s="481">
        <v>-1899221</v>
      </c>
      <c r="AA102" s="440">
        <v>22610707.918006521</v>
      </c>
      <c r="AB102" s="440">
        <v>4765490.4363022242</v>
      </c>
      <c r="AC102" s="474">
        <f t="shared" si="21"/>
        <v>-17845217.481704295</v>
      </c>
      <c r="AD102" s="482">
        <f t="shared" si="22"/>
        <v>441.26203465987237</v>
      </c>
      <c r="AE102" s="440">
        <v>94.148022132924197</v>
      </c>
      <c r="AF102" s="476">
        <f t="shared" si="23"/>
        <v>-347.11401252694816</v>
      </c>
      <c r="AG102" s="264">
        <v>8</v>
      </c>
    </row>
    <row r="103" spans="1:33">
      <c r="A103" s="255">
        <v>286</v>
      </c>
      <c r="B103" s="18" t="s">
        <v>108</v>
      </c>
      <c r="C103" s="21">
        <v>80454</v>
      </c>
      <c r="D103" s="21">
        <v>79429</v>
      </c>
      <c r="E103" s="22">
        <v>-2214179.7516366765</v>
      </c>
      <c r="F103" s="22">
        <v>-21216406.84501243</v>
      </c>
      <c r="G103" s="474">
        <f t="shared" si="16"/>
        <v>-19002227.093375754</v>
      </c>
      <c r="H103" s="475">
        <f t="shared" si="17"/>
        <v>-4708009</v>
      </c>
      <c r="I103" s="22">
        <f t="shared" si="18"/>
        <v>-22902910.543505114</v>
      </c>
      <c r="J103" s="476">
        <f t="shared" si="19"/>
        <v>-18194901.543505114</v>
      </c>
      <c r="K103" s="483">
        <v>-4301015</v>
      </c>
      <c r="L103" s="478">
        <v>-13685020.369259261</v>
      </c>
      <c r="M103" s="478">
        <v>-406994</v>
      </c>
      <c r="N103" s="478">
        <v>-5750413.2378034629</v>
      </c>
      <c r="O103" s="478">
        <v>-2311651.2909615934</v>
      </c>
      <c r="P103" s="478">
        <v>-1155825.6454807967</v>
      </c>
      <c r="Q103" s="41"/>
      <c r="R103" s="41">
        <v>13395157</v>
      </c>
      <c r="S103" s="41">
        <v>14637017.094699251</v>
      </c>
      <c r="T103" s="499">
        <v>13075249.793361763</v>
      </c>
      <c r="U103" s="499">
        <v>13216552.733339356</v>
      </c>
      <c r="V103" s="474">
        <f t="shared" si="20"/>
        <v>1383163.0346768461</v>
      </c>
      <c r="W103" s="440">
        <v>24256226.793361761</v>
      </c>
      <c r="X103" s="440">
        <v>6637162.9830261767</v>
      </c>
      <c r="Y103" s="480">
        <v>-7416131</v>
      </c>
      <c r="Z103" s="481">
        <v>-7416131</v>
      </c>
      <c r="AA103" s="440">
        <v>16840095.793361761</v>
      </c>
      <c r="AB103" s="440">
        <v>-778968.01697382331</v>
      </c>
      <c r="AC103" s="474">
        <f t="shared" si="21"/>
        <v>-17619063.810335584</v>
      </c>
      <c r="AD103" s="482">
        <f t="shared" si="22"/>
        <v>209.31334418875085</v>
      </c>
      <c r="AE103" s="440">
        <v>-9.8070983768374695</v>
      </c>
      <c r="AF103" s="476">
        <f t="shared" si="23"/>
        <v>-219.12044256558832</v>
      </c>
      <c r="AG103" s="264">
        <v>8</v>
      </c>
    </row>
    <row r="104" spans="1:33">
      <c r="A104" s="255">
        <v>287</v>
      </c>
      <c r="B104" s="18" t="s">
        <v>109</v>
      </c>
      <c r="C104" s="21">
        <v>6380</v>
      </c>
      <c r="D104" s="21">
        <v>6242</v>
      </c>
      <c r="E104" s="22">
        <v>4027780.86930998</v>
      </c>
      <c r="F104" s="22">
        <v>2098616.1827188972</v>
      </c>
      <c r="G104" s="474">
        <f t="shared" si="16"/>
        <v>-1929164.6865910827</v>
      </c>
      <c r="H104" s="475">
        <f t="shared" si="17"/>
        <v>2679525</v>
      </c>
      <c r="I104" s="22">
        <f t="shared" si="18"/>
        <v>537472.18553990417</v>
      </c>
      <c r="J104" s="476">
        <f t="shared" si="19"/>
        <v>-2142052.8144600959</v>
      </c>
      <c r="K104" s="483">
        <v>1606930</v>
      </c>
      <c r="L104" s="478">
        <v>554680.06003457645</v>
      </c>
      <c r="M104" s="478">
        <v>1072595</v>
      </c>
      <c r="N104" s="478">
        <v>255286.94524715244</v>
      </c>
      <c r="O104" s="478">
        <v>-181663.2131612165</v>
      </c>
      <c r="P104" s="478">
        <v>-90831.606580608248</v>
      </c>
      <c r="Q104" s="41"/>
      <c r="R104" s="41">
        <v>2192390</v>
      </c>
      <c r="S104" s="41">
        <v>2394813.3896594364</v>
      </c>
      <c r="T104" s="499">
        <v>1442594.6279899105</v>
      </c>
      <c r="U104" s="499">
        <v>1452832.7925345423</v>
      </c>
      <c r="V104" s="474">
        <f t="shared" si="20"/>
        <v>212661.55420406815</v>
      </c>
      <c r="W104" s="440">
        <v>7662765.6279899105</v>
      </c>
      <c r="X104" s="440">
        <v>5946262.3649128759</v>
      </c>
      <c r="Y104" s="480">
        <v>1124651</v>
      </c>
      <c r="Z104" s="481">
        <v>1124651</v>
      </c>
      <c r="AA104" s="440">
        <v>8787416.6279899105</v>
      </c>
      <c r="AB104" s="440">
        <v>7070913.3649128759</v>
      </c>
      <c r="AC104" s="474">
        <f t="shared" si="21"/>
        <v>-1716503.2630770346</v>
      </c>
      <c r="AD104" s="482">
        <f t="shared" si="22"/>
        <v>1377.3380294655033</v>
      </c>
      <c r="AE104" s="440">
        <v>1132.7961174163531</v>
      </c>
      <c r="AF104" s="476">
        <f t="shared" si="23"/>
        <v>-244.54191204915014</v>
      </c>
      <c r="AG104" s="264">
        <v>15</v>
      </c>
    </row>
    <row r="105" spans="1:33">
      <c r="A105" s="255">
        <v>288</v>
      </c>
      <c r="B105" s="18" t="s">
        <v>110</v>
      </c>
      <c r="C105" s="21">
        <v>6442</v>
      </c>
      <c r="D105" s="21">
        <v>6405</v>
      </c>
      <c r="E105" s="22">
        <v>3130251.9917869088</v>
      </c>
      <c r="F105" s="22">
        <v>3263010.3907439075</v>
      </c>
      <c r="G105" s="474">
        <f t="shared" si="16"/>
        <v>132758.39895699872</v>
      </c>
      <c r="H105" s="475">
        <f t="shared" si="17"/>
        <v>-1105168</v>
      </c>
      <c r="I105" s="22">
        <f t="shared" si="18"/>
        <v>-1328026.012632583</v>
      </c>
      <c r="J105" s="476">
        <f t="shared" si="19"/>
        <v>-222858.01263258304</v>
      </c>
      <c r="K105" s="483">
        <v>-483542</v>
      </c>
      <c r="L105" s="478">
        <v>-493769.64538959536</v>
      </c>
      <c r="M105" s="478">
        <v>-621626</v>
      </c>
      <c r="N105" s="478">
        <v>-554645.77441274305</v>
      </c>
      <c r="O105" s="478">
        <v>-186407.06188682982</v>
      </c>
      <c r="P105" s="478">
        <v>-93203.530943414909</v>
      </c>
      <c r="Q105" s="41"/>
      <c r="R105" s="41">
        <v>1905996</v>
      </c>
      <c r="S105" s="41">
        <v>2215386.4414343662</v>
      </c>
      <c r="T105" s="499">
        <v>1335863.8451157999</v>
      </c>
      <c r="U105" s="499">
        <v>1348440.6233058425</v>
      </c>
      <c r="V105" s="474">
        <f t="shared" si="20"/>
        <v>321967.21962440899</v>
      </c>
      <c r="W105" s="440">
        <v>6372111.8451157995</v>
      </c>
      <c r="X105" s="440">
        <v>6826837.4554841164</v>
      </c>
      <c r="Y105" s="480">
        <v>374921</v>
      </c>
      <c r="Z105" s="481">
        <v>374921</v>
      </c>
      <c r="AA105" s="440">
        <v>6747032.8451157995</v>
      </c>
      <c r="AB105" s="440">
        <v>7201758.4554841164</v>
      </c>
      <c r="AC105" s="474">
        <f t="shared" si="21"/>
        <v>454725.61036831699</v>
      </c>
      <c r="AD105" s="482">
        <f t="shared" si="22"/>
        <v>1047.3506434516919</v>
      </c>
      <c r="AE105" s="440">
        <v>1124.3963240412361</v>
      </c>
      <c r="AF105" s="476">
        <f t="shared" si="23"/>
        <v>77.04568058954419</v>
      </c>
      <c r="AG105" s="264">
        <v>15</v>
      </c>
    </row>
    <row r="106" spans="1:33">
      <c r="A106" s="255">
        <v>290</v>
      </c>
      <c r="B106" s="18" t="s">
        <v>111</v>
      </c>
      <c r="C106" s="21">
        <v>7928</v>
      </c>
      <c r="D106" s="21">
        <v>7755</v>
      </c>
      <c r="E106" s="22">
        <v>3655964.1412996612</v>
      </c>
      <c r="F106" s="22">
        <v>3696146.6349871694</v>
      </c>
      <c r="G106" s="511">
        <f t="shared" si="16"/>
        <v>40182.493687508162</v>
      </c>
      <c r="H106" s="475">
        <f t="shared" si="17"/>
        <v>487770</v>
      </c>
      <c r="I106" s="22">
        <f t="shared" si="18"/>
        <v>214640.70923591254</v>
      </c>
      <c r="J106" s="512">
        <f t="shared" si="19"/>
        <v>-273129.29076408746</v>
      </c>
      <c r="K106" s="483">
        <v>-65083</v>
      </c>
      <c r="L106" s="478">
        <v>60498.048507430183</v>
      </c>
      <c r="M106" s="478">
        <v>552853</v>
      </c>
      <c r="N106" s="478">
        <v>492687.57054870838</v>
      </c>
      <c r="O106" s="478">
        <v>-225696.60654681738</v>
      </c>
      <c r="P106" s="478">
        <v>-112848.30327340869</v>
      </c>
      <c r="Q106" s="41"/>
      <c r="R106" s="41">
        <v>2395833</v>
      </c>
      <c r="S106" s="41">
        <v>3084067.2572352276</v>
      </c>
      <c r="T106" s="499">
        <v>1696306.0079607312</v>
      </c>
      <c r="U106" s="499">
        <v>1725372.5449070956</v>
      </c>
      <c r="V106" s="474">
        <f t="shared" si="20"/>
        <v>717300.79418159183</v>
      </c>
      <c r="W106" s="440">
        <v>7748103.0079607312</v>
      </c>
      <c r="X106" s="440">
        <v>8505586.4371294919</v>
      </c>
      <c r="Y106" s="22">
        <v>-548572</v>
      </c>
      <c r="Z106" s="513">
        <v>-548572</v>
      </c>
      <c r="AA106" s="440">
        <v>7199531.0079607312</v>
      </c>
      <c r="AB106" s="440">
        <v>7957014.4371294929</v>
      </c>
      <c r="AC106" s="474">
        <f t="shared" si="21"/>
        <v>757483.42916876171</v>
      </c>
      <c r="AD106" s="482">
        <f t="shared" si="22"/>
        <v>908.11440564590453</v>
      </c>
      <c r="AE106" s="440">
        <v>1026.0495728084452</v>
      </c>
      <c r="AF106" s="476">
        <f t="shared" si="23"/>
        <v>117.93516716254067</v>
      </c>
      <c r="AG106" s="264">
        <v>18</v>
      </c>
    </row>
    <row r="107" spans="1:33">
      <c r="A107" s="255">
        <v>291</v>
      </c>
      <c r="B107" s="18" t="s">
        <v>112</v>
      </c>
      <c r="C107" s="21">
        <v>2158</v>
      </c>
      <c r="D107" s="21">
        <v>2119</v>
      </c>
      <c r="E107" s="22">
        <v>1778020.0555547234</v>
      </c>
      <c r="F107" s="22">
        <v>1754750.5576881524</v>
      </c>
      <c r="G107" s="474">
        <f t="shared" si="16"/>
        <v>-23269.49786657095</v>
      </c>
      <c r="H107" s="475">
        <f t="shared" si="17"/>
        <v>1865961</v>
      </c>
      <c r="I107" s="22">
        <f t="shared" si="18"/>
        <v>1877292.1273514957</v>
      </c>
      <c r="J107" s="476">
        <f t="shared" si="19"/>
        <v>11331.12735149567</v>
      </c>
      <c r="K107" s="483">
        <v>962216</v>
      </c>
      <c r="L107" s="478">
        <v>1048084.3780698027</v>
      </c>
      <c r="M107" s="478">
        <v>903745</v>
      </c>
      <c r="N107" s="478">
        <v>921712.79943115276</v>
      </c>
      <c r="O107" s="478">
        <v>-61670.033432973047</v>
      </c>
      <c r="P107" s="478">
        <v>-30835.016716486523</v>
      </c>
      <c r="Q107" s="41"/>
      <c r="R107" s="41">
        <v>19146</v>
      </c>
      <c r="S107" s="41">
        <v>340628.93073461519</v>
      </c>
      <c r="T107" s="499">
        <v>449064.00983901828</v>
      </c>
      <c r="U107" s="499">
        <v>443567.46100020484</v>
      </c>
      <c r="V107" s="474">
        <f t="shared" si="20"/>
        <v>315986.38189580181</v>
      </c>
      <c r="W107" s="440">
        <v>2246230.0098390183</v>
      </c>
      <c r="X107" s="440">
        <v>2538946.9494229727</v>
      </c>
      <c r="Y107" s="480">
        <v>-92124</v>
      </c>
      <c r="Z107" s="481">
        <v>-92124</v>
      </c>
      <c r="AA107" s="440">
        <v>2154106.0098390183</v>
      </c>
      <c r="AB107" s="440">
        <v>2446822.9494229727</v>
      </c>
      <c r="AC107" s="474">
        <f t="shared" si="21"/>
        <v>292716.9395839544</v>
      </c>
      <c r="AD107" s="482">
        <f t="shared" si="22"/>
        <v>998.19555599583794</v>
      </c>
      <c r="AE107" s="440">
        <v>1154.7064414454803</v>
      </c>
      <c r="AF107" s="476">
        <f t="shared" si="23"/>
        <v>156.51088544964239</v>
      </c>
      <c r="AG107" s="264">
        <v>6</v>
      </c>
    </row>
    <row r="108" spans="1:33">
      <c r="A108" s="255">
        <v>297</v>
      </c>
      <c r="B108" s="18" t="s">
        <v>113</v>
      </c>
      <c r="C108" s="21">
        <v>121543</v>
      </c>
      <c r="D108" s="21">
        <v>122594</v>
      </c>
      <c r="E108" s="22">
        <v>-4050779.7536854967</v>
      </c>
      <c r="F108" s="22">
        <v>-12292849.119623717</v>
      </c>
      <c r="G108" s="474">
        <f t="shared" si="16"/>
        <v>-8242069.3659382202</v>
      </c>
      <c r="H108" s="475">
        <f t="shared" si="17"/>
        <v>-16740636</v>
      </c>
      <c r="I108" s="22">
        <f t="shared" si="18"/>
        <v>-25377917.605714355</v>
      </c>
      <c r="J108" s="476">
        <f t="shared" si="19"/>
        <v>-8637281.6057143547</v>
      </c>
      <c r="K108" s="483">
        <v>-11805263</v>
      </c>
      <c r="L108" s="478">
        <v>-14628902.320090845</v>
      </c>
      <c r="M108" s="478">
        <v>-4935373</v>
      </c>
      <c r="N108" s="478">
        <v>-5397168.1322384905</v>
      </c>
      <c r="O108" s="478">
        <v>-3567898.1022566766</v>
      </c>
      <c r="P108" s="478">
        <v>-1783949.0511283383</v>
      </c>
      <c r="Q108" s="41"/>
      <c r="R108" s="41">
        <v>25752761</v>
      </c>
      <c r="S108" s="41">
        <v>25279829.188558564</v>
      </c>
      <c r="T108" s="499">
        <v>19198097.359689422</v>
      </c>
      <c r="U108" s="499">
        <v>19579002.79545451</v>
      </c>
      <c r="V108" s="474">
        <f t="shared" si="20"/>
        <v>-92026.375676348805</v>
      </c>
      <c r="W108" s="440">
        <v>40900078.359689422</v>
      </c>
      <c r="X108" s="440">
        <v>32565982.864389356</v>
      </c>
      <c r="Y108" s="480">
        <v>-1768839</v>
      </c>
      <c r="Z108" s="481">
        <v>-1768839</v>
      </c>
      <c r="AA108" s="440">
        <v>39131239.359689422</v>
      </c>
      <c r="AB108" s="440">
        <v>30797143.864389356</v>
      </c>
      <c r="AC108" s="474">
        <f t="shared" si="21"/>
        <v>-8334095.4953000657</v>
      </c>
      <c r="AD108" s="482">
        <f t="shared" si="22"/>
        <v>321.95387113769959</v>
      </c>
      <c r="AE108" s="440">
        <v>251.21248890149073</v>
      </c>
      <c r="AF108" s="476">
        <f t="shared" si="23"/>
        <v>-70.741382236208864</v>
      </c>
      <c r="AG108" s="264">
        <v>11</v>
      </c>
    </row>
    <row r="109" spans="1:33">
      <c r="A109" s="255">
        <v>300</v>
      </c>
      <c r="B109" s="18" t="s">
        <v>114</v>
      </c>
      <c r="C109" s="21">
        <v>3528</v>
      </c>
      <c r="D109" s="21">
        <v>3437</v>
      </c>
      <c r="E109" s="22">
        <v>2739068.3743409957</v>
      </c>
      <c r="F109" s="22">
        <v>2449582.0602032049</v>
      </c>
      <c r="G109" s="474">
        <f t="shared" si="16"/>
        <v>-289486.31413779082</v>
      </c>
      <c r="H109" s="475">
        <f t="shared" si="17"/>
        <v>2054639</v>
      </c>
      <c r="I109" s="22">
        <f t="shared" si="18"/>
        <v>1892393.7532441609</v>
      </c>
      <c r="J109" s="476">
        <f t="shared" si="19"/>
        <v>-162245.24675583909</v>
      </c>
      <c r="K109" s="483">
        <v>1325560</v>
      </c>
      <c r="L109" s="478">
        <v>1356539.9367799582</v>
      </c>
      <c r="M109" s="477">
        <v>729079</v>
      </c>
      <c r="N109" s="477">
        <v>685896.22201573278</v>
      </c>
      <c r="O109" s="477">
        <v>-100028.27036768683</v>
      </c>
      <c r="P109" s="477">
        <v>-50014.135183843413</v>
      </c>
      <c r="Q109" s="22"/>
      <c r="R109" s="41">
        <v>1819193</v>
      </c>
      <c r="S109" s="41">
        <v>1991086.850964667</v>
      </c>
      <c r="T109" s="499">
        <v>777950.74050796952</v>
      </c>
      <c r="U109" s="499">
        <v>782973.22048837075</v>
      </c>
      <c r="V109" s="474">
        <f t="shared" si="20"/>
        <v>176916.33094506804</v>
      </c>
      <c r="W109" s="440">
        <v>5336211.7405079696</v>
      </c>
      <c r="X109" s="440">
        <v>5223642.1316562425</v>
      </c>
      <c r="Y109" s="480">
        <v>1179102</v>
      </c>
      <c r="Z109" s="481">
        <v>1179102</v>
      </c>
      <c r="AA109" s="440">
        <v>6515313.7405079696</v>
      </c>
      <c r="AB109" s="440">
        <v>6402744.1316562425</v>
      </c>
      <c r="AC109" s="474">
        <f t="shared" si="21"/>
        <v>-112569.6088517271</v>
      </c>
      <c r="AD109" s="482">
        <f t="shared" si="22"/>
        <v>1846.7442575135967</v>
      </c>
      <c r="AE109" s="440">
        <v>1862.8874401094683</v>
      </c>
      <c r="AF109" s="476">
        <f t="shared" si="23"/>
        <v>16.143182595871622</v>
      </c>
      <c r="AG109" s="264">
        <v>14</v>
      </c>
    </row>
    <row r="110" spans="1:33">
      <c r="A110" s="255">
        <v>301</v>
      </c>
      <c r="B110" s="18" t="s">
        <v>115</v>
      </c>
      <c r="C110" s="21">
        <v>20197</v>
      </c>
      <c r="D110" s="21">
        <v>19890</v>
      </c>
      <c r="E110" s="22">
        <v>2814048.7545726993</v>
      </c>
      <c r="F110" s="22">
        <v>-3552362.0039257128</v>
      </c>
      <c r="G110" s="474">
        <f t="shared" si="16"/>
        <v>-6366410.7584984116</v>
      </c>
      <c r="H110" s="475">
        <f t="shared" si="17"/>
        <v>-340217</v>
      </c>
      <c r="I110" s="22">
        <f t="shared" si="18"/>
        <v>-7216517.6956303576</v>
      </c>
      <c r="J110" s="476">
        <f t="shared" si="19"/>
        <v>-6876300.6956303576</v>
      </c>
      <c r="K110" s="483">
        <v>463552</v>
      </c>
      <c r="L110" s="478">
        <v>-3278223.9324743892</v>
      </c>
      <c r="M110" s="478">
        <v>-803769</v>
      </c>
      <c r="N110" s="478">
        <v>-3069994.8261702443</v>
      </c>
      <c r="O110" s="478">
        <v>-578865.95799048326</v>
      </c>
      <c r="P110" s="478">
        <v>-289432.97899524163</v>
      </c>
      <c r="Q110" s="41"/>
      <c r="R110" s="41">
        <v>10993484</v>
      </c>
      <c r="S110" s="41">
        <v>10974428.511557555</v>
      </c>
      <c r="T110" s="499">
        <v>4466289.7991133537</v>
      </c>
      <c r="U110" s="499">
        <v>4489163.1920266217</v>
      </c>
      <c r="V110" s="474">
        <f t="shared" si="20"/>
        <v>3817.9044708218426</v>
      </c>
      <c r="W110" s="440">
        <v>18273822.799113356</v>
      </c>
      <c r="X110" s="440">
        <v>11911229.699658465</v>
      </c>
      <c r="Y110" s="480">
        <v>-2562167</v>
      </c>
      <c r="Z110" s="481">
        <v>-2562167</v>
      </c>
      <c r="AA110" s="440">
        <v>15711655.799113356</v>
      </c>
      <c r="AB110" s="440">
        <v>9349062.6996584646</v>
      </c>
      <c r="AC110" s="474">
        <f t="shared" si="21"/>
        <v>-6362593.0994548909</v>
      </c>
      <c r="AD110" s="482">
        <f t="shared" si="22"/>
        <v>777.92027524450941</v>
      </c>
      <c r="AE110" s="440">
        <v>470.03834588529236</v>
      </c>
      <c r="AF110" s="476">
        <f t="shared" si="23"/>
        <v>-307.88192935921705</v>
      </c>
      <c r="AG110" s="264">
        <v>14</v>
      </c>
    </row>
    <row r="111" spans="1:33">
      <c r="A111" s="255">
        <v>304</v>
      </c>
      <c r="B111" s="18" t="s">
        <v>116</v>
      </c>
      <c r="C111" s="21">
        <v>971</v>
      </c>
      <c r="D111" s="21">
        <v>950</v>
      </c>
      <c r="E111" s="22">
        <v>-247273.15170757432</v>
      </c>
      <c r="F111" s="22">
        <v>-149095.68728939025</v>
      </c>
      <c r="G111" s="474">
        <f t="shared" si="16"/>
        <v>98177.46441818407</v>
      </c>
      <c r="H111" s="475">
        <f t="shared" si="17"/>
        <v>-461883</v>
      </c>
      <c r="I111" s="22">
        <f t="shared" si="18"/>
        <v>-356517.22237389704</v>
      </c>
      <c r="J111" s="476">
        <f t="shared" si="19"/>
        <v>105365.77762610296</v>
      </c>
      <c r="K111" s="483">
        <v>-369579</v>
      </c>
      <c r="L111" s="478">
        <v>-288000.97719419369</v>
      </c>
      <c r="M111" s="477">
        <v>-92304</v>
      </c>
      <c r="N111" s="477">
        <v>-27043.948038605402</v>
      </c>
      <c r="O111" s="477">
        <v>-27648.198094065312</v>
      </c>
      <c r="P111" s="477">
        <v>-13824.099047032656</v>
      </c>
      <c r="Q111" s="22"/>
      <c r="R111" s="41">
        <v>-68170</v>
      </c>
      <c r="S111" s="41">
        <v>-70231.826390961214</v>
      </c>
      <c r="T111" s="499">
        <v>180430.88589154335</v>
      </c>
      <c r="U111" s="499">
        <v>178453.71086592949</v>
      </c>
      <c r="V111" s="474">
        <f t="shared" si="20"/>
        <v>-4039.0014165750763</v>
      </c>
      <c r="W111" s="440">
        <v>-135012.11410845665</v>
      </c>
      <c r="X111" s="440">
        <v>-40873.802814421972</v>
      </c>
      <c r="Y111" s="480">
        <v>-222812</v>
      </c>
      <c r="Z111" s="481">
        <v>-222812</v>
      </c>
      <c r="AA111" s="440">
        <v>-357824.11410845665</v>
      </c>
      <c r="AB111" s="440">
        <v>-263685.80281442194</v>
      </c>
      <c r="AC111" s="474">
        <f t="shared" si="21"/>
        <v>94138.311294034705</v>
      </c>
      <c r="AD111" s="482">
        <f t="shared" si="22"/>
        <v>-368.51093111066598</v>
      </c>
      <c r="AE111" s="440">
        <v>-277.56400296254941</v>
      </c>
      <c r="AF111" s="476">
        <f t="shared" si="23"/>
        <v>90.946928148116569</v>
      </c>
      <c r="AG111" s="264">
        <v>2</v>
      </c>
    </row>
    <row r="112" spans="1:33">
      <c r="A112" s="255">
        <v>305</v>
      </c>
      <c r="B112" s="18" t="s">
        <v>117</v>
      </c>
      <c r="C112" s="21">
        <v>15165</v>
      </c>
      <c r="D112" s="21">
        <v>15146</v>
      </c>
      <c r="E112" s="22">
        <v>10828788.924198579</v>
      </c>
      <c r="F112" s="22">
        <v>9123262.3211148866</v>
      </c>
      <c r="G112" s="474">
        <f t="shared" si="16"/>
        <v>-1705526.6030836925</v>
      </c>
      <c r="H112" s="475">
        <f t="shared" si="17"/>
        <v>4321469</v>
      </c>
      <c r="I112" s="22">
        <f t="shared" si="18"/>
        <v>1811401.7104790539</v>
      </c>
      <c r="J112" s="476">
        <f t="shared" si="19"/>
        <v>-2510067.2895209463</v>
      </c>
      <c r="K112" s="483">
        <v>1936548</v>
      </c>
      <c r="L112" s="478">
        <v>994957.87147110235</v>
      </c>
      <c r="M112" s="478">
        <v>2384921</v>
      </c>
      <c r="N112" s="478">
        <v>1477643.2205859201</v>
      </c>
      <c r="O112" s="478">
        <v>-440799.58771864552</v>
      </c>
      <c r="P112" s="478">
        <v>-220399.79385932276</v>
      </c>
      <c r="Q112" s="41"/>
      <c r="R112" s="41">
        <v>4277388</v>
      </c>
      <c r="S112" s="41">
        <v>4906829.9701422788</v>
      </c>
      <c r="T112" s="499">
        <v>2761083.9066240275</v>
      </c>
      <c r="U112" s="499">
        <v>2807673.9339170968</v>
      </c>
      <c r="V112" s="474">
        <f t="shared" si="20"/>
        <v>676031.99743534811</v>
      </c>
      <c r="W112" s="440">
        <v>17867260.906624027</v>
      </c>
      <c r="X112" s="440">
        <v>16837766.225174263</v>
      </c>
      <c r="Y112" s="480">
        <v>-717416</v>
      </c>
      <c r="Z112" s="481">
        <v>-717416</v>
      </c>
      <c r="AA112" s="440">
        <v>17149844.906624027</v>
      </c>
      <c r="AB112" s="440">
        <v>16120350.225174263</v>
      </c>
      <c r="AC112" s="474">
        <f t="shared" si="21"/>
        <v>-1029494.6814497635</v>
      </c>
      <c r="AD112" s="482">
        <f t="shared" si="22"/>
        <v>1130.883277720015</v>
      </c>
      <c r="AE112" s="440">
        <v>1064.3305311748491</v>
      </c>
      <c r="AF112" s="476">
        <f t="shared" si="23"/>
        <v>-66.552746545165974</v>
      </c>
      <c r="AG112" s="264">
        <v>17</v>
      </c>
    </row>
    <row r="113" spans="1:33">
      <c r="A113" s="255">
        <v>309</v>
      </c>
      <c r="B113" s="18" t="s">
        <v>118</v>
      </c>
      <c r="C113" s="21">
        <v>6506</v>
      </c>
      <c r="D113" s="21">
        <v>6457</v>
      </c>
      <c r="E113" s="22">
        <v>-227569.15255878121</v>
      </c>
      <c r="F113" s="22">
        <v>-2069146.5601244275</v>
      </c>
      <c r="G113" s="474">
        <f t="shared" si="16"/>
        <v>-1841577.4075656463</v>
      </c>
      <c r="H113" s="475">
        <f t="shared" si="17"/>
        <v>-1054220</v>
      </c>
      <c r="I113" s="22">
        <f t="shared" si="18"/>
        <v>-2939933.719467856</v>
      </c>
      <c r="J113" s="476">
        <f t="shared" si="19"/>
        <v>-1885713.719467856</v>
      </c>
      <c r="K113" s="483">
        <v>-532927</v>
      </c>
      <c r="L113" s="478">
        <v>-1539833.7131683042</v>
      </c>
      <c r="M113" s="478">
        <v>-521293</v>
      </c>
      <c r="N113" s="478">
        <v>-1118219.3508889517</v>
      </c>
      <c r="O113" s="478">
        <v>-187920.4369403997</v>
      </c>
      <c r="P113" s="478">
        <v>-93960.218470199849</v>
      </c>
      <c r="Q113" s="41"/>
      <c r="R113" s="41">
        <v>3787109</v>
      </c>
      <c r="S113" s="41">
        <v>4135316.5343848192</v>
      </c>
      <c r="T113" s="499">
        <v>1250746.4678319863</v>
      </c>
      <c r="U113" s="499">
        <v>1276978.9209401847</v>
      </c>
      <c r="V113" s="474">
        <f t="shared" si="20"/>
        <v>374439.98749301769</v>
      </c>
      <c r="W113" s="440">
        <v>4810286.467831986</v>
      </c>
      <c r="X113" s="440">
        <v>3343148.8952005766</v>
      </c>
      <c r="Y113" s="480">
        <v>-396082</v>
      </c>
      <c r="Z113" s="481">
        <v>-396082</v>
      </c>
      <c r="AA113" s="440">
        <v>4414204.467831986</v>
      </c>
      <c r="AB113" s="440">
        <v>2947066.8952005766</v>
      </c>
      <c r="AC113" s="474">
        <f t="shared" si="21"/>
        <v>-1467137.5726314094</v>
      </c>
      <c r="AD113" s="482">
        <f t="shared" si="22"/>
        <v>678.48208850783681</v>
      </c>
      <c r="AE113" s="440">
        <v>456.41426284661247</v>
      </c>
      <c r="AF113" s="476">
        <f t="shared" si="23"/>
        <v>-222.06782566122433</v>
      </c>
      <c r="AG113" s="264">
        <v>12</v>
      </c>
    </row>
    <row r="114" spans="1:33">
      <c r="A114" s="255">
        <v>312</v>
      </c>
      <c r="B114" s="18" t="s">
        <v>119</v>
      </c>
      <c r="C114" s="21">
        <v>1232</v>
      </c>
      <c r="D114" s="21">
        <v>1196</v>
      </c>
      <c r="E114" s="22">
        <v>676288.0500079419</v>
      </c>
      <c r="F114" s="22">
        <v>448743.38715407602</v>
      </c>
      <c r="G114" s="474">
        <f t="shared" si="16"/>
        <v>-227544.66285386588</v>
      </c>
      <c r="H114" s="475">
        <f t="shared" si="17"/>
        <v>23825</v>
      </c>
      <c r="I114" s="22">
        <f t="shared" si="18"/>
        <v>-210511.66825879476</v>
      </c>
      <c r="J114" s="476">
        <f t="shared" si="19"/>
        <v>-234336.66825879476</v>
      </c>
      <c r="K114" s="483">
        <v>61286</v>
      </c>
      <c r="L114" s="478">
        <v>-56176.698112860642</v>
      </c>
      <c r="M114" s="478">
        <v>-37461</v>
      </c>
      <c r="N114" s="478">
        <v>-102123.53079777288</v>
      </c>
      <c r="O114" s="478">
        <v>-34807.62623210749</v>
      </c>
      <c r="P114" s="478">
        <v>-17403.813116053745</v>
      </c>
      <c r="Q114" s="41"/>
      <c r="R114" s="41">
        <v>63056</v>
      </c>
      <c r="S114" s="41">
        <v>249560.04846851464</v>
      </c>
      <c r="T114" s="499">
        <v>292553.94335623615</v>
      </c>
      <c r="U114" s="499">
        <v>299612.69089624897</v>
      </c>
      <c r="V114" s="474">
        <f t="shared" si="20"/>
        <v>193562.79600852745</v>
      </c>
      <c r="W114" s="440">
        <v>1031897.9433562362</v>
      </c>
      <c r="X114" s="440">
        <v>997916.1265188395</v>
      </c>
      <c r="Y114" s="480">
        <v>-316661</v>
      </c>
      <c r="Z114" s="481">
        <v>-316661</v>
      </c>
      <c r="AA114" s="440">
        <v>715236.94335623621</v>
      </c>
      <c r="AB114" s="440">
        <v>681255.1265188395</v>
      </c>
      <c r="AC114" s="474">
        <f t="shared" si="21"/>
        <v>-33981.816837396706</v>
      </c>
      <c r="AD114" s="482">
        <f t="shared" si="22"/>
        <v>580.54946700993196</v>
      </c>
      <c r="AE114" s="440">
        <v>569.61130979836082</v>
      </c>
      <c r="AF114" s="476">
        <f t="shared" si="23"/>
        <v>-10.938157211571138</v>
      </c>
      <c r="AG114" s="264">
        <v>13</v>
      </c>
    </row>
    <row r="115" spans="1:33">
      <c r="A115" s="255">
        <v>316</v>
      </c>
      <c r="B115" s="18" t="s">
        <v>120</v>
      </c>
      <c r="C115" s="21">
        <v>4245</v>
      </c>
      <c r="D115" s="21">
        <v>4198</v>
      </c>
      <c r="E115" s="22">
        <v>-154001.70708026527</v>
      </c>
      <c r="F115" s="22">
        <v>-479971.2192532632</v>
      </c>
      <c r="G115" s="474">
        <f t="shared" si="16"/>
        <v>-325969.51217299793</v>
      </c>
      <c r="H115" s="475">
        <f t="shared" si="17"/>
        <v>-263719</v>
      </c>
      <c r="I115" s="22">
        <f t="shared" si="18"/>
        <v>-623291.14857162628</v>
      </c>
      <c r="J115" s="476">
        <f t="shared" si="19"/>
        <v>-359572.14857162628</v>
      </c>
      <c r="K115" s="483">
        <v>-110789</v>
      </c>
      <c r="L115" s="478">
        <v>-245532.84358190524</v>
      </c>
      <c r="M115" s="478">
        <v>-152930</v>
      </c>
      <c r="N115" s="478">
        <v>-194494.40667569017</v>
      </c>
      <c r="O115" s="478">
        <v>-122175.93220935388</v>
      </c>
      <c r="P115" s="478">
        <v>-61087.96610467694</v>
      </c>
      <c r="Q115" s="41"/>
      <c r="R115" s="41">
        <v>1836400</v>
      </c>
      <c r="S115" s="41">
        <v>1832701.9645974478</v>
      </c>
      <c r="T115" s="499">
        <v>826735.03650535177</v>
      </c>
      <c r="U115" s="499">
        <v>824322.4713088579</v>
      </c>
      <c r="V115" s="474">
        <f t="shared" si="20"/>
        <v>-6110.6005990458652</v>
      </c>
      <c r="W115" s="440">
        <v>2509133.0365053518</v>
      </c>
      <c r="X115" s="440">
        <v>2177053.2166530425</v>
      </c>
      <c r="Y115" s="480">
        <v>-1094449</v>
      </c>
      <c r="Z115" s="481">
        <v>-1094449</v>
      </c>
      <c r="AA115" s="440">
        <v>1414684.0365053518</v>
      </c>
      <c r="AB115" s="440">
        <v>1082604.2166530425</v>
      </c>
      <c r="AC115" s="474">
        <f t="shared" si="21"/>
        <v>-332079.8198523093</v>
      </c>
      <c r="AD115" s="482">
        <f t="shared" si="22"/>
        <v>333.2589014146883</v>
      </c>
      <c r="AE115" s="440">
        <v>257.88571144665138</v>
      </c>
      <c r="AF115" s="476">
        <f t="shared" si="23"/>
        <v>-75.373189968036911</v>
      </c>
      <c r="AG115" s="264">
        <v>7</v>
      </c>
    </row>
    <row r="116" spans="1:33">
      <c r="A116" s="255">
        <v>317</v>
      </c>
      <c r="B116" s="18" t="s">
        <v>121</v>
      </c>
      <c r="C116" s="21">
        <v>2533</v>
      </c>
      <c r="D116" s="21">
        <v>2474</v>
      </c>
      <c r="E116" s="22">
        <v>3113378.9576403527</v>
      </c>
      <c r="F116" s="22">
        <v>2941349.0580004016</v>
      </c>
      <c r="G116" s="474">
        <f t="shared" si="16"/>
        <v>-172029.89963995107</v>
      </c>
      <c r="H116" s="475">
        <f t="shared" si="17"/>
        <v>1284975</v>
      </c>
      <c r="I116" s="22">
        <f t="shared" si="18"/>
        <v>1085798.0987962028</v>
      </c>
      <c r="J116" s="476">
        <f t="shared" si="19"/>
        <v>-199176.9012037972</v>
      </c>
      <c r="K116" s="483">
        <v>848028</v>
      </c>
      <c r="L116" s="478">
        <v>820875.3197560932</v>
      </c>
      <c r="M116" s="478">
        <v>436947</v>
      </c>
      <c r="N116" s="478">
        <v>372925.37180545321</v>
      </c>
      <c r="O116" s="478">
        <v>-72001.728510229033</v>
      </c>
      <c r="P116" s="478">
        <v>-36000.864255114517</v>
      </c>
      <c r="Q116" s="41"/>
      <c r="R116" s="41">
        <v>1442924</v>
      </c>
      <c r="S116" s="41">
        <v>1495002.7612097908</v>
      </c>
      <c r="T116" s="499">
        <v>594698.73847422237</v>
      </c>
      <c r="U116" s="499">
        <v>601934.44651720556</v>
      </c>
      <c r="V116" s="474">
        <f t="shared" si="20"/>
        <v>59314.469252774026</v>
      </c>
      <c r="W116" s="440">
        <v>5151001.7384742219</v>
      </c>
      <c r="X116" s="440">
        <v>5038286.265727398</v>
      </c>
      <c r="Y116" s="480">
        <v>81265</v>
      </c>
      <c r="Z116" s="481">
        <v>81265</v>
      </c>
      <c r="AA116" s="440">
        <v>5232266.7384742219</v>
      </c>
      <c r="AB116" s="440">
        <v>5119551.265727398</v>
      </c>
      <c r="AC116" s="474">
        <f t="shared" si="21"/>
        <v>-112715.47274682391</v>
      </c>
      <c r="AD116" s="482">
        <f t="shared" si="22"/>
        <v>2065.6402441666883</v>
      </c>
      <c r="AE116" s="440">
        <v>2069.3416595502822</v>
      </c>
      <c r="AF116" s="476">
        <f t="shared" si="23"/>
        <v>3.7014153835939396</v>
      </c>
      <c r="AG116" s="264">
        <v>17</v>
      </c>
    </row>
    <row r="117" spans="1:33">
      <c r="A117" s="255">
        <v>320</v>
      </c>
      <c r="B117" s="18" t="s">
        <v>122</v>
      </c>
      <c r="C117" s="21">
        <v>7105</v>
      </c>
      <c r="D117" s="21">
        <v>6996</v>
      </c>
      <c r="E117" s="22">
        <v>4026423.0328112678</v>
      </c>
      <c r="F117" s="22">
        <v>2262576.2330803787</v>
      </c>
      <c r="G117" s="474">
        <f t="shared" si="16"/>
        <v>-1763846.799730889</v>
      </c>
      <c r="H117" s="475">
        <f t="shared" si="17"/>
        <v>2601541</v>
      </c>
      <c r="I117" s="22">
        <f t="shared" si="18"/>
        <v>678879.26951963583</v>
      </c>
      <c r="J117" s="476">
        <f t="shared" si="19"/>
        <v>-1922661.7304803641</v>
      </c>
      <c r="K117" s="483">
        <v>1216369</v>
      </c>
      <c r="L117" s="478">
        <v>323770.66625699226</v>
      </c>
      <c r="M117" s="478">
        <v>1385172</v>
      </c>
      <c r="N117" s="478">
        <v>660519.3304196134</v>
      </c>
      <c r="O117" s="478">
        <v>-203607.15143797992</v>
      </c>
      <c r="P117" s="478">
        <v>-101803.57571898996</v>
      </c>
      <c r="Q117" s="41"/>
      <c r="R117" s="41">
        <v>2612167</v>
      </c>
      <c r="S117" s="41">
        <v>2935103.0388998752</v>
      </c>
      <c r="T117" s="499">
        <v>1333239.8237081533</v>
      </c>
      <c r="U117" s="499">
        <v>1359963.1674853477</v>
      </c>
      <c r="V117" s="474">
        <f t="shared" si="20"/>
        <v>349659.38267706987</v>
      </c>
      <c r="W117" s="440">
        <v>7971829.8237081533</v>
      </c>
      <c r="X117" s="440">
        <v>6557642.4394656019</v>
      </c>
      <c r="Y117" s="480">
        <v>-342711</v>
      </c>
      <c r="Z117" s="481">
        <v>-342711</v>
      </c>
      <c r="AA117" s="440">
        <v>7629118.8237081533</v>
      </c>
      <c r="AB117" s="440">
        <v>6214931.4394656019</v>
      </c>
      <c r="AC117" s="474">
        <f t="shared" si="21"/>
        <v>-1414187.3842425514</v>
      </c>
      <c r="AD117" s="482">
        <f t="shared" si="22"/>
        <v>1073.7676036183186</v>
      </c>
      <c r="AE117" s="440">
        <v>888.35497991217869</v>
      </c>
      <c r="AF117" s="476">
        <f t="shared" si="23"/>
        <v>-185.41262370613993</v>
      </c>
      <c r="AG117" s="264">
        <v>19</v>
      </c>
    </row>
    <row r="118" spans="1:33">
      <c r="A118" s="255">
        <v>322</v>
      </c>
      <c r="B118" s="18" t="s">
        <v>123</v>
      </c>
      <c r="C118" s="21">
        <v>6614</v>
      </c>
      <c r="D118" s="21">
        <v>6549</v>
      </c>
      <c r="E118" s="22">
        <v>7194017.4896556977</v>
      </c>
      <c r="F118" s="22">
        <v>6431146.3710845336</v>
      </c>
      <c r="G118" s="474">
        <f t="shared" si="16"/>
        <v>-762871.11857116409</v>
      </c>
      <c r="H118" s="475">
        <f t="shared" si="17"/>
        <v>2480533</v>
      </c>
      <c r="I118" s="22">
        <f t="shared" si="18"/>
        <v>1736249.0265931995</v>
      </c>
      <c r="J118" s="476">
        <f t="shared" si="19"/>
        <v>-744283.97340680053</v>
      </c>
      <c r="K118" s="483">
        <v>1247601</v>
      </c>
      <c r="L118" s="478">
        <v>1045250.9413045773</v>
      </c>
      <c r="M118" s="478">
        <v>1232932</v>
      </c>
      <c r="N118" s="478">
        <v>976895.005264465</v>
      </c>
      <c r="O118" s="478">
        <v>-190597.94665056182</v>
      </c>
      <c r="P118" s="478">
        <v>-95298.973325280909</v>
      </c>
      <c r="Q118" s="41"/>
      <c r="R118" s="41">
        <v>1998390</v>
      </c>
      <c r="S118" s="41">
        <v>2223084.7785190321</v>
      </c>
      <c r="T118" s="499">
        <v>1276403.4791246401</v>
      </c>
      <c r="U118" s="499">
        <v>1284656.8671159013</v>
      </c>
      <c r="V118" s="474">
        <f t="shared" si="20"/>
        <v>232948.16651029326</v>
      </c>
      <c r="W118" s="440">
        <v>10468810.479124639</v>
      </c>
      <c r="X118" s="440">
        <v>9938888.0167194679</v>
      </c>
      <c r="Y118" s="480">
        <v>-516001</v>
      </c>
      <c r="Z118" s="481">
        <v>-516001</v>
      </c>
      <c r="AA118" s="440">
        <v>9952809.4791246392</v>
      </c>
      <c r="AB118" s="440">
        <v>9422887.0167194679</v>
      </c>
      <c r="AC118" s="474">
        <f t="shared" si="21"/>
        <v>-529922.46240517125</v>
      </c>
      <c r="AD118" s="482">
        <f t="shared" si="22"/>
        <v>1504.8094162571272</v>
      </c>
      <c r="AE118" s="440">
        <v>1438.8283732966054</v>
      </c>
      <c r="AF118" s="476">
        <f t="shared" si="23"/>
        <v>-65.981042960521791</v>
      </c>
      <c r="AG118" s="264">
        <v>2</v>
      </c>
    </row>
    <row r="119" spans="1:33">
      <c r="A119" s="255">
        <v>398</v>
      </c>
      <c r="B119" s="18" t="s">
        <v>124</v>
      </c>
      <c r="C119" s="21">
        <v>120027</v>
      </c>
      <c r="D119" s="21">
        <v>120175</v>
      </c>
      <c r="E119" s="22">
        <v>51302459.100387141</v>
      </c>
      <c r="F119" s="22">
        <v>44107394.461479276</v>
      </c>
      <c r="G119" s="474">
        <f t="shared" si="16"/>
        <v>-7195064.6389078647</v>
      </c>
      <c r="H119" s="475">
        <f t="shared" si="17"/>
        <v>31620803</v>
      </c>
      <c r="I119" s="22">
        <f t="shared" si="18"/>
        <v>23451047.660747405</v>
      </c>
      <c r="J119" s="476">
        <f t="shared" si="19"/>
        <v>-8169755.3392525949</v>
      </c>
      <c r="K119" s="483">
        <v>12854457</v>
      </c>
      <c r="L119" s="478">
        <v>12430375.928444372</v>
      </c>
      <c r="M119" s="478">
        <v>18766346</v>
      </c>
      <c r="N119" s="478">
        <v>16266917.320651926</v>
      </c>
      <c r="O119" s="478">
        <v>-3497497.058899262</v>
      </c>
      <c r="P119" s="478">
        <v>-1748748.529449631</v>
      </c>
      <c r="Q119" s="41"/>
      <c r="R119" s="41">
        <v>24612317</v>
      </c>
      <c r="S119" s="41">
        <v>22916386.51617609</v>
      </c>
      <c r="T119" s="499">
        <v>18168313.588099688</v>
      </c>
      <c r="U119" s="499">
        <v>18621317.636290349</v>
      </c>
      <c r="V119" s="474">
        <f t="shared" si="20"/>
        <v>-1242926.4356332496</v>
      </c>
      <c r="W119" s="440">
        <v>94083089.588099688</v>
      </c>
      <c r="X119" s="440">
        <v>85645098.613945723</v>
      </c>
      <c r="Y119" s="480">
        <v>-4077446</v>
      </c>
      <c r="Z119" s="481">
        <v>-4077446</v>
      </c>
      <c r="AA119" s="440">
        <v>90005643.588099688</v>
      </c>
      <c r="AB119" s="440">
        <v>81567652.613945723</v>
      </c>
      <c r="AC119" s="474">
        <f t="shared" si="21"/>
        <v>-8437990.9741539657</v>
      </c>
      <c r="AD119" s="482">
        <f t="shared" si="22"/>
        <v>749.8783072816924</v>
      </c>
      <c r="AE119" s="440">
        <v>678.74060839563742</v>
      </c>
      <c r="AF119" s="476">
        <f t="shared" si="23"/>
        <v>-71.137698886054977</v>
      </c>
      <c r="AG119" s="264">
        <v>7</v>
      </c>
    </row>
    <row r="120" spans="1:33">
      <c r="A120" s="255">
        <v>399</v>
      </c>
      <c r="B120" s="18" t="s">
        <v>125</v>
      </c>
      <c r="C120" s="21">
        <v>7916</v>
      </c>
      <c r="D120" s="21">
        <v>7817</v>
      </c>
      <c r="E120" s="22">
        <v>1505541.0329757198</v>
      </c>
      <c r="F120" s="22">
        <v>645130.8082549125</v>
      </c>
      <c r="G120" s="474">
        <f t="shared" si="16"/>
        <v>-860410.22472080728</v>
      </c>
      <c r="H120" s="475">
        <f t="shared" si="17"/>
        <v>-2707364</v>
      </c>
      <c r="I120" s="22">
        <f t="shared" si="18"/>
        <v>-3595187.6296961424</v>
      </c>
      <c r="J120" s="476">
        <f t="shared" si="19"/>
        <v>-887823.62969614239</v>
      </c>
      <c r="K120" s="483">
        <v>-1174178</v>
      </c>
      <c r="L120" s="478">
        <v>-1556014.5039341326</v>
      </c>
      <c r="M120" s="477">
        <v>-1533186</v>
      </c>
      <c r="N120" s="477">
        <v>-1697921.6028652068</v>
      </c>
      <c r="O120" s="477">
        <v>-227501.01526453532</v>
      </c>
      <c r="P120" s="477">
        <v>-113750.50763226766</v>
      </c>
      <c r="Q120" s="22"/>
      <c r="R120" s="41">
        <v>3221667</v>
      </c>
      <c r="S120" s="41">
        <v>2963416.6517284643</v>
      </c>
      <c r="T120" s="499">
        <v>1304513.8354180634</v>
      </c>
      <c r="U120" s="499">
        <v>1310584.0736909111</v>
      </c>
      <c r="V120" s="474">
        <f t="shared" si="20"/>
        <v>-252180.1099986881</v>
      </c>
      <c r="W120" s="440">
        <v>6031721.8354180632</v>
      </c>
      <c r="X120" s="440">
        <v>4919131.5336742876</v>
      </c>
      <c r="Y120" s="480">
        <v>-380211</v>
      </c>
      <c r="Z120" s="481">
        <v>-380211</v>
      </c>
      <c r="AA120" s="440">
        <v>5651510.8354180632</v>
      </c>
      <c r="AB120" s="440">
        <v>4538920.5336742876</v>
      </c>
      <c r="AC120" s="474">
        <f t="shared" si="21"/>
        <v>-1112590.3017437756</v>
      </c>
      <c r="AD120" s="482">
        <f t="shared" si="22"/>
        <v>713.93517375165027</v>
      </c>
      <c r="AE120" s="440">
        <v>580.64737542206569</v>
      </c>
      <c r="AF120" s="476">
        <f t="shared" si="23"/>
        <v>-133.28779832958458</v>
      </c>
      <c r="AG120" s="264">
        <v>15</v>
      </c>
    </row>
    <row r="121" spans="1:33">
      <c r="A121" s="255">
        <v>400</v>
      </c>
      <c r="B121" s="18" t="s">
        <v>126</v>
      </c>
      <c r="C121" s="21">
        <v>8456</v>
      </c>
      <c r="D121" s="21">
        <v>8366</v>
      </c>
      <c r="E121" s="22">
        <v>7098272.6156987585</v>
      </c>
      <c r="F121" s="22">
        <v>6324447.1363381576</v>
      </c>
      <c r="G121" s="474">
        <f t="shared" si="16"/>
        <v>-773825.47936060093</v>
      </c>
      <c r="H121" s="475">
        <f t="shared" si="17"/>
        <v>3720732</v>
      </c>
      <c r="I121" s="22">
        <f t="shared" si="18"/>
        <v>2518558.6001557098</v>
      </c>
      <c r="J121" s="476">
        <f t="shared" si="19"/>
        <v>-1202173.3998442902</v>
      </c>
      <c r="K121" s="483">
        <v>2097678</v>
      </c>
      <c r="L121" s="478">
        <v>1688371.2327173345</v>
      </c>
      <c r="M121" s="478">
        <v>1623054</v>
      </c>
      <c r="N121" s="478">
        <v>1195405.5125777712</v>
      </c>
      <c r="O121" s="478">
        <v>-243478.76342626358</v>
      </c>
      <c r="P121" s="478">
        <v>-121739.38171313179</v>
      </c>
      <c r="Q121" s="41"/>
      <c r="R121" s="41">
        <v>3028423</v>
      </c>
      <c r="S121" s="41">
        <v>2958225.5754981507</v>
      </c>
      <c r="T121" s="499">
        <v>1719447.5177456571</v>
      </c>
      <c r="U121" s="499">
        <v>1731501.6497970312</v>
      </c>
      <c r="V121" s="474">
        <f t="shared" si="20"/>
        <v>-58143.292450474575</v>
      </c>
      <c r="W121" s="440">
        <v>11846143.517745657</v>
      </c>
      <c r="X121" s="440">
        <v>11014174.36163334</v>
      </c>
      <c r="Y121" s="480">
        <v>978329</v>
      </c>
      <c r="Z121" s="481">
        <v>978329</v>
      </c>
      <c r="AA121" s="440">
        <v>12824472.517745657</v>
      </c>
      <c r="AB121" s="440">
        <v>11992503.36163334</v>
      </c>
      <c r="AC121" s="474">
        <f t="shared" si="21"/>
        <v>-831969.156112317</v>
      </c>
      <c r="AD121" s="482">
        <f t="shared" si="22"/>
        <v>1516.6121709727597</v>
      </c>
      <c r="AE121" s="440">
        <v>1433.4811572595434</v>
      </c>
      <c r="AF121" s="476">
        <f t="shared" si="23"/>
        <v>-83.131013713216362</v>
      </c>
      <c r="AG121" s="264">
        <v>2</v>
      </c>
    </row>
    <row r="122" spans="1:33">
      <c r="A122" s="255">
        <v>402</v>
      </c>
      <c r="B122" s="18" t="s">
        <v>127</v>
      </c>
      <c r="C122" s="21">
        <v>9247</v>
      </c>
      <c r="D122" s="21">
        <v>9099</v>
      </c>
      <c r="E122" s="22">
        <v>629567.42751699546</v>
      </c>
      <c r="F122" s="22">
        <v>-1738444.1350466553</v>
      </c>
      <c r="G122" s="474">
        <f t="shared" si="16"/>
        <v>-2368011.5625636508</v>
      </c>
      <c r="H122" s="475">
        <f t="shared" si="17"/>
        <v>-1738728</v>
      </c>
      <c r="I122" s="22">
        <f t="shared" si="18"/>
        <v>-4003636.8194778846</v>
      </c>
      <c r="J122" s="476">
        <f t="shared" si="19"/>
        <v>-2264908.8194778846</v>
      </c>
      <c r="K122" s="483">
        <v>-783440</v>
      </c>
      <c r="L122" s="478">
        <v>-1966695.4914481973</v>
      </c>
      <c r="M122" s="478">
        <v>-955288</v>
      </c>
      <c r="N122" s="478">
        <v>-1639724.031517213</v>
      </c>
      <c r="O122" s="478">
        <v>-264811.53100831609</v>
      </c>
      <c r="P122" s="478">
        <v>-132405.76550415804</v>
      </c>
      <c r="Q122" s="41"/>
      <c r="R122" s="41">
        <v>5014581</v>
      </c>
      <c r="S122" s="41">
        <v>5101196.1554673798</v>
      </c>
      <c r="T122" s="499">
        <v>1916903.2441040578</v>
      </c>
      <c r="U122" s="499">
        <v>1928035.0540898496</v>
      </c>
      <c r="V122" s="474">
        <f t="shared" si="20"/>
        <v>97746.965453172103</v>
      </c>
      <c r="W122" s="440">
        <v>7561051.2441040576</v>
      </c>
      <c r="X122" s="440">
        <v>5290787.0745105743</v>
      </c>
      <c r="Y122" s="480">
        <v>-96194</v>
      </c>
      <c r="Z122" s="481">
        <v>-96194</v>
      </c>
      <c r="AA122" s="440">
        <v>7464857.2441040576</v>
      </c>
      <c r="AB122" s="440">
        <v>5194593.0745105743</v>
      </c>
      <c r="AC122" s="474">
        <f t="shared" si="21"/>
        <v>-2270264.1695934832</v>
      </c>
      <c r="AD122" s="482">
        <f t="shared" si="22"/>
        <v>807.27341236120446</v>
      </c>
      <c r="AE122" s="440">
        <v>570.89713974179301</v>
      </c>
      <c r="AF122" s="476">
        <f t="shared" si="23"/>
        <v>-236.37627261941145</v>
      </c>
      <c r="AG122" s="264">
        <v>11</v>
      </c>
    </row>
    <row r="123" spans="1:33">
      <c r="A123" s="255">
        <v>403</v>
      </c>
      <c r="B123" s="18" t="s">
        <v>128</v>
      </c>
      <c r="C123" s="21">
        <v>2866</v>
      </c>
      <c r="D123" s="21">
        <v>2820</v>
      </c>
      <c r="E123" s="22">
        <v>1459361.8884757631</v>
      </c>
      <c r="F123" s="22">
        <v>509953.24824935105</v>
      </c>
      <c r="G123" s="474">
        <f t="shared" si="16"/>
        <v>-949408.6402264121</v>
      </c>
      <c r="H123" s="475">
        <f t="shared" si="17"/>
        <v>699758</v>
      </c>
      <c r="I123" s="22">
        <f t="shared" si="18"/>
        <v>-312842.5658806659</v>
      </c>
      <c r="J123" s="476">
        <f t="shared" si="19"/>
        <v>-1012600.5658806659</v>
      </c>
      <c r="K123" s="483">
        <v>551375</v>
      </c>
      <c r="L123" s="478">
        <v>-1734.569427687959</v>
      </c>
      <c r="M123" s="478">
        <v>148383</v>
      </c>
      <c r="N123" s="478">
        <v>-188000.75651835027</v>
      </c>
      <c r="O123" s="478">
        <v>-82071.493289751772</v>
      </c>
      <c r="P123" s="478">
        <v>-41035.746644875886</v>
      </c>
      <c r="Q123" s="41"/>
      <c r="R123" s="41">
        <v>1526725</v>
      </c>
      <c r="S123" s="41">
        <v>1610321.8364153835</v>
      </c>
      <c r="T123" s="499">
        <v>666115.83031535835</v>
      </c>
      <c r="U123" s="499">
        <v>677388.87828071823</v>
      </c>
      <c r="V123" s="474">
        <f t="shared" si="20"/>
        <v>94869.884380743373</v>
      </c>
      <c r="W123" s="440">
        <v>3652202.8303153585</v>
      </c>
      <c r="X123" s="440">
        <v>2797663.9629454529</v>
      </c>
      <c r="Y123" s="480">
        <v>55775</v>
      </c>
      <c r="Z123" s="481">
        <v>55775</v>
      </c>
      <c r="AA123" s="440">
        <v>3707977.8303153585</v>
      </c>
      <c r="AB123" s="440">
        <v>2853438.9629454529</v>
      </c>
      <c r="AC123" s="474">
        <f t="shared" si="21"/>
        <v>-854538.86736990558</v>
      </c>
      <c r="AD123" s="482">
        <f t="shared" si="22"/>
        <v>1293.7815179048703</v>
      </c>
      <c r="AE123" s="440">
        <v>1011.8577882785294</v>
      </c>
      <c r="AF123" s="476">
        <f t="shared" si="23"/>
        <v>-281.9237296263409</v>
      </c>
      <c r="AG123" s="264">
        <v>14</v>
      </c>
    </row>
    <row r="124" spans="1:33">
      <c r="A124" s="255">
        <v>405</v>
      </c>
      <c r="B124" s="18" t="s">
        <v>129</v>
      </c>
      <c r="C124" s="21">
        <v>72634</v>
      </c>
      <c r="D124" s="21">
        <v>72650</v>
      </c>
      <c r="E124" s="22">
        <v>11660850.851471908</v>
      </c>
      <c r="F124" s="22">
        <v>7785970.9954505125</v>
      </c>
      <c r="G124" s="474">
        <f t="shared" si="16"/>
        <v>-3874879.8560213959</v>
      </c>
      <c r="H124" s="475">
        <f t="shared" si="17"/>
        <v>3493473</v>
      </c>
      <c r="I124" s="22">
        <f t="shared" si="18"/>
        <v>-1141330.4322344738</v>
      </c>
      <c r="J124" s="476">
        <f t="shared" si="19"/>
        <v>-4634803.4322344735</v>
      </c>
      <c r="K124" s="483">
        <v>-542374</v>
      </c>
      <c r="L124" s="478">
        <v>-616082.66338247596</v>
      </c>
      <c r="M124" s="478">
        <v>4035847</v>
      </c>
      <c r="N124" s="478">
        <v>2646291.5862014415</v>
      </c>
      <c r="O124" s="478">
        <v>-2114359.5700356262</v>
      </c>
      <c r="P124" s="478">
        <v>-1057179.7850178131</v>
      </c>
      <c r="Q124" s="41"/>
      <c r="R124" s="41">
        <v>9203077</v>
      </c>
      <c r="S124" s="41">
        <v>13063698.275507746</v>
      </c>
      <c r="T124" s="499">
        <v>11543595.091604726</v>
      </c>
      <c r="U124" s="499">
        <v>11767291.497942574</v>
      </c>
      <c r="V124" s="474">
        <f t="shared" si="20"/>
        <v>4084317.6818455979</v>
      </c>
      <c r="W124" s="440">
        <v>32407522.091604725</v>
      </c>
      <c r="X124" s="440">
        <v>32616960.768900834</v>
      </c>
      <c r="Y124" s="480">
        <v>-5769783</v>
      </c>
      <c r="Z124" s="481">
        <v>-5769783</v>
      </c>
      <c r="AA124" s="440">
        <v>26637739.091604725</v>
      </c>
      <c r="AB124" s="440">
        <v>26847177.768900834</v>
      </c>
      <c r="AC124" s="474">
        <f t="shared" si="21"/>
        <v>209438.6772961095</v>
      </c>
      <c r="AD124" s="482">
        <f t="shared" si="22"/>
        <v>366.73925560487822</v>
      </c>
      <c r="AE124" s="440">
        <v>369.54133198762332</v>
      </c>
      <c r="AF124" s="476">
        <f t="shared" si="23"/>
        <v>2.8020763827450992</v>
      </c>
      <c r="AG124" s="264">
        <v>9</v>
      </c>
    </row>
    <row r="125" spans="1:33">
      <c r="A125" s="255">
        <v>407</v>
      </c>
      <c r="B125" s="18" t="s">
        <v>130</v>
      </c>
      <c r="C125" s="21">
        <v>2580</v>
      </c>
      <c r="D125" s="21">
        <v>2518</v>
      </c>
      <c r="E125" s="22">
        <v>1480685.5261859666</v>
      </c>
      <c r="F125" s="22">
        <v>1355679.1701747663</v>
      </c>
      <c r="G125" s="474">
        <f t="shared" si="16"/>
        <v>-125006.35601120023</v>
      </c>
      <c r="H125" s="475">
        <f t="shared" si="17"/>
        <v>343910</v>
      </c>
      <c r="I125" s="22">
        <f t="shared" si="18"/>
        <v>198746.28109600916</v>
      </c>
      <c r="J125" s="476">
        <f t="shared" si="19"/>
        <v>-145163.71890399084</v>
      </c>
      <c r="K125" s="483">
        <v>231777</v>
      </c>
      <c r="L125" s="478">
        <v>238680.55645978486</v>
      </c>
      <c r="M125" s="478">
        <v>112133</v>
      </c>
      <c r="N125" s="478">
        <v>69989.139584945049</v>
      </c>
      <c r="O125" s="478">
        <v>-73282.276632480483</v>
      </c>
      <c r="P125" s="478">
        <v>-36641.138316240242</v>
      </c>
      <c r="Q125" s="41"/>
      <c r="R125" s="41">
        <v>1207079</v>
      </c>
      <c r="S125" s="41">
        <v>1212817.2005244379</v>
      </c>
      <c r="T125" s="499">
        <v>646591.111226234</v>
      </c>
      <c r="U125" s="499">
        <v>646402.50388279732</v>
      </c>
      <c r="V125" s="474">
        <f t="shared" si="20"/>
        <v>5549.5931810010225</v>
      </c>
      <c r="W125" s="440">
        <v>3334355.1112262341</v>
      </c>
      <c r="X125" s="440">
        <v>3214898.8745820019</v>
      </c>
      <c r="Y125" s="480">
        <v>-614692</v>
      </c>
      <c r="Z125" s="481">
        <v>-614692</v>
      </c>
      <c r="AA125" s="440">
        <v>2719663.1112262341</v>
      </c>
      <c r="AB125" s="440">
        <v>2600206.8745820019</v>
      </c>
      <c r="AC125" s="474">
        <f t="shared" si="21"/>
        <v>-119456.23664423218</v>
      </c>
      <c r="AD125" s="482">
        <f t="shared" si="22"/>
        <v>1054.1329888473776</v>
      </c>
      <c r="AE125" s="440">
        <v>1032.6476864900721</v>
      </c>
      <c r="AF125" s="476">
        <f t="shared" si="23"/>
        <v>-21.4853023573055</v>
      </c>
      <c r="AG125" s="264">
        <v>1</v>
      </c>
    </row>
    <row r="126" spans="1:33">
      <c r="A126" s="255">
        <v>408</v>
      </c>
      <c r="B126" s="18" t="s">
        <v>131</v>
      </c>
      <c r="C126" s="21">
        <v>14203</v>
      </c>
      <c r="D126" s="21">
        <v>14099</v>
      </c>
      <c r="E126" s="22">
        <v>6916952.4105135407</v>
      </c>
      <c r="F126" s="22">
        <v>4705569.8115975158</v>
      </c>
      <c r="G126" s="474">
        <f t="shared" si="16"/>
        <v>-2211382.5989160249</v>
      </c>
      <c r="H126" s="475">
        <f t="shared" si="17"/>
        <v>1201640</v>
      </c>
      <c r="I126" s="22">
        <f t="shared" si="18"/>
        <v>-819657.54496950353</v>
      </c>
      <c r="J126" s="476">
        <f t="shared" si="19"/>
        <v>-2021297.5449695035</v>
      </c>
      <c r="K126" s="483">
        <v>1127635</v>
      </c>
      <c r="L126" s="478">
        <v>186743.99033681533</v>
      </c>
      <c r="M126" s="478">
        <v>74005</v>
      </c>
      <c r="N126" s="478">
        <v>-390908.9906828028</v>
      </c>
      <c r="O126" s="478">
        <v>-410328.36308234406</v>
      </c>
      <c r="P126" s="478">
        <v>-205164.18154117203</v>
      </c>
      <c r="Q126" s="41"/>
      <c r="R126" s="41">
        <v>6570034</v>
      </c>
      <c r="S126" s="41">
        <v>6318294.2449714402</v>
      </c>
      <c r="T126" s="499">
        <v>2563558.6301105162</v>
      </c>
      <c r="U126" s="499">
        <v>2586538.8412399357</v>
      </c>
      <c r="V126" s="474">
        <f t="shared" si="20"/>
        <v>-228759.54389914125</v>
      </c>
      <c r="W126" s="440">
        <v>16050544.630110517</v>
      </c>
      <c r="X126" s="440">
        <v>13610402.897808891</v>
      </c>
      <c r="Y126" s="480">
        <v>-3461</v>
      </c>
      <c r="Z126" s="481">
        <v>-3461</v>
      </c>
      <c r="AA126" s="440">
        <v>16047083.630110517</v>
      </c>
      <c r="AB126" s="440">
        <v>13606941.897808891</v>
      </c>
      <c r="AC126" s="474">
        <f t="shared" si="21"/>
        <v>-2440141.7323016264</v>
      </c>
      <c r="AD126" s="482">
        <f t="shared" si="22"/>
        <v>1129.8376138921719</v>
      </c>
      <c r="AE126" s="440">
        <v>965.09978706354286</v>
      </c>
      <c r="AF126" s="476">
        <f t="shared" si="23"/>
        <v>-164.73782682862907</v>
      </c>
      <c r="AG126" s="264">
        <v>14</v>
      </c>
    </row>
    <row r="127" spans="1:33">
      <c r="A127" s="255">
        <v>410</v>
      </c>
      <c r="B127" s="18" t="s">
        <v>132</v>
      </c>
      <c r="C127" s="21">
        <v>18788</v>
      </c>
      <c r="D127" s="21">
        <v>18775</v>
      </c>
      <c r="E127" s="22">
        <v>10882036.218987186</v>
      </c>
      <c r="F127" s="22">
        <v>7848744.2412928278</v>
      </c>
      <c r="G127" s="474">
        <f t="shared" si="16"/>
        <v>-3033291.9776943577</v>
      </c>
      <c r="H127" s="475">
        <f t="shared" si="17"/>
        <v>-3363146</v>
      </c>
      <c r="I127" s="22">
        <f t="shared" si="18"/>
        <v>-6485819.651478678</v>
      </c>
      <c r="J127" s="476">
        <f t="shared" si="19"/>
        <v>-3122673.651478678</v>
      </c>
      <c r="K127" s="483">
        <v>-1687202</v>
      </c>
      <c r="L127" s="478">
        <v>-3199093.3276624191</v>
      </c>
      <c r="M127" s="478">
        <v>-1675944</v>
      </c>
      <c r="N127" s="478">
        <v>-2467102.7671592962</v>
      </c>
      <c r="O127" s="478">
        <v>-546415.70443797496</v>
      </c>
      <c r="P127" s="478">
        <v>-273207.85221898748</v>
      </c>
      <c r="Q127" s="41"/>
      <c r="R127" s="41">
        <v>8090771</v>
      </c>
      <c r="S127" s="41">
        <v>7584495.2456094855</v>
      </c>
      <c r="T127" s="499">
        <v>2687907.5440148944</v>
      </c>
      <c r="U127" s="499">
        <v>2702645.9503730419</v>
      </c>
      <c r="V127" s="474">
        <f t="shared" si="20"/>
        <v>-491537.34803236648</v>
      </c>
      <c r="W127" s="440">
        <v>21660714.544014893</v>
      </c>
      <c r="X127" s="440">
        <v>18135885.437275354</v>
      </c>
      <c r="Y127" s="480">
        <v>-1471414</v>
      </c>
      <c r="Z127" s="481">
        <v>-1471414</v>
      </c>
      <c r="AA127" s="440">
        <v>20189300.544014893</v>
      </c>
      <c r="AB127" s="440">
        <v>16664471.437275356</v>
      </c>
      <c r="AC127" s="474">
        <f t="shared" si="21"/>
        <v>-3524829.1067395378</v>
      </c>
      <c r="AD127" s="482">
        <f t="shared" si="22"/>
        <v>1074.5848703435647</v>
      </c>
      <c r="AE127" s="440">
        <v>887.5883588428951</v>
      </c>
      <c r="AF127" s="476">
        <f t="shared" si="23"/>
        <v>-186.99651150066961</v>
      </c>
      <c r="AG127" s="264">
        <v>13</v>
      </c>
    </row>
    <row r="128" spans="1:33">
      <c r="A128" s="255">
        <v>416</v>
      </c>
      <c r="B128" s="18" t="s">
        <v>133</v>
      </c>
      <c r="C128" s="21">
        <v>2917</v>
      </c>
      <c r="D128" s="21">
        <v>2886</v>
      </c>
      <c r="E128" s="22">
        <v>402719.26180856058</v>
      </c>
      <c r="F128" s="22">
        <v>434450.17018882139</v>
      </c>
      <c r="G128" s="474">
        <f t="shared" si="16"/>
        <v>31730.908380260807</v>
      </c>
      <c r="H128" s="475">
        <f t="shared" si="17"/>
        <v>-603278</v>
      </c>
      <c r="I128" s="22">
        <f t="shared" si="18"/>
        <v>-758453.68711142556</v>
      </c>
      <c r="J128" s="476">
        <f t="shared" si="19"/>
        <v>-155175.68711142556</v>
      </c>
      <c r="K128" s="483">
        <v>-338059</v>
      </c>
      <c r="L128" s="478">
        <v>-375483.45121920179</v>
      </c>
      <c r="M128" s="478">
        <v>-265219</v>
      </c>
      <c r="N128" s="478">
        <v>-256981.76268253039</v>
      </c>
      <c r="O128" s="478">
        <v>-83992.31547312894</v>
      </c>
      <c r="P128" s="478">
        <v>-41996.15773656447</v>
      </c>
      <c r="Q128" s="41"/>
      <c r="R128" s="41">
        <v>1316051</v>
      </c>
      <c r="S128" s="41">
        <v>1302713.5702659104</v>
      </c>
      <c r="T128" s="499">
        <v>519339.96942344547</v>
      </c>
      <c r="U128" s="499">
        <v>520566.78582973854</v>
      </c>
      <c r="V128" s="474">
        <f t="shared" si="20"/>
        <v>-12110.613327796571</v>
      </c>
      <c r="W128" s="440">
        <v>2238109.9694234454</v>
      </c>
      <c r="X128" s="440">
        <v>2257730.5262844702</v>
      </c>
      <c r="Y128" s="480">
        <v>-616142</v>
      </c>
      <c r="Z128" s="481">
        <v>-616142</v>
      </c>
      <c r="AA128" s="440">
        <v>1621967.9694234454</v>
      </c>
      <c r="AB128" s="440">
        <v>1641588.5262844702</v>
      </c>
      <c r="AC128" s="474">
        <f t="shared" si="21"/>
        <v>19620.556861024816</v>
      </c>
      <c r="AD128" s="482">
        <f t="shared" si="22"/>
        <v>556.03975640159251</v>
      </c>
      <c r="AE128" s="440">
        <v>568.81099316856205</v>
      </c>
      <c r="AF128" s="476">
        <f t="shared" si="23"/>
        <v>12.771236766969537</v>
      </c>
      <c r="AG128" s="264">
        <v>9</v>
      </c>
    </row>
    <row r="129" spans="1:33">
      <c r="A129" s="255">
        <v>418</v>
      </c>
      <c r="B129" s="18" t="s">
        <v>134</v>
      </c>
      <c r="C129" s="21">
        <v>24164</v>
      </c>
      <c r="D129" s="21">
        <v>24580</v>
      </c>
      <c r="E129" s="22">
        <v>19031342.187539309</v>
      </c>
      <c r="F129" s="22">
        <v>18233469.19123894</v>
      </c>
      <c r="G129" s="474">
        <f t="shared" si="16"/>
        <v>-797872.9963003695</v>
      </c>
      <c r="H129" s="475">
        <f t="shared" si="17"/>
        <v>151899</v>
      </c>
      <c r="I129" s="22">
        <f t="shared" si="18"/>
        <v>-479669.24731804722</v>
      </c>
      <c r="J129" s="476">
        <f t="shared" si="19"/>
        <v>-631568.24731804722</v>
      </c>
      <c r="K129" s="483">
        <v>-30707</v>
      </c>
      <c r="L129" s="478">
        <v>505147.090106057</v>
      </c>
      <c r="M129" s="478">
        <v>182606</v>
      </c>
      <c r="N129" s="478">
        <v>88224.782289777955</v>
      </c>
      <c r="O129" s="478">
        <v>-715360.74647592148</v>
      </c>
      <c r="P129" s="478">
        <v>-357680.37323796074</v>
      </c>
      <c r="Q129" s="41"/>
      <c r="R129" s="41">
        <v>2683887</v>
      </c>
      <c r="S129" s="41">
        <v>1976556.0552485785</v>
      </c>
      <c r="T129" s="499">
        <v>2849189.1177563276</v>
      </c>
      <c r="U129" s="499">
        <v>2860755.4582508262</v>
      </c>
      <c r="V129" s="474">
        <f t="shared" si="20"/>
        <v>-695764.60425692238</v>
      </c>
      <c r="W129" s="440">
        <v>24564418.117756329</v>
      </c>
      <c r="X129" s="440">
        <v>23070780.704738341</v>
      </c>
      <c r="Y129" s="480">
        <v>-2491947</v>
      </c>
      <c r="Z129" s="481">
        <v>-2491947</v>
      </c>
      <c r="AA129" s="440">
        <v>22072471.117756329</v>
      </c>
      <c r="AB129" s="440">
        <v>20578833.704738341</v>
      </c>
      <c r="AC129" s="474">
        <f t="shared" si="21"/>
        <v>-1493637.4130179882</v>
      </c>
      <c r="AD129" s="482">
        <f t="shared" si="22"/>
        <v>913.44442632661514</v>
      </c>
      <c r="AE129" s="440">
        <v>837.2186210227153</v>
      </c>
      <c r="AF129" s="476">
        <f t="shared" si="23"/>
        <v>-76.225805303899847</v>
      </c>
      <c r="AG129" s="264">
        <v>6</v>
      </c>
    </row>
    <row r="130" spans="1:33">
      <c r="A130" s="255">
        <v>420</v>
      </c>
      <c r="B130" s="18" t="s">
        <v>135</v>
      </c>
      <c r="C130" s="21">
        <v>9280</v>
      </c>
      <c r="D130" s="21">
        <v>9177</v>
      </c>
      <c r="E130" s="22">
        <v>-1147137.8923972184</v>
      </c>
      <c r="F130" s="22">
        <v>-2167464.7810662054</v>
      </c>
      <c r="G130" s="474">
        <f t="shared" si="16"/>
        <v>-1020326.888668987</v>
      </c>
      <c r="H130" s="475">
        <f t="shared" si="17"/>
        <v>-1921207</v>
      </c>
      <c r="I130" s="22">
        <f t="shared" si="18"/>
        <v>-3032424.5627265638</v>
      </c>
      <c r="J130" s="476">
        <f t="shared" si="19"/>
        <v>-1111217.5627265638</v>
      </c>
      <c r="K130" s="483">
        <v>-1101132</v>
      </c>
      <c r="L130" s="478">
        <v>-1590794.3760832108</v>
      </c>
      <c r="M130" s="478">
        <v>-820075</v>
      </c>
      <c r="N130" s="478">
        <v>-1041007.7962603468</v>
      </c>
      <c r="O130" s="478">
        <v>-267081.59358867089</v>
      </c>
      <c r="P130" s="478">
        <v>-133540.79679433545</v>
      </c>
      <c r="Q130" s="41"/>
      <c r="R130" s="41">
        <v>2306524</v>
      </c>
      <c r="S130" s="41">
        <v>2691061.7002468868</v>
      </c>
      <c r="T130" s="499">
        <v>1701813.5055073863</v>
      </c>
      <c r="U130" s="499">
        <v>1704418.515409946</v>
      </c>
      <c r="V130" s="474">
        <f t="shared" si="20"/>
        <v>387142.7101494465</v>
      </c>
      <c r="W130" s="440">
        <v>2861199.5055073863</v>
      </c>
      <c r="X130" s="440">
        <v>2228015.4345906274</v>
      </c>
      <c r="Y130" s="480">
        <v>-1146993</v>
      </c>
      <c r="Z130" s="481">
        <v>-1146993</v>
      </c>
      <c r="AA130" s="440">
        <v>1714206.5055073863</v>
      </c>
      <c r="AB130" s="440">
        <v>1081022.4345906274</v>
      </c>
      <c r="AC130" s="474">
        <f t="shared" si="21"/>
        <v>-633184.07091675885</v>
      </c>
      <c r="AD130" s="482">
        <f t="shared" si="22"/>
        <v>184.72052861070972</v>
      </c>
      <c r="AE130" s="440">
        <v>117.79693086963358</v>
      </c>
      <c r="AF130" s="476">
        <f t="shared" si="23"/>
        <v>-66.923597741076136</v>
      </c>
      <c r="AG130" s="264">
        <v>11</v>
      </c>
    </row>
    <row r="131" spans="1:33">
      <c r="A131" s="255">
        <v>421</v>
      </c>
      <c r="B131" s="18" t="s">
        <v>136</v>
      </c>
      <c r="C131" s="21">
        <v>719</v>
      </c>
      <c r="D131" s="21">
        <v>695</v>
      </c>
      <c r="E131" s="22">
        <v>671541.36697276717</v>
      </c>
      <c r="F131" s="22">
        <v>205663.4048856796</v>
      </c>
      <c r="G131" s="474">
        <f t="shared" si="16"/>
        <v>-465877.96208708757</v>
      </c>
      <c r="H131" s="475">
        <f t="shared" si="17"/>
        <v>8036</v>
      </c>
      <c r="I131" s="22">
        <f t="shared" si="18"/>
        <v>-516288.49662370991</v>
      </c>
      <c r="J131" s="476">
        <f t="shared" si="19"/>
        <v>-524324.49662370991</v>
      </c>
      <c r="K131" s="483">
        <v>59125</v>
      </c>
      <c r="L131" s="478">
        <v>-242015.02502842923</v>
      </c>
      <c r="M131" s="478">
        <v>-51089</v>
      </c>
      <c r="N131" s="478">
        <v>-243933.21210784581</v>
      </c>
      <c r="O131" s="478">
        <v>-20226.839658289886</v>
      </c>
      <c r="P131" s="478">
        <v>-10113.419829144943</v>
      </c>
      <c r="Q131" s="41"/>
      <c r="R131" s="41">
        <v>87700</v>
      </c>
      <c r="S131" s="41">
        <v>247252.39589867202</v>
      </c>
      <c r="T131" s="499">
        <v>172021.70515941572</v>
      </c>
      <c r="U131" s="499">
        <v>170678.23145751891</v>
      </c>
      <c r="V131" s="474">
        <f t="shared" si="20"/>
        <v>158208.92219677521</v>
      </c>
      <c r="W131" s="440">
        <v>931263.70515941572</v>
      </c>
      <c r="X131" s="440">
        <v>623594.03224187053</v>
      </c>
      <c r="Y131" s="480">
        <v>-186258</v>
      </c>
      <c r="Z131" s="481">
        <v>-186258</v>
      </c>
      <c r="AA131" s="440">
        <v>745005.70515941572</v>
      </c>
      <c r="AB131" s="440">
        <v>437336.03224187053</v>
      </c>
      <c r="AC131" s="474">
        <f t="shared" si="21"/>
        <v>-307669.67291754519</v>
      </c>
      <c r="AD131" s="482">
        <f t="shared" si="22"/>
        <v>1036.1692700409119</v>
      </c>
      <c r="AE131" s="440">
        <v>629.26047804585687</v>
      </c>
      <c r="AF131" s="476">
        <f t="shared" si="23"/>
        <v>-406.90879199505503</v>
      </c>
      <c r="AG131" s="264">
        <v>16</v>
      </c>
    </row>
    <row r="132" spans="1:33">
      <c r="A132" s="255">
        <v>422</v>
      </c>
      <c r="B132" s="18" t="s">
        <v>137</v>
      </c>
      <c r="C132" s="21">
        <v>10543</v>
      </c>
      <c r="D132" s="21">
        <v>10372</v>
      </c>
      <c r="E132" s="22">
        <v>4512111.5603924207</v>
      </c>
      <c r="F132" s="22">
        <v>483344.43519725045</v>
      </c>
      <c r="G132" s="474">
        <f t="shared" ref="G132:G195" si="24">F132-E132</f>
        <v>-4028767.1251951703</v>
      </c>
      <c r="H132" s="475">
        <f t="shared" ref="H132:H195" si="25">SUM(K132,M132)</f>
        <v>3218936</v>
      </c>
      <c r="I132" s="22">
        <f t="shared" ref="I132:I195" si="26">SUM(L132,N132:P132)</f>
        <v>-1094648.5232520055</v>
      </c>
      <c r="J132" s="476">
        <f t="shared" ref="J132:J195" si="27">I132-H132</f>
        <v>-4313584.5232520057</v>
      </c>
      <c r="K132" s="483">
        <v>1734439</v>
      </c>
      <c r="L132" s="478">
        <v>-653435.19046852773</v>
      </c>
      <c r="M132" s="478">
        <v>1484497</v>
      </c>
      <c r="N132" s="478">
        <v>11576.841898067818</v>
      </c>
      <c r="O132" s="478">
        <v>-301860.11645436363</v>
      </c>
      <c r="P132" s="478">
        <v>-150930.05822718181</v>
      </c>
      <c r="Q132" s="41"/>
      <c r="R132" s="41">
        <v>2662934</v>
      </c>
      <c r="S132" s="41">
        <v>3796319.076138298</v>
      </c>
      <c r="T132" s="499">
        <v>2080063.5872202397</v>
      </c>
      <c r="U132" s="499">
        <v>2108074.0513347564</v>
      </c>
      <c r="V132" s="474">
        <f t="shared" ref="V132:V195" si="28">(S132+U132)-(R132+T132)</f>
        <v>1161395.540252815</v>
      </c>
      <c r="W132" s="440">
        <v>9255108.5872202404</v>
      </c>
      <c r="X132" s="440">
        <v>6387737.5626703044</v>
      </c>
      <c r="Y132" s="480">
        <v>-270652</v>
      </c>
      <c r="Z132" s="481">
        <v>-270652</v>
      </c>
      <c r="AA132" s="440">
        <v>8984456.5872202404</v>
      </c>
      <c r="AB132" s="440">
        <v>6117085.5626703044</v>
      </c>
      <c r="AC132" s="474">
        <f t="shared" ref="AC132:AC195" si="29">AB132-AA132</f>
        <v>-2867371.0245499359</v>
      </c>
      <c r="AD132" s="482">
        <f t="shared" ref="AD132:AD195" si="30">AA132/C132</f>
        <v>852.17268208481835</v>
      </c>
      <c r="AE132" s="440">
        <v>589.76914410627694</v>
      </c>
      <c r="AF132" s="476">
        <f t="shared" ref="AF132:AF195" si="31">AE132-AD132</f>
        <v>-262.40353797854141</v>
      </c>
      <c r="AG132" s="264">
        <v>12</v>
      </c>
    </row>
    <row r="133" spans="1:33">
      <c r="A133" s="255">
        <v>423</v>
      </c>
      <c r="B133" s="18" t="s">
        <v>138</v>
      </c>
      <c r="C133" s="21">
        <v>20291</v>
      </c>
      <c r="D133" s="21">
        <v>20497</v>
      </c>
      <c r="E133" s="22">
        <v>12704709.39127934</v>
      </c>
      <c r="F133" s="22">
        <v>14727607.991645195</v>
      </c>
      <c r="G133" s="474">
        <f t="shared" si="24"/>
        <v>2022898.6003658548</v>
      </c>
      <c r="H133" s="475">
        <f t="shared" si="25"/>
        <v>1703954</v>
      </c>
      <c r="I133" s="22">
        <f t="shared" si="26"/>
        <v>3156939.3613596214</v>
      </c>
      <c r="J133" s="476">
        <f t="shared" si="27"/>
        <v>1452985.3613596214</v>
      </c>
      <c r="K133" s="483">
        <v>1467114</v>
      </c>
      <c r="L133" s="478">
        <v>3102132.6518469034</v>
      </c>
      <c r="M133" s="478">
        <v>236840</v>
      </c>
      <c r="N133" s="478">
        <v>949604.26161912351</v>
      </c>
      <c r="O133" s="478">
        <v>-596531.70140427025</v>
      </c>
      <c r="P133" s="478">
        <v>-298265.85070213513</v>
      </c>
      <c r="Q133" s="41"/>
      <c r="R133" s="41">
        <v>2980870</v>
      </c>
      <c r="S133" s="41">
        <v>2030475.4038558395</v>
      </c>
      <c r="T133" s="499">
        <v>2556494.2962510777</v>
      </c>
      <c r="U133" s="499">
        <v>2549206.3025237476</v>
      </c>
      <c r="V133" s="474">
        <f t="shared" si="28"/>
        <v>-957682.58987149037</v>
      </c>
      <c r="W133" s="440">
        <v>18242073.296251077</v>
      </c>
      <c r="X133" s="440">
        <v>19307289.698024783</v>
      </c>
      <c r="Y133" s="480">
        <v>-1799791</v>
      </c>
      <c r="Z133" s="481">
        <v>-1799791</v>
      </c>
      <c r="AA133" s="440">
        <v>16442282.296251077</v>
      </c>
      <c r="AB133" s="440">
        <v>17507498.698024783</v>
      </c>
      <c r="AC133" s="474">
        <f t="shared" si="29"/>
        <v>1065216.4017737061</v>
      </c>
      <c r="AD133" s="482">
        <f t="shared" si="30"/>
        <v>810.32390203790237</v>
      </c>
      <c r="AE133" s="440">
        <v>854.1493241949936</v>
      </c>
      <c r="AF133" s="476">
        <f t="shared" si="31"/>
        <v>43.825422157091225</v>
      </c>
      <c r="AG133" s="264">
        <v>2</v>
      </c>
    </row>
    <row r="134" spans="1:33">
      <c r="A134" s="255">
        <v>425</v>
      </c>
      <c r="B134" s="18" t="s">
        <v>139</v>
      </c>
      <c r="C134" s="21">
        <v>10218</v>
      </c>
      <c r="D134" s="21">
        <v>10258</v>
      </c>
      <c r="E134" s="22">
        <v>12942124.299895678</v>
      </c>
      <c r="F134" s="22">
        <v>13631639.134926625</v>
      </c>
      <c r="G134" s="474">
        <f t="shared" si="24"/>
        <v>689514.83503094688</v>
      </c>
      <c r="H134" s="475">
        <f t="shared" si="25"/>
        <v>-3317429</v>
      </c>
      <c r="I134" s="22">
        <f t="shared" si="26"/>
        <v>-2916472.2456380753</v>
      </c>
      <c r="J134" s="476">
        <f t="shared" si="27"/>
        <v>400956.75436192472</v>
      </c>
      <c r="K134" s="483">
        <v>-1316065</v>
      </c>
      <c r="L134" s="478">
        <v>-877994.57764340285</v>
      </c>
      <c r="M134" s="477">
        <v>-2001364</v>
      </c>
      <c r="N134" s="477">
        <v>-1590664.1689700584</v>
      </c>
      <c r="O134" s="477">
        <v>-298542.33268307574</v>
      </c>
      <c r="P134" s="477">
        <v>-149271.16634153787</v>
      </c>
      <c r="Q134" s="22"/>
      <c r="R134" s="41">
        <v>5636773</v>
      </c>
      <c r="S134" s="41">
        <v>5161644.4012108855</v>
      </c>
      <c r="T134" s="499">
        <v>1174532.8275285389</v>
      </c>
      <c r="U134" s="499">
        <v>1181789.0863604108</v>
      </c>
      <c r="V134" s="474">
        <f t="shared" si="28"/>
        <v>-467872.33995724283</v>
      </c>
      <c r="W134" s="440">
        <v>19753429.82752854</v>
      </c>
      <c r="X134" s="440">
        <v>19975072.62249792</v>
      </c>
      <c r="Y134" s="480">
        <v>886471</v>
      </c>
      <c r="Z134" s="481">
        <v>886471</v>
      </c>
      <c r="AA134" s="440">
        <v>20639900.82752854</v>
      </c>
      <c r="AB134" s="440">
        <v>20861543.62249792</v>
      </c>
      <c r="AC134" s="474">
        <f t="shared" si="29"/>
        <v>221642.7949693799</v>
      </c>
      <c r="AD134" s="482">
        <f t="shared" si="30"/>
        <v>2019.9550623926932</v>
      </c>
      <c r="AE134" s="440">
        <v>2033.685281974841</v>
      </c>
      <c r="AF134" s="476">
        <f t="shared" si="31"/>
        <v>13.730219582147811</v>
      </c>
      <c r="AG134" s="264">
        <v>17</v>
      </c>
    </row>
    <row r="135" spans="1:33">
      <c r="A135" s="255">
        <v>426</v>
      </c>
      <c r="B135" s="18" t="s">
        <v>140</v>
      </c>
      <c r="C135" s="21">
        <v>11979</v>
      </c>
      <c r="D135" s="21">
        <v>11962</v>
      </c>
      <c r="E135" s="22">
        <v>4687741.449039124</v>
      </c>
      <c r="F135" s="22">
        <v>2259831.0279085124</v>
      </c>
      <c r="G135" s="474">
        <f t="shared" si="24"/>
        <v>-2427910.4211306116</v>
      </c>
      <c r="H135" s="475">
        <f t="shared" si="25"/>
        <v>-638002</v>
      </c>
      <c r="I135" s="22">
        <f t="shared" si="26"/>
        <v>-3239596.1336470149</v>
      </c>
      <c r="J135" s="476">
        <f t="shared" si="27"/>
        <v>-2601594.1336470149</v>
      </c>
      <c r="K135" s="483">
        <v>-310908</v>
      </c>
      <c r="L135" s="478">
        <v>-1641384.3675753432</v>
      </c>
      <c r="M135" s="478">
        <v>-327094</v>
      </c>
      <c r="N135" s="478">
        <v>-1076010.0624908151</v>
      </c>
      <c r="O135" s="478">
        <v>-348134.46905390447</v>
      </c>
      <c r="P135" s="478">
        <v>-174067.23452695223</v>
      </c>
      <c r="Q135" s="41"/>
      <c r="R135" s="41">
        <v>6404507</v>
      </c>
      <c r="S135" s="41">
        <v>6016538.1612146031</v>
      </c>
      <c r="T135" s="499">
        <v>2102356.0885772733</v>
      </c>
      <c r="U135" s="499">
        <v>2125343.5284419619</v>
      </c>
      <c r="V135" s="474">
        <f t="shared" si="28"/>
        <v>-364981.39892070927</v>
      </c>
      <c r="W135" s="440">
        <v>13194604.088577274</v>
      </c>
      <c r="X135" s="440">
        <v>10401712.717565078</v>
      </c>
      <c r="Y135" s="480">
        <v>-2245099</v>
      </c>
      <c r="Z135" s="481">
        <v>-2245099</v>
      </c>
      <c r="AA135" s="440">
        <v>10949505.088577274</v>
      </c>
      <c r="AB135" s="440">
        <v>8156613.7175650774</v>
      </c>
      <c r="AC135" s="474">
        <f t="shared" si="29"/>
        <v>-2792891.3710121969</v>
      </c>
      <c r="AD135" s="482">
        <f t="shared" si="30"/>
        <v>914.05835951058305</v>
      </c>
      <c r="AE135" s="440">
        <v>681.87708724001652</v>
      </c>
      <c r="AF135" s="476">
        <f t="shared" si="31"/>
        <v>-232.18127227056652</v>
      </c>
      <c r="AG135" s="264">
        <v>12</v>
      </c>
    </row>
    <row r="136" spans="1:33">
      <c r="A136" s="255">
        <v>430</v>
      </c>
      <c r="B136" s="18" t="s">
        <v>141</v>
      </c>
      <c r="C136" s="21">
        <v>15628</v>
      </c>
      <c r="D136" s="21">
        <v>15392</v>
      </c>
      <c r="E136" s="22">
        <v>2524090.854733746</v>
      </c>
      <c r="F136" s="22">
        <v>1317915.7764609042</v>
      </c>
      <c r="G136" s="474">
        <f t="shared" si="24"/>
        <v>-1206175.0782728419</v>
      </c>
      <c r="H136" s="475">
        <f t="shared" si="25"/>
        <v>771039</v>
      </c>
      <c r="I136" s="22">
        <f t="shared" si="26"/>
        <v>-18989.649750541663</v>
      </c>
      <c r="J136" s="476">
        <f t="shared" si="27"/>
        <v>-790028.64975054166</v>
      </c>
      <c r="K136" s="483">
        <v>526366</v>
      </c>
      <c r="L136" s="478">
        <v>626564.92325518245</v>
      </c>
      <c r="M136" s="478">
        <v>244673</v>
      </c>
      <c r="N136" s="478">
        <v>26383.950779307394</v>
      </c>
      <c r="O136" s="478">
        <v>-447959.01585668768</v>
      </c>
      <c r="P136" s="478">
        <v>-223979.50792834384</v>
      </c>
      <c r="Q136" s="41"/>
      <c r="R136" s="41">
        <v>6287059</v>
      </c>
      <c r="S136" s="41">
        <v>6382022.8105347948</v>
      </c>
      <c r="T136" s="499">
        <v>3269412.1650267853</v>
      </c>
      <c r="U136" s="499">
        <v>3296325.8405596092</v>
      </c>
      <c r="V136" s="474">
        <f t="shared" si="28"/>
        <v>121877.48606761731</v>
      </c>
      <c r="W136" s="440">
        <v>12080562.165026786</v>
      </c>
      <c r="X136" s="440">
        <v>10996264.427555308</v>
      </c>
      <c r="Y136" s="480">
        <v>-1818557</v>
      </c>
      <c r="Z136" s="481">
        <v>-1818557</v>
      </c>
      <c r="AA136" s="440">
        <v>10262005.165026786</v>
      </c>
      <c r="AB136" s="440">
        <v>9177707.4275553077</v>
      </c>
      <c r="AC136" s="474">
        <f t="shared" si="29"/>
        <v>-1084297.7374714781</v>
      </c>
      <c r="AD136" s="482">
        <f t="shared" si="30"/>
        <v>656.64225524870653</v>
      </c>
      <c r="AE136" s="440">
        <v>596.26477569875965</v>
      </c>
      <c r="AF136" s="476">
        <f t="shared" si="31"/>
        <v>-60.377479549946884</v>
      </c>
      <c r="AG136" s="264">
        <v>2</v>
      </c>
    </row>
    <row r="137" spans="1:33">
      <c r="A137" s="255">
        <v>433</v>
      </c>
      <c r="B137" s="18" t="s">
        <v>142</v>
      </c>
      <c r="C137" s="21">
        <v>7799</v>
      </c>
      <c r="D137" s="21">
        <v>7749</v>
      </c>
      <c r="E137" s="22">
        <v>3375552.9192835335</v>
      </c>
      <c r="F137" s="22">
        <v>2768286.3958558617</v>
      </c>
      <c r="G137" s="474">
        <f t="shared" si="24"/>
        <v>-607266.52342767175</v>
      </c>
      <c r="H137" s="475">
        <f t="shared" si="25"/>
        <v>1091756</v>
      </c>
      <c r="I137" s="22">
        <f t="shared" si="26"/>
        <v>306052.57366233383</v>
      </c>
      <c r="J137" s="476">
        <f t="shared" si="27"/>
        <v>-785703.42633766611</v>
      </c>
      <c r="K137" s="483">
        <v>575408</v>
      </c>
      <c r="L137" s="478">
        <v>392881.46313038148</v>
      </c>
      <c r="M137" s="478">
        <v>516348</v>
      </c>
      <c r="N137" s="478">
        <v>251454.09005444511</v>
      </c>
      <c r="O137" s="478">
        <v>-225521.98634832853</v>
      </c>
      <c r="P137" s="478">
        <v>-112760.99317416426</v>
      </c>
      <c r="Q137" s="41"/>
      <c r="R137" s="41">
        <v>2334460</v>
      </c>
      <c r="S137" s="41">
        <v>2300453.2424658118</v>
      </c>
      <c r="T137" s="499">
        <v>1451098.1496431325</v>
      </c>
      <c r="U137" s="499">
        <v>1447150.4737576186</v>
      </c>
      <c r="V137" s="474">
        <f t="shared" si="28"/>
        <v>-37954.433419702109</v>
      </c>
      <c r="W137" s="440">
        <v>7161111.1496431325</v>
      </c>
      <c r="X137" s="440">
        <v>6515890.1120792925</v>
      </c>
      <c r="Y137" s="480">
        <v>-839601</v>
      </c>
      <c r="Z137" s="481">
        <v>-839601</v>
      </c>
      <c r="AA137" s="440">
        <v>6321510.1496431325</v>
      </c>
      <c r="AB137" s="440">
        <v>5676289.1120792925</v>
      </c>
      <c r="AC137" s="474">
        <f t="shared" si="29"/>
        <v>-645221.03756383993</v>
      </c>
      <c r="AD137" s="482">
        <f t="shared" si="30"/>
        <v>810.55393635634471</v>
      </c>
      <c r="AE137" s="440">
        <v>732.51892012895757</v>
      </c>
      <c r="AF137" s="476">
        <f t="shared" si="31"/>
        <v>-78.035016227387132</v>
      </c>
      <c r="AG137" s="264">
        <v>5</v>
      </c>
    </row>
    <row r="138" spans="1:33">
      <c r="A138" s="255">
        <v>434</v>
      </c>
      <c r="B138" s="18" t="s">
        <v>143</v>
      </c>
      <c r="C138" s="21">
        <v>14643</v>
      </c>
      <c r="D138" s="21">
        <v>14568</v>
      </c>
      <c r="E138" s="22">
        <v>7534780.663223872</v>
      </c>
      <c r="F138" s="22">
        <v>6545668.9228046397</v>
      </c>
      <c r="G138" s="474">
        <f t="shared" si="24"/>
        <v>-989111.74041923229</v>
      </c>
      <c r="H138" s="475">
        <f t="shared" si="25"/>
        <v>3672702</v>
      </c>
      <c r="I138" s="22">
        <f t="shared" si="26"/>
        <v>3065941.552562437</v>
      </c>
      <c r="J138" s="476">
        <f t="shared" si="27"/>
        <v>-606760.44743756298</v>
      </c>
      <c r="K138" s="483">
        <v>2242491</v>
      </c>
      <c r="L138" s="478">
        <v>2421501.2594438777</v>
      </c>
      <c r="M138" s="478">
        <v>1430211</v>
      </c>
      <c r="N138" s="478">
        <v>1280407.0560148908</v>
      </c>
      <c r="O138" s="478">
        <v>-423977.84193088784</v>
      </c>
      <c r="P138" s="478">
        <v>-211988.92096544392</v>
      </c>
      <c r="Q138" s="41"/>
      <c r="R138" s="41">
        <v>1902749</v>
      </c>
      <c r="S138" s="41">
        <v>1111043.3431365776</v>
      </c>
      <c r="T138" s="499">
        <v>2636959.544557672</v>
      </c>
      <c r="U138" s="499">
        <v>2637210.0523182191</v>
      </c>
      <c r="V138" s="474">
        <f t="shared" si="28"/>
        <v>-791455.14910287503</v>
      </c>
      <c r="W138" s="440">
        <v>12074489.544557672</v>
      </c>
      <c r="X138" s="440">
        <v>10293922.318259437</v>
      </c>
      <c r="Y138" s="480">
        <v>-1018727</v>
      </c>
      <c r="Z138" s="481">
        <v>-1018727</v>
      </c>
      <c r="AA138" s="440">
        <v>11055762.544557672</v>
      </c>
      <c r="AB138" s="440">
        <v>9275195.3182594366</v>
      </c>
      <c r="AC138" s="474">
        <f t="shared" si="29"/>
        <v>-1780567.2262982354</v>
      </c>
      <c r="AD138" s="482">
        <f t="shared" si="30"/>
        <v>755.02031991789056</v>
      </c>
      <c r="AE138" s="440">
        <v>636.68281975970876</v>
      </c>
      <c r="AF138" s="476">
        <f t="shared" si="31"/>
        <v>-118.3375001581818</v>
      </c>
      <c r="AG138" s="264">
        <v>1</v>
      </c>
    </row>
    <row r="139" spans="1:33">
      <c r="A139" s="255">
        <v>435</v>
      </c>
      <c r="B139" s="18" t="s">
        <v>144</v>
      </c>
      <c r="C139" s="21">
        <v>703</v>
      </c>
      <c r="D139" s="21">
        <v>692</v>
      </c>
      <c r="E139" s="22">
        <v>711348.36425895616</v>
      </c>
      <c r="F139" s="22">
        <v>606971.79936719569</v>
      </c>
      <c r="G139" s="474">
        <f t="shared" si="24"/>
        <v>-104376.56489176047</v>
      </c>
      <c r="H139" s="475">
        <f t="shared" si="25"/>
        <v>624300</v>
      </c>
      <c r="I139" s="22">
        <f t="shared" si="26"/>
        <v>546497.09052865335</v>
      </c>
      <c r="J139" s="476">
        <f t="shared" si="27"/>
        <v>-77802.909471346647</v>
      </c>
      <c r="K139" s="483">
        <v>281995</v>
      </c>
      <c r="L139" s="478">
        <v>261130.137094376</v>
      </c>
      <c r="M139" s="478">
        <v>342305</v>
      </c>
      <c r="N139" s="478">
        <v>315576.24777284556</v>
      </c>
      <c r="O139" s="478">
        <v>-20139.52955904547</v>
      </c>
      <c r="P139" s="478">
        <v>-10069.764779522735</v>
      </c>
      <c r="Q139" s="41"/>
      <c r="R139" s="41">
        <v>2067</v>
      </c>
      <c r="S139" s="41">
        <v>92941.827610869586</v>
      </c>
      <c r="T139" s="499">
        <v>151925.542487278</v>
      </c>
      <c r="U139" s="499">
        <v>152462.34818397037</v>
      </c>
      <c r="V139" s="474">
        <f t="shared" si="28"/>
        <v>91411.633307561977</v>
      </c>
      <c r="W139" s="440">
        <v>865340.542487278</v>
      </c>
      <c r="X139" s="440">
        <v>852375.97516203555</v>
      </c>
      <c r="Y139" s="480">
        <v>-190726</v>
      </c>
      <c r="Z139" s="481">
        <v>-190726</v>
      </c>
      <c r="AA139" s="440">
        <v>674614.542487278</v>
      </c>
      <c r="AB139" s="440">
        <v>661649.97516203555</v>
      </c>
      <c r="AC139" s="474">
        <f t="shared" si="29"/>
        <v>-12964.567325242446</v>
      </c>
      <c r="AD139" s="482">
        <f t="shared" si="30"/>
        <v>959.62239329627027</v>
      </c>
      <c r="AE139" s="440">
        <v>956.14158260409761</v>
      </c>
      <c r="AF139" s="476">
        <f t="shared" si="31"/>
        <v>-3.4808106921726676</v>
      </c>
      <c r="AG139" s="264">
        <v>13</v>
      </c>
    </row>
    <row r="140" spans="1:33">
      <c r="A140" s="255">
        <v>436</v>
      </c>
      <c r="B140" s="18" t="s">
        <v>145</v>
      </c>
      <c r="C140" s="21">
        <v>2018</v>
      </c>
      <c r="D140" s="21">
        <v>1988</v>
      </c>
      <c r="E140" s="22">
        <v>2881446.5102605158</v>
      </c>
      <c r="F140" s="22">
        <v>2027612.28439005</v>
      </c>
      <c r="G140" s="474">
        <f t="shared" si="24"/>
        <v>-853834.22587046586</v>
      </c>
      <c r="H140" s="475">
        <f t="shared" si="25"/>
        <v>424056</v>
      </c>
      <c r="I140" s="22">
        <f t="shared" si="26"/>
        <v>-274913.22691128968</v>
      </c>
      <c r="J140" s="476">
        <f t="shared" si="27"/>
        <v>-698969.22691128962</v>
      </c>
      <c r="K140" s="483">
        <v>348525</v>
      </c>
      <c r="L140" s="478">
        <v>-32477.348924889327</v>
      </c>
      <c r="M140" s="478">
        <v>75531</v>
      </c>
      <c r="N140" s="478">
        <v>-155649.63933745009</v>
      </c>
      <c r="O140" s="478">
        <v>-57857.492432633517</v>
      </c>
      <c r="P140" s="478">
        <v>-28928.746216316758</v>
      </c>
      <c r="Q140" s="41"/>
      <c r="R140" s="41">
        <v>1491646</v>
      </c>
      <c r="S140" s="41">
        <v>1429611.5281211394</v>
      </c>
      <c r="T140" s="499">
        <v>323531.59803770063</v>
      </c>
      <c r="U140" s="499">
        <v>327241.03448915156</v>
      </c>
      <c r="V140" s="474">
        <f t="shared" si="28"/>
        <v>-58325.03542740969</v>
      </c>
      <c r="W140" s="440">
        <v>4696624.5980377011</v>
      </c>
      <c r="X140" s="440">
        <v>3784464.8470003409</v>
      </c>
      <c r="Y140" s="480">
        <v>-388488</v>
      </c>
      <c r="Z140" s="481">
        <v>-388488</v>
      </c>
      <c r="AA140" s="440">
        <v>4308136.5980377011</v>
      </c>
      <c r="AB140" s="440">
        <v>3395976.8470003409</v>
      </c>
      <c r="AC140" s="474">
        <f t="shared" si="29"/>
        <v>-912159.75103736017</v>
      </c>
      <c r="AD140" s="482">
        <f t="shared" si="30"/>
        <v>2134.8546075508925</v>
      </c>
      <c r="AE140" s="440">
        <v>1708.2378506037933</v>
      </c>
      <c r="AF140" s="476">
        <f t="shared" si="31"/>
        <v>-426.61675694709925</v>
      </c>
      <c r="AG140" s="264">
        <v>17</v>
      </c>
    </row>
    <row r="141" spans="1:33">
      <c r="A141" s="255">
        <v>440</v>
      </c>
      <c r="B141" s="18" t="s">
        <v>146</v>
      </c>
      <c r="C141" s="21">
        <v>5622</v>
      </c>
      <c r="D141" s="21">
        <v>5732</v>
      </c>
      <c r="E141" s="22">
        <v>7302107.8037955472</v>
      </c>
      <c r="F141" s="22">
        <v>8607895.842148874</v>
      </c>
      <c r="G141" s="474">
        <f t="shared" si="24"/>
        <v>1305788.0383533267</v>
      </c>
      <c r="H141" s="475">
        <f t="shared" si="25"/>
        <v>-2708766</v>
      </c>
      <c r="I141" s="22">
        <f t="shared" si="26"/>
        <v>-2007143.6972253083</v>
      </c>
      <c r="J141" s="476">
        <f t="shared" si="27"/>
        <v>701622.30277469172</v>
      </c>
      <c r="K141" s="483">
        <v>-1326490</v>
      </c>
      <c r="L141" s="478">
        <v>-795400.50521327171</v>
      </c>
      <c r="M141" s="478">
        <v>-1382276</v>
      </c>
      <c r="N141" s="478">
        <v>-961512.4475775382</v>
      </c>
      <c r="O141" s="478">
        <v>-166820.49628966567</v>
      </c>
      <c r="P141" s="478">
        <v>-83410.248144832833</v>
      </c>
      <c r="Q141" s="41"/>
      <c r="R141" s="41">
        <v>3227863</v>
      </c>
      <c r="S141" s="41">
        <v>3040687.1294465577</v>
      </c>
      <c r="T141" s="499">
        <v>755028.91815889569</v>
      </c>
      <c r="U141" s="499">
        <v>774559.38061253994</v>
      </c>
      <c r="V141" s="474">
        <f t="shared" si="28"/>
        <v>-167645.40809979802</v>
      </c>
      <c r="W141" s="440">
        <v>11284999.918158896</v>
      </c>
      <c r="X141" s="440">
        <v>12423142.352207972</v>
      </c>
      <c r="Y141" s="480">
        <v>-1388868</v>
      </c>
      <c r="Z141" s="481">
        <v>-1388868</v>
      </c>
      <c r="AA141" s="440">
        <v>9896131.9181588963</v>
      </c>
      <c r="AB141" s="440">
        <v>11034274.352207972</v>
      </c>
      <c r="AC141" s="474">
        <f t="shared" si="29"/>
        <v>1138142.4340490755</v>
      </c>
      <c r="AD141" s="482">
        <f t="shared" si="30"/>
        <v>1760.2511416148873</v>
      </c>
      <c r="AE141" s="440">
        <v>1925.030417342633</v>
      </c>
      <c r="AF141" s="476">
        <f t="shared" si="31"/>
        <v>164.7792757277457</v>
      </c>
      <c r="AG141" s="264">
        <v>15</v>
      </c>
    </row>
    <row r="142" spans="1:33">
      <c r="A142" s="255">
        <v>441</v>
      </c>
      <c r="B142" s="18" t="s">
        <v>147</v>
      </c>
      <c r="C142" s="21">
        <v>4473</v>
      </c>
      <c r="D142" s="21">
        <v>4421</v>
      </c>
      <c r="E142" s="22">
        <v>-589889.66936123976</v>
      </c>
      <c r="F142" s="22">
        <v>-790383.61953095894</v>
      </c>
      <c r="G142" s="474">
        <f t="shared" si="24"/>
        <v>-200493.95016971917</v>
      </c>
      <c r="H142" s="475">
        <f t="shared" si="25"/>
        <v>-872559</v>
      </c>
      <c r="I142" s="22">
        <f t="shared" si="26"/>
        <v>-1189814.0127422183</v>
      </c>
      <c r="J142" s="476">
        <f t="shared" si="27"/>
        <v>-317255.01274221833</v>
      </c>
      <c r="K142" s="483">
        <v>-678572</v>
      </c>
      <c r="L142" s="478">
        <v>-783616.46493395884</v>
      </c>
      <c r="M142" s="478">
        <v>-193987</v>
      </c>
      <c r="N142" s="478">
        <v>-213198.57342847617</v>
      </c>
      <c r="O142" s="478">
        <v>-128665.98291985552</v>
      </c>
      <c r="P142" s="478">
        <v>-64332.991459927762</v>
      </c>
      <c r="Q142" s="41"/>
      <c r="R142" s="41">
        <v>823356</v>
      </c>
      <c r="S142" s="41">
        <v>1156151.4754008988</v>
      </c>
      <c r="T142" s="499">
        <v>894431.67918291804</v>
      </c>
      <c r="U142" s="499">
        <v>894585.92947752739</v>
      </c>
      <c r="V142" s="474">
        <f t="shared" si="28"/>
        <v>332949.7256955083</v>
      </c>
      <c r="W142" s="440">
        <v>1127897.679182918</v>
      </c>
      <c r="X142" s="440">
        <v>1260353.7853474673</v>
      </c>
      <c r="Y142" s="480">
        <v>-398992</v>
      </c>
      <c r="Z142" s="481">
        <v>-398992</v>
      </c>
      <c r="AA142" s="440">
        <v>728905.67918291804</v>
      </c>
      <c r="AB142" s="440">
        <v>861361.78534746729</v>
      </c>
      <c r="AC142" s="474">
        <f t="shared" si="29"/>
        <v>132456.10616454924</v>
      </c>
      <c r="AD142" s="482">
        <f t="shared" si="30"/>
        <v>162.95678050143485</v>
      </c>
      <c r="AE142" s="440">
        <v>194.83415185421111</v>
      </c>
      <c r="AF142" s="476">
        <f t="shared" si="31"/>
        <v>31.877371352776265</v>
      </c>
      <c r="AG142" s="264">
        <v>9</v>
      </c>
    </row>
    <row r="143" spans="1:33">
      <c r="A143" s="255">
        <v>444</v>
      </c>
      <c r="B143" s="18" t="s">
        <v>148</v>
      </c>
      <c r="C143" s="21">
        <v>45988</v>
      </c>
      <c r="D143" s="21">
        <v>45811</v>
      </c>
      <c r="E143" s="22">
        <v>19695104.985940874</v>
      </c>
      <c r="F143" s="22">
        <v>16023745.74058472</v>
      </c>
      <c r="G143" s="474">
        <f t="shared" si="24"/>
        <v>-3671359.2453561537</v>
      </c>
      <c r="H143" s="475">
        <f t="shared" si="25"/>
        <v>5700158</v>
      </c>
      <c r="I143" s="22">
        <f t="shared" si="26"/>
        <v>3092851.0562633835</v>
      </c>
      <c r="J143" s="476">
        <f t="shared" si="27"/>
        <v>-2607306.9437366165</v>
      </c>
      <c r="K143" s="483">
        <v>1741465</v>
      </c>
      <c r="L143" s="478">
        <v>1884661.4536771185</v>
      </c>
      <c r="M143" s="478">
        <v>3958693</v>
      </c>
      <c r="N143" s="478">
        <v>3208071.0808292539</v>
      </c>
      <c r="O143" s="478">
        <v>-1333254.3188286589</v>
      </c>
      <c r="P143" s="478">
        <v>-666627.15941432945</v>
      </c>
      <c r="Q143" s="41"/>
      <c r="R143" s="41">
        <v>6844569</v>
      </c>
      <c r="S143" s="41">
        <v>6529776.8894639406</v>
      </c>
      <c r="T143" s="499">
        <v>7224175.9161620373</v>
      </c>
      <c r="U143" s="499">
        <v>7235214.5431186706</v>
      </c>
      <c r="V143" s="474">
        <f t="shared" si="28"/>
        <v>-303753.48357942514</v>
      </c>
      <c r="W143" s="440">
        <v>33763849.916162036</v>
      </c>
      <c r="X143" s="440">
        <v>29788737.173167333</v>
      </c>
      <c r="Y143" s="480">
        <v>-994203</v>
      </c>
      <c r="Z143" s="481">
        <v>-994203</v>
      </c>
      <c r="AA143" s="440">
        <v>32769646.916162036</v>
      </c>
      <c r="AB143" s="440">
        <v>28794534.173167333</v>
      </c>
      <c r="AC143" s="474">
        <f t="shared" si="29"/>
        <v>-3975112.7429947034</v>
      </c>
      <c r="AD143" s="482">
        <f t="shared" si="30"/>
        <v>712.56951631212564</v>
      </c>
      <c r="AE143" s="440">
        <v>628.55065755314956</v>
      </c>
      <c r="AF143" s="476">
        <f t="shared" si="31"/>
        <v>-84.01885875897608</v>
      </c>
      <c r="AG143" s="264">
        <v>1</v>
      </c>
    </row>
    <row r="144" spans="1:33">
      <c r="A144" s="255">
        <v>445</v>
      </c>
      <c r="B144" s="18" t="s">
        <v>149</v>
      </c>
      <c r="C144" s="21">
        <v>15086</v>
      </c>
      <c r="D144" s="21">
        <v>14991</v>
      </c>
      <c r="E144" s="22">
        <v>7788070.222093855</v>
      </c>
      <c r="F144" s="22">
        <v>6124866.4714000095</v>
      </c>
      <c r="G144" s="474">
        <f t="shared" si="24"/>
        <v>-1663203.7506938456</v>
      </c>
      <c r="H144" s="475">
        <f t="shared" si="25"/>
        <v>-3621866</v>
      </c>
      <c r="I144" s="22">
        <f t="shared" si="26"/>
        <v>-5673559.6659156159</v>
      </c>
      <c r="J144" s="476">
        <f t="shared" si="27"/>
        <v>-2051693.6659156159</v>
      </c>
      <c r="K144" s="483">
        <v>-3399390</v>
      </c>
      <c r="L144" s="478">
        <v>-4341360.2286292827</v>
      </c>
      <c r="M144" s="478">
        <v>-222476</v>
      </c>
      <c r="N144" s="478">
        <v>-677766.58839980676</v>
      </c>
      <c r="O144" s="478">
        <v>-436288.56592435064</v>
      </c>
      <c r="P144" s="478">
        <v>-218144.28296217532</v>
      </c>
      <c r="Q144" s="41"/>
      <c r="R144" s="41">
        <v>871155</v>
      </c>
      <c r="S144" s="41">
        <v>473200.61489634623</v>
      </c>
      <c r="T144" s="499">
        <v>2386424.5004629069</v>
      </c>
      <c r="U144" s="499">
        <v>2387369.7186029251</v>
      </c>
      <c r="V144" s="474">
        <f t="shared" si="28"/>
        <v>-397009.16696363548</v>
      </c>
      <c r="W144" s="440">
        <v>11045649.500462906</v>
      </c>
      <c r="X144" s="440">
        <v>8985436.8048992809</v>
      </c>
      <c r="Y144" s="480">
        <v>-323495</v>
      </c>
      <c r="Z144" s="481">
        <v>-323495</v>
      </c>
      <c r="AA144" s="440">
        <v>10722154.500462906</v>
      </c>
      <c r="AB144" s="440">
        <v>8661941.8048992809</v>
      </c>
      <c r="AC144" s="474">
        <f t="shared" si="29"/>
        <v>-2060212.6955636255</v>
      </c>
      <c r="AD144" s="482">
        <f t="shared" si="30"/>
        <v>710.7354169735454</v>
      </c>
      <c r="AE144" s="440">
        <v>577.80947267689157</v>
      </c>
      <c r="AF144" s="476">
        <f t="shared" si="31"/>
        <v>-132.92594429665382</v>
      </c>
      <c r="AG144" s="264">
        <v>2</v>
      </c>
    </row>
    <row r="145" spans="1:33">
      <c r="A145" s="255">
        <v>475</v>
      </c>
      <c r="B145" s="18" t="s">
        <v>150</v>
      </c>
      <c r="C145" s="21">
        <v>5487</v>
      </c>
      <c r="D145" s="21">
        <v>5479</v>
      </c>
      <c r="E145" s="22">
        <v>2833672.1955657457</v>
      </c>
      <c r="F145" s="22">
        <v>3472002.8994803969</v>
      </c>
      <c r="G145" s="474">
        <f t="shared" si="24"/>
        <v>638330.70391465118</v>
      </c>
      <c r="H145" s="475">
        <f t="shared" si="25"/>
        <v>-2163588</v>
      </c>
      <c r="I145" s="22">
        <f t="shared" si="26"/>
        <v>-2069983.457580399</v>
      </c>
      <c r="J145" s="476">
        <f t="shared" si="27"/>
        <v>93604.542419600999</v>
      </c>
      <c r="K145" s="483">
        <v>-1220835</v>
      </c>
      <c r="L145" s="478">
        <v>-1059104.0087166179</v>
      </c>
      <c r="M145" s="478">
        <v>-942753</v>
      </c>
      <c r="N145" s="478">
        <v>-771693.43198370142</v>
      </c>
      <c r="O145" s="478">
        <v>-159457.34458671985</v>
      </c>
      <c r="P145" s="478">
        <v>-79728.672293359923</v>
      </c>
      <c r="Q145" s="41"/>
      <c r="R145" s="41">
        <v>1865512</v>
      </c>
      <c r="S145" s="41">
        <v>1792268.7094228193</v>
      </c>
      <c r="T145" s="499">
        <v>1105585.6937992244</v>
      </c>
      <c r="U145" s="499">
        <v>1110692.6557968678</v>
      </c>
      <c r="V145" s="474">
        <f t="shared" si="28"/>
        <v>-68136.32857953757</v>
      </c>
      <c r="W145" s="440">
        <v>5804769.6937992247</v>
      </c>
      <c r="X145" s="440">
        <v>6374964.264700084</v>
      </c>
      <c r="Y145" s="480">
        <v>-203971</v>
      </c>
      <c r="Z145" s="481">
        <v>-203971</v>
      </c>
      <c r="AA145" s="440">
        <v>5600798.6937992247</v>
      </c>
      <c r="AB145" s="440">
        <v>6170993.264700084</v>
      </c>
      <c r="AC145" s="474">
        <f t="shared" si="29"/>
        <v>570194.57090085931</v>
      </c>
      <c r="AD145" s="482">
        <f t="shared" si="30"/>
        <v>1020.7396926916757</v>
      </c>
      <c r="AE145" s="440">
        <v>1126.2991904909809</v>
      </c>
      <c r="AF145" s="476">
        <f t="shared" si="31"/>
        <v>105.55949779930518</v>
      </c>
      <c r="AG145" s="264">
        <v>15</v>
      </c>
    </row>
    <row r="146" spans="1:33">
      <c r="A146" s="255">
        <v>480</v>
      </c>
      <c r="B146" s="18" t="s">
        <v>151</v>
      </c>
      <c r="C146" s="21">
        <v>1990</v>
      </c>
      <c r="D146" s="21">
        <v>1978</v>
      </c>
      <c r="E146" s="22">
        <v>828886.28607209574</v>
      </c>
      <c r="F146" s="22">
        <v>893529.87955199194</v>
      </c>
      <c r="G146" s="474">
        <f t="shared" si="24"/>
        <v>64643.593479896197</v>
      </c>
      <c r="H146" s="475">
        <f t="shared" si="25"/>
        <v>336648</v>
      </c>
      <c r="I146" s="22">
        <f t="shared" si="26"/>
        <v>192153.2636487573</v>
      </c>
      <c r="J146" s="476">
        <f t="shared" si="27"/>
        <v>-144494.7363512427</v>
      </c>
      <c r="K146" s="483">
        <v>261707</v>
      </c>
      <c r="L146" s="478">
        <v>248751.01016083293</v>
      </c>
      <c r="M146" s="478">
        <v>74941</v>
      </c>
      <c r="N146" s="478">
        <v>29751.941640652589</v>
      </c>
      <c r="O146" s="478">
        <v>-57566.458768485463</v>
      </c>
      <c r="P146" s="478">
        <v>-28783.229384242732</v>
      </c>
      <c r="Q146" s="41"/>
      <c r="R146" s="41">
        <v>966329</v>
      </c>
      <c r="S146" s="41">
        <v>958405.60256565036</v>
      </c>
      <c r="T146" s="499">
        <v>434726.18160574726</v>
      </c>
      <c r="U146" s="499">
        <v>434711.46423178533</v>
      </c>
      <c r="V146" s="474">
        <f t="shared" si="28"/>
        <v>-7938.1148083114531</v>
      </c>
      <c r="W146" s="440">
        <v>2229942.1816057474</v>
      </c>
      <c r="X146" s="440">
        <v>2286646.9463494276</v>
      </c>
      <c r="Y146" s="480">
        <v>-471129</v>
      </c>
      <c r="Z146" s="481">
        <v>-471129</v>
      </c>
      <c r="AA146" s="440">
        <v>1758813.1816057474</v>
      </c>
      <c r="AB146" s="440">
        <v>1815517.9463494276</v>
      </c>
      <c r="AC146" s="474">
        <f t="shared" si="29"/>
        <v>56704.764743680134</v>
      </c>
      <c r="AD146" s="482">
        <f t="shared" si="30"/>
        <v>883.82571939987304</v>
      </c>
      <c r="AE146" s="440">
        <v>917.85538238090373</v>
      </c>
      <c r="AF146" s="476">
        <f t="shared" si="31"/>
        <v>34.029662981030697</v>
      </c>
      <c r="AG146" s="264">
        <v>2</v>
      </c>
    </row>
    <row r="147" spans="1:33">
      <c r="A147" s="255">
        <v>481</v>
      </c>
      <c r="B147" s="18" t="s">
        <v>152</v>
      </c>
      <c r="C147" s="21">
        <v>9612</v>
      </c>
      <c r="D147" s="21">
        <v>9642</v>
      </c>
      <c r="E147" s="22">
        <v>5865270.7640951965</v>
      </c>
      <c r="F147" s="22">
        <v>5142898.0754184341</v>
      </c>
      <c r="G147" s="474">
        <f t="shared" si="24"/>
        <v>-722372.68867676239</v>
      </c>
      <c r="H147" s="475">
        <f t="shared" si="25"/>
        <v>212055</v>
      </c>
      <c r="I147" s="22">
        <f t="shared" si="26"/>
        <v>-321242.88164066139</v>
      </c>
      <c r="J147" s="476">
        <f t="shared" si="27"/>
        <v>-533297.88164066139</v>
      </c>
      <c r="K147" s="483">
        <v>180558</v>
      </c>
      <c r="L147" s="478">
        <v>88608.866246997146</v>
      </c>
      <c r="M147" s="478">
        <v>31497</v>
      </c>
      <c r="N147" s="478">
        <v>11070.240569674756</v>
      </c>
      <c r="O147" s="478">
        <v>-280614.65897155553</v>
      </c>
      <c r="P147" s="478">
        <v>-140307.32948577777</v>
      </c>
      <c r="Q147" s="41"/>
      <c r="R147" s="41">
        <v>1142910</v>
      </c>
      <c r="S147" s="41">
        <v>968712.22588659963</v>
      </c>
      <c r="T147" s="499">
        <v>1262495.7103223633</v>
      </c>
      <c r="U147" s="499">
        <v>1246009.7461402339</v>
      </c>
      <c r="V147" s="474">
        <f t="shared" si="28"/>
        <v>-190683.73829552997</v>
      </c>
      <c r="W147" s="440">
        <v>8270676.7103223633</v>
      </c>
      <c r="X147" s="440">
        <v>7357620.0474452674</v>
      </c>
      <c r="Y147" s="480">
        <v>-2046174</v>
      </c>
      <c r="Z147" s="481">
        <v>-2046174</v>
      </c>
      <c r="AA147" s="440">
        <v>6224502.7103223633</v>
      </c>
      <c r="AB147" s="440">
        <v>5311446.0474452674</v>
      </c>
      <c r="AC147" s="474">
        <f t="shared" si="29"/>
        <v>-913056.66287709586</v>
      </c>
      <c r="AD147" s="482">
        <f t="shared" si="30"/>
        <v>647.57622870603029</v>
      </c>
      <c r="AE147" s="440">
        <v>550.86559297295867</v>
      </c>
      <c r="AF147" s="476">
        <f t="shared" si="31"/>
        <v>-96.710635733071626</v>
      </c>
      <c r="AG147" s="264">
        <v>2</v>
      </c>
    </row>
    <row r="148" spans="1:33">
      <c r="A148" s="255">
        <v>483</v>
      </c>
      <c r="B148" s="18" t="s">
        <v>153</v>
      </c>
      <c r="C148" s="21">
        <v>1076</v>
      </c>
      <c r="D148" s="21">
        <v>1067</v>
      </c>
      <c r="E148" s="22">
        <v>946194.79845485324</v>
      </c>
      <c r="F148" s="22">
        <v>551193.086259395</v>
      </c>
      <c r="G148" s="474">
        <f t="shared" si="24"/>
        <v>-395001.71219545824</v>
      </c>
      <c r="H148" s="475">
        <f t="shared" si="25"/>
        <v>-280395</v>
      </c>
      <c r="I148" s="22">
        <f t="shared" si="26"/>
        <v>-586440.42492185743</v>
      </c>
      <c r="J148" s="476">
        <f t="shared" si="27"/>
        <v>-306045.42492185743</v>
      </c>
      <c r="K148" s="483">
        <v>-80834</v>
      </c>
      <c r="L148" s="478">
        <v>-243882.08160656228</v>
      </c>
      <c r="M148" s="478">
        <v>-199561</v>
      </c>
      <c r="N148" s="478">
        <v>-295978.40536839882</v>
      </c>
      <c r="O148" s="478">
        <v>-31053.291964597567</v>
      </c>
      <c r="P148" s="478">
        <v>-15526.645982298784</v>
      </c>
      <c r="Q148" s="41"/>
      <c r="R148" s="41">
        <v>956844</v>
      </c>
      <c r="S148" s="41">
        <v>996068.50453338434</v>
      </c>
      <c r="T148" s="499">
        <v>241773.01546562792</v>
      </c>
      <c r="U148" s="499">
        <v>242082.55180715496</v>
      </c>
      <c r="V148" s="474">
        <f t="shared" si="28"/>
        <v>39534.040874911472</v>
      </c>
      <c r="W148" s="440">
        <v>2144812.0154656279</v>
      </c>
      <c r="X148" s="440">
        <v>1789344.1425999342</v>
      </c>
      <c r="Y148" s="480">
        <v>-208749</v>
      </c>
      <c r="Z148" s="481">
        <v>-208749</v>
      </c>
      <c r="AA148" s="440">
        <v>1936063.0154656279</v>
      </c>
      <c r="AB148" s="440">
        <v>1580595.1425999342</v>
      </c>
      <c r="AC148" s="474">
        <f t="shared" si="29"/>
        <v>-355467.87286569364</v>
      </c>
      <c r="AD148" s="482">
        <f t="shared" si="30"/>
        <v>1799.315070135342</v>
      </c>
      <c r="AE148" s="440">
        <v>1481.3450258668549</v>
      </c>
      <c r="AF148" s="476">
        <f t="shared" si="31"/>
        <v>-317.97004426848707</v>
      </c>
      <c r="AG148" s="264">
        <v>17</v>
      </c>
    </row>
    <row r="149" spans="1:33">
      <c r="A149" s="255">
        <v>484</v>
      </c>
      <c r="B149" s="18" t="s">
        <v>154</v>
      </c>
      <c r="C149" s="21">
        <v>3055</v>
      </c>
      <c r="D149" s="21">
        <v>2967</v>
      </c>
      <c r="E149" s="22">
        <v>603294.30721125775</v>
      </c>
      <c r="F149" s="22">
        <v>511866.97335945745</v>
      </c>
      <c r="G149" s="474">
        <f t="shared" si="24"/>
        <v>-91427.3338518003</v>
      </c>
      <c r="H149" s="475">
        <f t="shared" si="25"/>
        <v>-216089</v>
      </c>
      <c r="I149" s="22">
        <f t="shared" si="26"/>
        <v>-266413.8124717077</v>
      </c>
      <c r="J149" s="476">
        <f t="shared" si="27"/>
        <v>-50324.812471707701</v>
      </c>
      <c r="K149" s="483">
        <v>-353442</v>
      </c>
      <c r="L149" s="478">
        <v>-272832.24364521436</v>
      </c>
      <c r="M149" s="478">
        <v>137353</v>
      </c>
      <c r="N149" s="478">
        <v>135942.96340259895</v>
      </c>
      <c r="O149" s="478">
        <v>-86349.688152728195</v>
      </c>
      <c r="P149" s="478">
        <v>-43174.844076364097</v>
      </c>
      <c r="Q149" s="41"/>
      <c r="R149" s="41">
        <v>-23653</v>
      </c>
      <c r="S149" s="41">
        <v>1076160.5163867939</v>
      </c>
      <c r="T149" s="499">
        <v>607771.47088380624</v>
      </c>
      <c r="U149" s="499">
        <v>610721.55244257487</v>
      </c>
      <c r="V149" s="474">
        <f t="shared" si="28"/>
        <v>1102763.5979455626</v>
      </c>
      <c r="W149" s="440">
        <v>1187412.4708838062</v>
      </c>
      <c r="X149" s="440">
        <v>2198749.042188826</v>
      </c>
      <c r="Y149" s="480">
        <v>149828</v>
      </c>
      <c r="Z149" s="481">
        <v>149828</v>
      </c>
      <c r="AA149" s="440">
        <v>1337240.4708838062</v>
      </c>
      <c r="AB149" s="440">
        <v>2348577.042188826</v>
      </c>
      <c r="AC149" s="474">
        <f t="shared" si="29"/>
        <v>1011336.5713050198</v>
      </c>
      <c r="AD149" s="482">
        <f t="shared" si="30"/>
        <v>437.72192172956017</v>
      </c>
      <c r="AE149" s="440">
        <v>791.56624273300508</v>
      </c>
      <c r="AF149" s="476">
        <f t="shared" si="31"/>
        <v>353.84432100344492</v>
      </c>
      <c r="AG149" s="264">
        <v>4</v>
      </c>
    </row>
    <row r="150" spans="1:33">
      <c r="A150" s="255">
        <v>489</v>
      </c>
      <c r="B150" s="18" t="s">
        <v>155</v>
      </c>
      <c r="C150" s="21">
        <v>1835</v>
      </c>
      <c r="D150" s="21">
        <v>1791</v>
      </c>
      <c r="E150" s="22">
        <v>1274395.142502863</v>
      </c>
      <c r="F150" s="22">
        <v>906066.27813272947</v>
      </c>
      <c r="G150" s="474">
        <f t="shared" si="24"/>
        <v>-368328.86437013349</v>
      </c>
      <c r="H150" s="475">
        <f t="shared" si="25"/>
        <v>1177909</v>
      </c>
      <c r="I150" s="22">
        <f t="shared" si="26"/>
        <v>792477.52433102613</v>
      </c>
      <c r="J150" s="476">
        <f t="shared" si="27"/>
        <v>-385431.47566897387</v>
      </c>
      <c r="K150" s="483">
        <v>741397</v>
      </c>
      <c r="L150" s="478">
        <v>576999.10091449495</v>
      </c>
      <c r="M150" s="478">
        <v>436512</v>
      </c>
      <c r="N150" s="478">
        <v>293664.61728990654</v>
      </c>
      <c r="O150" s="478">
        <v>-52124.129248916812</v>
      </c>
      <c r="P150" s="478">
        <v>-26062.064624458406</v>
      </c>
      <c r="Q150" s="41"/>
      <c r="R150" s="41">
        <v>713914</v>
      </c>
      <c r="S150" s="41">
        <v>936482.80715467304</v>
      </c>
      <c r="T150" s="499">
        <v>426527.30960735946</v>
      </c>
      <c r="U150" s="499">
        <v>430872.63129516761</v>
      </c>
      <c r="V150" s="474">
        <f t="shared" si="28"/>
        <v>226914.12884248095</v>
      </c>
      <c r="W150" s="440">
        <v>2414837.3096073596</v>
      </c>
      <c r="X150" s="440">
        <v>2273421.7165825702</v>
      </c>
      <c r="Y150" s="480">
        <v>-425642</v>
      </c>
      <c r="Z150" s="481">
        <v>-425642</v>
      </c>
      <c r="AA150" s="440">
        <v>1989195.3096073596</v>
      </c>
      <c r="AB150" s="440">
        <v>1847779.71658257</v>
      </c>
      <c r="AC150" s="474">
        <f t="shared" si="29"/>
        <v>-141415.59302478959</v>
      </c>
      <c r="AD150" s="482">
        <f t="shared" si="30"/>
        <v>1084.0301414754003</v>
      </c>
      <c r="AE150" s="440">
        <v>1031.702800995293</v>
      </c>
      <c r="AF150" s="476">
        <f t="shared" si="31"/>
        <v>-52.327340480107296</v>
      </c>
      <c r="AG150" s="264">
        <v>8</v>
      </c>
    </row>
    <row r="151" spans="1:33">
      <c r="A151" s="255">
        <v>491</v>
      </c>
      <c r="B151" s="18" t="s">
        <v>156</v>
      </c>
      <c r="C151" s="21">
        <v>52122</v>
      </c>
      <c r="D151" s="21">
        <v>51980</v>
      </c>
      <c r="E151" s="22">
        <v>-8911391.9703338761</v>
      </c>
      <c r="F151" s="22">
        <v>-14384242.601573354</v>
      </c>
      <c r="G151" s="474">
        <f t="shared" si="24"/>
        <v>-5472850.6312394775</v>
      </c>
      <c r="H151" s="475">
        <f t="shared" si="25"/>
        <v>-13901371</v>
      </c>
      <c r="I151" s="22">
        <f t="shared" si="26"/>
        <v>-19442695.263229385</v>
      </c>
      <c r="J151" s="476">
        <f t="shared" si="27"/>
        <v>-5541324.263229385</v>
      </c>
      <c r="K151" s="483">
        <v>-9833568</v>
      </c>
      <c r="L151" s="478">
        <v>-12156636.199275194</v>
      </c>
      <c r="M151" s="478">
        <v>-4067803</v>
      </c>
      <c r="N151" s="478">
        <v>-5016869.5845917985</v>
      </c>
      <c r="O151" s="478">
        <v>-1512792.9862415947</v>
      </c>
      <c r="P151" s="478">
        <v>-756396.49312079733</v>
      </c>
      <c r="Q151" s="41"/>
      <c r="R151" s="41">
        <v>9887140</v>
      </c>
      <c r="S151" s="41">
        <v>12362894.250335168</v>
      </c>
      <c r="T151" s="499">
        <v>8906554.4027713668</v>
      </c>
      <c r="U151" s="499">
        <v>9052961.8927258905</v>
      </c>
      <c r="V151" s="474">
        <f t="shared" si="28"/>
        <v>2622161.7402896881</v>
      </c>
      <c r="W151" s="440">
        <v>9882302.4027713668</v>
      </c>
      <c r="X151" s="440">
        <v>7031613.541487705</v>
      </c>
      <c r="Y151" s="480">
        <v>1272880</v>
      </c>
      <c r="Z151" s="481">
        <v>1272880</v>
      </c>
      <c r="AA151" s="440">
        <v>11155182.402771367</v>
      </c>
      <c r="AB151" s="440">
        <v>8304493.541487705</v>
      </c>
      <c r="AC151" s="474">
        <f t="shared" si="29"/>
        <v>-2850688.8612836618</v>
      </c>
      <c r="AD151" s="482">
        <f t="shared" si="30"/>
        <v>214.02061322994834</v>
      </c>
      <c r="AE151" s="440">
        <v>159.76324627717784</v>
      </c>
      <c r="AF151" s="476">
        <f t="shared" si="31"/>
        <v>-54.257366952770496</v>
      </c>
      <c r="AG151" s="264">
        <v>10</v>
      </c>
    </row>
    <row r="152" spans="1:33">
      <c r="A152" s="255">
        <v>494</v>
      </c>
      <c r="B152" s="18" t="s">
        <v>157</v>
      </c>
      <c r="C152" s="21">
        <v>8909</v>
      </c>
      <c r="D152" s="21">
        <v>8882</v>
      </c>
      <c r="E152" s="22">
        <v>4745812.4596698396</v>
      </c>
      <c r="F152" s="22">
        <v>3812435.0517101828</v>
      </c>
      <c r="G152" s="474">
        <f t="shared" si="24"/>
        <v>-933377.40795965679</v>
      </c>
      <c r="H152" s="475">
        <f t="shared" si="25"/>
        <v>-3503053</v>
      </c>
      <c r="I152" s="22">
        <f t="shared" si="26"/>
        <v>-4359930.6993175028</v>
      </c>
      <c r="J152" s="476">
        <f t="shared" si="27"/>
        <v>-856877.69931750279</v>
      </c>
      <c r="K152" s="483">
        <v>-1553214</v>
      </c>
      <c r="L152" s="478">
        <v>-1896165.6464686755</v>
      </c>
      <c r="M152" s="478">
        <v>-1949839</v>
      </c>
      <c r="N152" s="478">
        <v>-2076020.9021043726</v>
      </c>
      <c r="O152" s="478">
        <v>-258496.10049630326</v>
      </c>
      <c r="P152" s="478">
        <v>-129248.05024815163</v>
      </c>
      <c r="Q152" s="41"/>
      <c r="R152" s="41">
        <v>5382582</v>
      </c>
      <c r="S152" s="41">
        <v>5130637.4946096847</v>
      </c>
      <c r="T152" s="499">
        <v>1357802.8644019193</v>
      </c>
      <c r="U152" s="499">
        <v>1374040.431105312</v>
      </c>
      <c r="V152" s="474">
        <f t="shared" si="28"/>
        <v>-235706.93868692312</v>
      </c>
      <c r="W152" s="440">
        <v>11486197.86440192</v>
      </c>
      <c r="X152" s="440">
        <v>10317112.97742518</v>
      </c>
      <c r="Y152" s="480">
        <v>80250</v>
      </c>
      <c r="Z152" s="481">
        <v>80250</v>
      </c>
      <c r="AA152" s="440">
        <v>11566447.86440192</v>
      </c>
      <c r="AB152" s="440">
        <v>10397362.97742518</v>
      </c>
      <c r="AC152" s="474">
        <f t="shared" si="29"/>
        <v>-1169084.8869767394</v>
      </c>
      <c r="AD152" s="482">
        <f t="shared" si="30"/>
        <v>1298.288008126829</v>
      </c>
      <c r="AE152" s="440">
        <v>1170.6105581428935</v>
      </c>
      <c r="AF152" s="476">
        <f t="shared" si="31"/>
        <v>-127.6774499839355</v>
      </c>
      <c r="AG152" s="264">
        <v>17</v>
      </c>
    </row>
    <row r="153" spans="1:33">
      <c r="A153" s="255">
        <v>495</v>
      </c>
      <c r="B153" s="18" t="s">
        <v>158</v>
      </c>
      <c r="C153" s="21">
        <v>1488</v>
      </c>
      <c r="D153" s="21">
        <v>1477</v>
      </c>
      <c r="E153" s="22">
        <v>947388.88380874787</v>
      </c>
      <c r="F153" s="22">
        <v>615323.38802716229</v>
      </c>
      <c r="G153" s="474">
        <f t="shared" si="24"/>
        <v>-332065.49578158557</v>
      </c>
      <c r="H153" s="475">
        <f t="shared" si="25"/>
        <v>393321</v>
      </c>
      <c r="I153" s="22">
        <f t="shared" si="26"/>
        <v>-38854.574281759873</v>
      </c>
      <c r="J153" s="476">
        <f t="shared" si="27"/>
        <v>-432175.57428175985</v>
      </c>
      <c r="K153" s="483">
        <v>214609</v>
      </c>
      <c r="L153" s="478">
        <v>10372.702048117093</v>
      </c>
      <c r="M153" s="478">
        <v>178712</v>
      </c>
      <c r="N153" s="478">
        <v>15251.231962124821</v>
      </c>
      <c r="O153" s="478">
        <v>-42985.672194667859</v>
      </c>
      <c r="P153" s="478">
        <v>-21492.83609733393</v>
      </c>
      <c r="Q153" s="41"/>
      <c r="R153" s="41">
        <v>-704</v>
      </c>
      <c r="S153" s="41">
        <v>293923.30456928094</v>
      </c>
      <c r="T153" s="499">
        <v>332971.06142243807</v>
      </c>
      <c r="U153" s="499">
        <v>336241.3271583122</v>
      </c>
      <c r="V153" s="474">
        <f t="shared" si="28"/>
        <v>297897.57030515507</v>
      </c>
      <c r="W153" s="440">
        <v>1279656.0614224381</v>
      </c>
      <c r="X153" s="440">
        <v>1245488.0197547553</v>
      </c>
      <c r="Y153" s="480">
        <v>-370317</v>
      </c>
      <c r="Z153" s="481">
        <v>-370317</v>
      </c>
      <c r="AA153" s="440">
        <v>909339.06142243813</v>
      </c>
      <c r="AB153" s="440">
        <v>875171.01975475543</v>
      </c>
      <c r="AC153" s="474">
        <f t="shared" si="29"/>
        <v>-34168.041667682701</v>
      </c>
      <c r="AD153" s="482">
        <f t="shared" si="30"/>
        <v>611.11496063335892</v>
      </c>
      <c r="AE153" s="440">
        <v>592.53285020633405</v>
      </c>
      <c r="AF153" s="476">
        <f t="shared" si="31"/>
        <v>-18.582110427024872</v>
      </c>
      <c r="AG153" s="264">
        <v>13</v>
      </c>
    </row>
    <row r="154" spans="1:33">
      <c r="A154" s="255">
        <v>498</v>
      </c>
      <c r="B154" s="18" t="s">
        <v>159</v>
      </c>
      <c r="C154" s="21">
        <v>2321</v>
      </c>
      <c r="D154" s="21">
        <v>2281</v>
      </c>
      <c r="E154" s="22">
        <v>3130498.9688672982</v>
      </c>
      <c r="F154" s="22">
        <v>2801615.1182899973</v>
      </c>
      <c r="G154" s="474">
        <f t="shared" si="24"/>
        <v>-328883.85057730088</v>
      </c>
      <c r="H154" s="475">
        <f t="shared" si="25"/>
        <v>371701</v>
      </c>
      <c r="I154" s="22">
        <f t="shared" si="26"/>
        <v>184970.7396064809</v>
      </c>
      <c r="J154" s="476">
        <f t="shared" si="27"/>
        <v>-186730.2603935191</v>
      </c>
      <c r="K154" s="483">
        <v>-122686</v>
      </c>
      <c r="L154" s="478">
        <v>-149615.10894360224</v>
      </c>
      <c r="M154" s="478">
        <v>494387</v>
      </c>
      <c r="N154" s="478">
        <v>434163.01673834049</v>
      </c>
      <c r="O154" s="478">
        <v>-66384.77879217155</v>
      </c>
      <c r="P154" s="478">
        <v>-33192.389396085775</v>
      </c>
      <c r="Q154" s="41"/>
      <c r="R154" s="41">
        <v>46622</v>
      </c>
      <c r="S154" s="41">
        <v>159782.67139176364</v>
      </c>
      <c r="T154" s="499">
        <v>444350.04603458964</v>
      </c>
      <c r="U154" s="499">
        <v>449175.24510816851</v>
      </c>
      <c r="V154" s="474">
        <f t="shared" si="28"/>
        <v>117985.87046534254</v>
      </c>
      <c r="W154" s="440">
        <v>3621471.0460345894</v>
      </c>
      <c r="X154" s="440">
        <v>3410573.0347899296</v>
      </c>
      <c r="Y154" s="480">
        <v>186556</v>
      </c>
      <c r="Z154" s="481">
        <v>186556</v>
      </c>
      <c r="AA154" s="440">
        <v>3808027.0460345894</v>
      </c>
      <c r="AB154" s="440">
        <v>3597129.0347899296</v>
      </c>
      <c r="AC154" s="474">
        <f t="shared" si="29"/>
        <v>-210898.01124465978</v>
      </c>
      <c r="AD154" s="482">
        <f t="shared" si="30"/>
        <v>1640.6837768352389</v>
      </c>
      <c r="AE154" s="440">
        <v>1576.9965080183822</v>
      </c>
      <c r="AF154" s="476">
        <f t="shared" si="31"/>
        <v>-63.687268816856658</v>
      </c>
      <c r="AG154" s="264">
        <v>19</v>
      </c>
    </row>
    <row r="155" spans="1:33">
      <c r="A155" s="255">
        <v>499</v>
      </c>
      <c r="B155" s="18" t="s">
        <v>160</v>
      </c>
      <c r="C155" s="21">
        <v>19536</v>
      </c>
      <c r="D155" s="21">
        <v>19662</v>
      </c>
      <c r="E155" s="22">
        <v>18394404.046385489</v>
      </c>
      <c r="F155" s="22">
        <v>15990119.483901236</v>
      </c>
      <c r="G155" s="474">
        <f t="shared" si="24"/>
        <v>-2404284.5624842532</v>
      </c>
      <c r="H155" s="475">
        <f t="shared" si="25"/>
        <v>3025041</v>
      </c>
      <c r="I155" s="22">
        <f t="shared" si="26"/>
        <v>305275.00082536804</v>
      </c>
      <c r="J155" s="476">
        <f t="shared" si="27"/>
        <v>-2719765.9991746321</v>
      </c>
      <c r="K155" s="483">
        <v>2257096</v>
      </c>
      <c r="L155" s="478">
        <v>1141046.1133504813</v>
      </c>
      <c r="M155" s="478">
        <v>767945</v>
      </c>
      <c r="N155" s="478">
        <v>22574.473146748085</v>
      </c>
      <c r="O155" s="478">
        <v>-572230.3904479075</v>
      </c>
      <c r="P155" s="478">
        <v>-286115.19522395375</v>
      </c>
      <c r="Q155" s="41"/>
      <c r="R155" s="41">
        <v>4570585</v>
      </c>
      <c r="S155" s="41">
        <v>4264444.1194837848</v>
      </c>
      <c r="T155" s="499">
        <v>2855979.3655998916</v>
      </c>
      <c r="U155" s="499">
        <v>2877022.7459386881</v>
      </c>
      <c r="V155" s="474">
        <f t="shared" si="28"/>
        <v>-285097.50017741881</v>
      </c>
      <c r="W155" s="440">
        <v>25820969.365599893</v>
      </c>
      <c r="X155" s="440">
        <v>23131586.349323709</v>
      </c>
      <c r="Y155" s="480">
        <v>-1238856</v>
      </c>
      <c r="Z155" s="481">
        <v>-1238856</v>
      </c>
      <c r="AA155" s="440">
        <v>24582113.365599893</v>
      </c>
      <c r="AB155" s="440">
        <v>21892730.349323709</v>
      </c>
      <c r="AC155" s="474">
        <f t="shared" si="29"/>
        <v>-2689383.0162761845</v>
      </c>
      <c r="AD155" s="482">
        <f t="shared" si="30"/>
        <v>1258.2981861998308</v>
      </c>
      <c r="AE155" s="440">
        <v>1113.453888176366</v>
      </c>
      <c r="AF155" s="476">
        <f t="shared" si="31"/>
        <v>-144.84429802346472</v>
      </c>
      <c r="AG155" s="264">
        <v>15</v>
      </c>
    </row>
    <row r="156" spans="1:33">
      <c r="A156" s="255">
        <v>500</v>
      </c>
      <c r="B156" s="18" t="s">
        <v>161</v>
      </c>
      <c r="C156" s="21">
        <v>10426</v>
      </c>
      <c r="D156" s="21">
        <v>10486</v>
      </c>
      <c r="E156" s="22">
        <v>11066215.823806683</v>
      </c>
      <c r="F156" s="22">
        <v>11413202.356895104</v>
      </c>
      <c r="G156" s="474">
        <f t="shared" si="24"/>
        <v>346986.53308842145</v>
      </c>
      <c r="H156" s="475">
        <f t="shared" si="25"/>
        <v>3656610</v>
      </c>
      <c r="I156" s="22">
        <f t="shared" si="26"/>
        <v>3854563.3897511973</v>
      </c>
      <c r="J156" s="476">
        <f t="shared" si="27"/>
        <v>197953.3897511973</v>
      </c>
      <c r="K156" s="483">
        <v>2384572</v>
      </c>
      <c r="L156" s="478">
        <v>2893926.1840446638</v>
      </c>
      <c r="M156" s="478">
        <v>1272038</v>
      </c>
      <c r="N156" s="478">
        <v>1418404.0560450109</v>
      </c>
      <c r="O156" s="478">
        <v>-305177.90022565145</v>
      </c>
      <c r="P156" s="478">
        <v>-152588.95011282573</v>
      </c>
      <c r="Q156" s="41"/>
      <c r="R156" s="41">
        <v>1637247</v>
      </c>
      <c r="S156" s="41">
        <v>1219551.9847111679</v>
      </c>
      <c r="T156" s="499">
        <v>1064618.4075359539</v>
      </c>
      <c r="U156" s="499">
        <v>1060687.6753249294</v>
      </c>
      <c r="V156" s="474">
        <f t="shared" si="28"/>
        <v>-421625.74749985663</v>
      </c>
      <c r="W156" s="440">
        <v>13768081.407535953</v>
      </c>
      <c r="X156" s="440">
        <v>13693442.016931202</v>
      </c>
      <c r="Y156" s="480">
        <v>-750640</v>
      </c>
      <c r="Z156" s="481">
        <v>-750640</v>
      </c>
      <c r="AA156" s="440">
        <v>13017441.407535953</v>
      </c>
      <c r="AB156" s="440">
        <v>12942802.016931202</v>
      </c>
      <c r="AC156" s="474">
        <f t="shared" si="29"/>
        <v>-74639.390604751185</v>
      </c>
      <c r="AD156" s="482">
        <f t="shared" si="30"/>
        <v>1248.555669243809</v>
      </c>
      <c r="AE156" s="440">
        <v>1234.2935358507727</v>
      </c>
      <c r="AF156" s="476">
        <f t="shared" si="31"/>
        <v>-14.262133393036265</v>
      </c>
      <c r="AG156" s="264">
        <v>13</v>
      </c>
    </row>
    <row r="157" spans="1:33">
      <c r="A157" s="255">
        <v>503</v>
      </c>
      <c r="B157" s="18" t="s">
        <v>162</v>
      </c>
      <c r="C157" s="21">
        <v>7594</v>
      </c>
      <c r="D157" s="21">
        <v>7539</v>
      </c>
      <c r="E157" s="22">
        <v>-359917.09840603452</v>
      </c>
      <c r="F157" s="22">
        <v>532094.0691151917</v>
      </c>
      <c r="G157" s="474">
        <f t="shared" si="24"/>
        <v>892011.16752122622</v>
      </c>
      <c r="H157" s="475">
        <f t="shared" si="25"/>
        <v>-1877719</v>
      </c>
      <c r="I157" s="22">
        <f t="shared" si="26"/>
        <v>-1112931.6810636357</v>
      </c>
      <c r="J157" s="476">
        <f t="shared" si="27"/>
        <v>764787.31893636426</v>
      </c>
      <c r="K157" s="483">
        <v>-873381</v>
      </c>
      <c r="L157" s="478">
        <v>-269127.05533204752</v>
      </c>
      <c r="M157" s="478">
        <v>-1004338</v>
      </c>
      <c r="N157" s="478">
        <v>-514689.20662975922</v>
      </c>
      <c r="O157" s="478">
        <v>-219410.27940121936</v>
      </c>
      <c r="P157" s="478">
        <v>-109705.13970060968</v>
      </c>
      <c r="Q157" s="41"/>
      <c r="R157" s="41">
        <v>3242821</v>
      </c>
      <c r="S157" s="41">
        <v>3062845.6712526693</v>
      </c>
      <c r="T157" s="499">
        <v>1432956.3497235579</v>
      </c>
      <c r="U157" s="499">
        <v>1428197.2164594252</v>
      </c>
      <c r="V157" s="474">
        <f t="shared" si="28"/>
        <v>-184734.46201146301</v>
      </c>
      <c r="W157" s="440">
        <v>4315860.3497235579</v>
      </c>
      <c r="X157" s="440">
        <v>5023136.9568272866</v>
      </c>
      <c r="Y157" s="480">
        <v>-94517</v>
      </c>
      <c r="Z157" s="481">
        <v>-94517</v>
      </c>
      <c r="AA157" s="440">
        <v>4221343.3497235579</v>
      </c>
      <c r="AB157" s="440">
        <v>4928619.9568272866</v>
      </c>
      <c r="AC157" s="474">
        <f t="shared" si="29"/>
        <v>707276.60710372869</v>
      </c>
      <c r="AD157" s="482">
        <f t="shared" si="30"/>
        <v>555.87876609475347</v>
      </c>
      <c r="AE157" s="440">
        <v>653.74982846893306</v>
      </c>
      <c r="AF157" s="476">
        <f t="shared" si="31"/>
        <v>97.871062374179587</v>
      </c>
      <c r="AG157" s="264">
        <v>2</v>
      </c>
    </row>
    <row r="158" spans="1:33">
      <c r="A158" s="255">
        <v>504</v>
      </c>
      <c r="B158" s="18" t="s">
        <v>163</v>
      </c>
      <c r="C158" s="21">
        <v>1816</v>
      </c>
      <c r="D158" s="21">
        <v>1764</v>
      </c>
      <c r="E158" s="22">
        <v>338204.33828527154</v>
      </c>
      <c r="F158" s="22">
        <v>-36632.682541329181</v>
      </c>
      <c r="G158" s="474">
        <f t="shared" si="24"/>
        <v>-374837.02082660072</v>
      </c>
      <c r="H158" s="475">
        <f t="shared" si="25"/>
        <v>-127365</v>
      </c>
      <c r="I158" s="22">
        <f t="shared" si="26"/>
        <v>-538272.43439115037</v>
      </c>
      <c r="J158" s="476">
        <f t="shared" si="27"/>
        <v>-410907.43439115037</v>
      </c>
      <c r="K158" s="483">
        <v>-152540</v>
      </c>
      <c r="L158" s="478">
        <v>-364959.62436226802</v>
      </c>
      <c r="M158" s="478">
        <v>25175</v>
      </c>
      <c r="N158" s="478">
        <v>-96305.302495306692</v>
      </c>
      <c r="O158" s="478">
        <v>-51338.338355717067</v>
      </c>
      <c r="P158" s="478">
        <v>-25669.169177858534</v>
      </c>
      <c r="Q158" s="41"/>
      <c r="R158" s="41">
        <v>770223</v>
      </c>
      <c r="S158" s="41">
        <v>771174.10527828976</v>
      </c>
      <c r="T158" s="499">
        <v>394743.52792224655</v>
      </c>
      <c r="U158" s="499">
        <v>390940.42536514922</v>
      </c>
      <c r="V158" s="474">
        <f t="shared" si="28"/>
        <v>-2851.9972788076848</v>
      </c>
      <c r="W158" s="440">
        <v>1503170.5279222466</v>
      </c>
      <c r="X158" s="440">
        <v>1125481.8481021097</v>
      </c>
      <c r="Y158" s="480">
        <v>-482544</v>
      </c>
      <c r="Z158" s="481">
        <v>-482544</v>
      </c>
      <c r="AA158" s="440">
        <v>1020626.5279222466</v>
      </c>
      <c r="AB158" s="440">
        <v>642937.84810210974</v>
      </c>
      <c r="AC158" s="474">
        <f t="shared" si="29"/>
        <v>-377688.67982013687</v>
      </c>
      <c r="AD158" s="482">
        <f t="shared" si="30"/>
        <v>562.01901317304328</v>
      </c>
      <c r="AE158" s="440">
        <v>364.47723815312344</v>
      </c>
      <c r="AF158" s="476">
        <f t="shared" si="31"/>
        <v>-197.54177501991984</v>
      </c>
      <c r="AG158" s="264">
        <v>1</v>
      </c>
    </row>
    <row r="159" spans="1:33">
      <c r="A159" s="255">
        <v>505</v>
      </c>
      <c r="B159" s="18" t="s">
        <v>164</v>
      </c>
      <c r="C159" s="21">
        <v>20837</v>
      </c>
      <c r="D159" s="21">
        <v>20912</v>
      </c>
      <c r="E159" s="22">
        <v>10207521.519781444</v>
      </c>
      <c r="F159" s="22">
        <v>10875428.214550406</v>
      </c>
      <c r="G159" s="474">
        <f t="shared" si="24"/>
        <v>667906.69476896152</v>
      </c>
      <c r="H159" s="475">
        <f t="shared" si="25"/>
        <v>-1555186</v>
      </c>
      <c r="I159" s="22">
        <f t="shared" si="26"/>
        <v>-862484.99533345667</v>
      </c>
      <c r="J159" s="476">
        <f t="shared" si="27"/>
        <v>692701.00466654333</v>
      </c>
      <c r="K159" s="483">
        <v>-1067723</v>
      </c>
      <c r="L159" s="478">
        <v>26419.770464792044</v>
      </c>
      <c r="M159" s="478">
        <v>-487463</v>
      </c>
      <c r="N159" s="478">
        <v>24009.631901373003</v>
      </c>
      <c r="O159" s="478">
        <v>-608609.59846641449</v>
      </c>
      <c r="P159" s="478">
        <v>-304304.79923320725</v>
      </c>
      <c r="Q159" s="41"/>
      <c r="R159" s="41">
        <v>3817903</v>
      </c>
      <c r="S159" s="41">
        <v>3564774.4189919899</v>
      </c>
      <c r="T159" s="499">
        <v>3199902.0564645682</v>
      </c>
      <c r="U159" s="499">
        <v>3175444.3478564438</v>
      </c>
      <c r="V159" s="474">
        <f t="shared" si="28"/>
        <v>-277586.28961613402</v>
      </c>
      <c r="W159" s="440">
        <v>17225327.056464568</v>
      </c>
      <c r="X159" s="440">
        <v>17615646.98139884</v>
      </c>
      <c r="Y159" s="480">
        <v>-2154024</v>
      </c>
      <c r="Z159" s="481">
        <v>-2154024</v>
      </c>
      <c r="AA159" s="440">
        <v>15071303.056464568</v>
      </c>
      <c r="AB159" s="440">
        <v>15461622.98139884</v>
      </c>
      <c r="AC159" s="474">
        <f t="shared" si="29"/>
        <v>390319.92493427172</v>
      </c>
      <c r="AD159" s="482">
        <f t="shared" si="30"/>
        <v>723.29524674687184</v>
      </c>
      <c r="AE159" s="440">
        <v>739.36605687637905</v>
      </c>
      <c r="AF159" s="476">
        <f t="shared" si="31"/>
        <v>16.070810129507208</v>
      </c>
      <c r="AG159" s="264">
        <v>1</v>
      </c>
    </row>
    <row r="160" spans="1:33">
      <c r="A160" s="255">
        <v>507</v>
      </c>
      <c r="B160" s="18" t="s">
        <v>165</v>
      </c>
      <c r="C160" s="21">
        <v>5635</v>
      </c>
      <c r="D160" s="21">
        <v>5564</v>
      </c>
      <c r="E160" s="22">
        <v>450090.68454416143</v>
      </c>
      <c r="F160" s="22">
        <v>-1568703.5818534149</v>
      </c>
      <c r="G160" s="474">
        <f t="shared" si="24"/>
        <v>-2018794.2663975763</v>
      </c>
      <c r="H160" s="475">
        <f t="shared" si="25"/>
        <v>592806</v>
      </c>
      <c r="I160" s="22">
        <f t="shared" si="26"/>
        <v>-1564468.7640271345</v>
      </c>
      <c r="J160" s="476">
        <f t="shared" si="27"/>
        <v>-2157274.7640271345</v>
      </c>
      <c r="K160" s="483">
        <v>126008</v>
      </c>
      <c r="L160" s="478">
        <v>-1060976.853015742</v>
      </c>
      <c r="M160" s="478">
        <v>466798</v>
      </c>
      <c r="N160" s="478">
        <v>-260595.21491342495</v>
      </c>
      <c r="O160" s="478">
        <v>-161931.13073197831</v>
      </c>
      <c r="P160" s="478">
        <v>-80965.565365989154</v>
      </c>
      <c r="Q160" s="41"/>
      <c r="R160" s="41">
        <v>414202</v>
      </c>
      <c r="S160" s="41">
        <v>1111841.435209377</v>
      </c>
      <c r="T160" s="499">
        <v>1114235.8704170489</v>
      </c>
      <c r="U160" s="499">
        <v>1123321.8325463182</v>
      </c>
      <c r="V160" s="474">
        <f t="shared" si="28"/>
        <v>706725.39733864623</v>
      </c>
      <c r="W160" s="440">
        <v>1978527.8704170489</v>
      </c>
      <c r="X160" s="440">
        <v>666459.68590228027</v>
      </c>
      <c r="Y160" s="480">
        <v>36048</v>
      </c>
      <c r="Z160" s="481">
        <v>36048</v>
      </c>
      <c r="AA160" s="440">
        <v>2014575.8704170489</v>
      </c>
      <c r="AB160" s="440">
        <v>702507.68590228027</v>
      </c>
      <c r="AC160" s="474">
        <f t="shared" si="29"/>
        <v>-1312068.1845147687</v>
      </c>
      <c r="AD160" s="482">
        <f t="shared" si="30"/>
        <v>357.51124585928108</v>
      </c>
      <c r="AE160" s="440">
        <v>126.25946906942492</v>
      </c>
      <c r="AF160" s="476">
        <f t="shared" si="31"/>
        <v>-231.25177678985614</v>
      </c>
      <c r="AG160" s="264">
        <v>10</v>
      </c>
    </row>
    <row r="161" spans="1:33">
      <c r="A161" s="255">
        <v>508</v>
      </c>
      <c r="B161" s="18" t="s">
        <v>166</v>
      </c>
      <c r="C161" s="21">
        <v>9563</v>
      </c>
      <c r="D161" s="21">
        <v>9360</v>
      </c>
      <c r="E161" s="22">
        <v>-1037576.7356034424</v>
      </c>
      <c r="F161" s="22">
        <v>-2101390.293159381</v>
      </c>
      <c r="G161" s="474">
        <f t="shared" si="24"/>
        <v>-1063813.5575559386</v>
      </c>
      <c r="H161" s="475">
        <f t="shared" si="25"/>
        <v>-371541</v>
      </c>
      <c r="I161" s="22">
        <f t="shared" si="26"/>
        <v>-1339003.2584724808</v>
      </c>
      <c r="J161" s="476">
        <f t="shared" si="27"/>
        <v>-967462.25847248081</v>
      </c>
      <c r="K161" s="483">
        <v>-202195</v>
      </c>
      <c r="L161" s="478">
        <v>-601802.44865164103</v>
      </c>
      <c r="M161" s="478">
        <v>-169346</v>
      </c>
      <c r="N161" s="478">
        <v>-328589.54535696929</v>
      </c>
      <c r="O161" s="478">
        <v>-272407.50964258035</v>
      </c>
      <c r="P161" s="478">
        <v>-136203.75482129017</v>
      </c>
      <c r="Q161" s="41"/>
      <c r="R161" s="41">
        <v>922746</v>
      </c>
      <c r="S161" s="41">
        <v>2594639.8917291341</v>
      </c>
      <c r="T161" s="499">
        <v>1678386.8842173759</v>
      </c>
      <c r="U161" s="499">
        <v>1704841.8369275278</v>
      </c>
      <c r="V161" s="474">
        <f t="shared" si="28"/>
        <v>1698348.8444392858</v>
      </c>
      <c r="W161" s="440">
        <v>1563555.8842173759</v>
      </c>
      <c r="X161" s="440">
        <v>2198091.4354972811</v>
      </c>
      <c r="Y161" s="480">
        <v>-1010213</v>
      </c>
      <c r="Z161" s="481">
        <v>-1010213</v>
      </c>
      <c r="AA161" s="440">
        <v>553342.88421737589</v>
      </c>
      <c r="AB161" s="440">
        <v>1187878.4354972809</v>
      </c>
      <c r="AC161" s="474">
        <f t="shared" si="29"/>
        <v>634535.55127990502</v>
      </c>
      <c r="AD161" s="482">
        <f t="shared" si="30"/>
        <v>57.862897021580665</v>
      </c>
      <c r="AE161" s="440">
        <v>126.91008926253001</v>
      </c>
      <c r="AF161" s="476">
        <f t="shared" si="31"/>
        <v>69.047192240949343</v>
      </c>
      <c r="AG161" s="264">
        <v>6</v>
      </c>
    </row>
    <row r="162" spans="1:33">
      <c r="A162" s="255">
        <v>529</v>
      </c>
      <c r="B162" s="18" t="s">
        <v>167</v>
      </c>
      <c r="C162" s="21">
        <v>19579</v>
      </c>
      <c r="D162" s="21">
        <v>19850</v>
      </c>
      <c r="E162" s="22">
        <v>8339037.7695490737</v>
      </c>
      <c r="F162" s="22">
        <v>8845091.0415113457</v>
      </c>
      <c r="G162" s="474">
        <f t="shared" si="24"/>
        <v>506053.271962272</v>
      </c>
      <c r="H162" s="475">
        <f t="shared" si="25"/>
        <v>3862065</v>
      </c>
      <c r="I162" s="22">
        <f t="shared" si="26"/>
        <v>4057247.3476923648</v>
      </c>
      <c r="J162" s="476">
        <f t="shared" si="27"/>
        <v>195182.34769236483</v>
      </c>
      <c r="K162" s="483">
        <v>3249169</v>
      </c>
      <c r="L162" s="478">
        <v>4105217.0350178806</v>
      </c>
      <c r="M162" s="478">
        <v>612896</v>
      </c>
      <c r="N162" s="478">
        <v>818583.04767532065</v>
      </c>
      <c r="O162" s="478">
        <v>-577701.82333389099</v>
      </c>
      <c r="P162" s="478">
        <v>-288850.9116669455</v>
      </c>
      <c r="Q162" s="41"/>
      <c r="R162" s="41">
        <v>-738196</v>
      </c>
      <c r="S162" s="41">
        <v>-622151.54931338411</v>
      </c>
      <c r="T162" s="499">
        <v>2330134.0337805543</v>
      </c>
      <c r="U162" s="499">
        <v>2344078.2478704993</v>
      </c>
      <c r="V162" s="474">
        <f t="shared" si="28"/>
        <v>129988.66477656085</v>
      </c>
      <c r="W162" s="440">
        <v>9930976.0337805543</v>
      </c>
      <c r="X162" s="440">
        <v>10567017.740068462</v>
      </c>
      <c r="Y162" s="480">
        <v>-1120798</v>
      </c>
      <c r="Z162" s="481">
        <v>-1120798</v>
      </c>
      <c r="AA162" s="440">
        <v>8810178.0337805543</v>
      </c>
      <c r="AB162" s="440">
        <v>9446219.7400684617</v>
      </c>
      <c r="AC162" s="474">
        <f t="shared" si="29"/>
        <v>636041.70628790744</v>
      </c>
      <c r="AD162" s="482">
        <f t="shared" si="30"/>
        <v>449.98100177642141</v>
      </c>
      <c r="AE162" s="440">
        <v>475.88008766087967</v>
      </c>
      <c r="AF162" s="476">
        <f t="shared" si="31"/>
        <v>25.899085884458259</v>
      </c>
      <c r="AG162" s="264">
        <v>2</v>
      </c>
    </row>
    <row r="163" spans="1:33">
      <c r="A163" s="255">
        <v>531</v>
      </c>
      <c r="B163" s="18" t="s">
        <v>168</v>
      </c>
      <c r="C163" s="21">
        <v>5169</v>
      </c>
      <c r="D163" s="21">
        <v>5072</v>
      </c>
      <c r="E163" s="22">
        <v>-1008846.7274755733</v>
      </c>
      <c r="F163" s="22">
        <v>-1709128.8302296079</v>
      </c>
      <c r="G163" s="474">
        <f t="shared" si="24"/>
        <v>-700282.10275403457</v>
      </c>
      <c r="H163" s="475">
        <f t="shared" si="25"/>
        <v>-1807680</v>
      </c>
      <c r="I163" s="22">
        <f t="shared" si="26"/>
        <v>-2145531.0438702037</v>
      </c>
      <c r="J163" s="476">
        <f t="shared" si="27"/>
        <v>-337851.04387020366</v>
      </c>
      <c r="K163" s="483">
        <v>-901193</v>
      </c>
      <c r="L163" s="478">
        <v>-1005929.5607249625</v>
      </c>
      <c r="M163" s="478">
        <v>-906487</v>
      </c>
      <c r="N163" s="478">
        <v>-918183.07146140025</v>
      </c>
      <c r="O163" s="478">
        <v>-147612.27445589396</v>
      </c>
      <c r="P163" s="478">
        <v>-73806.13722794698</v>
      </c>
      <c r="Q163" s="41"/>
      <c r="R163" s="41">
        <v>2428372</v>
      </c>
      <c r="S163" s="41">
        <v>2278792.8886034852</v>
      </c>
      <c r="T163" s="499">
        <v>894507.61685186601</v>
      </c>
      <c r="U163" s="499">
        <v>900616.31668610463</v>
      </c>
      <c r="V163" s="474">
        <f t="shared" si="28"/>
        <v>-143470.41156227654</v>
      </c>
      <c r="W163" s="440">
        <v>2314033.6168518662</v>
      </c>
      <c r="X163" s="440">
        <v>1470280.3750599818</v>
      </c>
      <c r="Y163" s="480">
        <v>-199894</v>
      </c>
      <c r="Z163" s="481">
        <v>-199894</v>
      </c>
      <c r="AA163" s="440">
        <v>2114139.6168518662</v>
      </c>
      <c r="AB163" s="440">
        <v>1270386.3750599818</v>
      </c>
      <c r="AC163" s="474">
        <f t="shared" si="29"/>
        <v>-843753.24179188441</v>
      </c>
      <c r="AD163" s="482">
        <f t="shared" si="30"/>
        <v>409.00360163510663</v>
      </c>
      <c r="AE163" s="440">
        <v>250.47049981466517</v>
      </c>
      <c r="AF163" s="476">
        <f t="shared" si="31"/>
        <v>-158.53310182044146</v>
      </c>
      <c r="AG163" s="264">
        <v>4</v>
      </c>
    </row>
    <row r="164" spans="1:33">
      <c r="A164" s="255">
        <v>535</v>
      </c>
      <c r="B164" s="18" t="s">
        <v>169</v>
      </c>
      <c r="C164" s="21">
        <v>10396</v>
      </c>
      <c r="D164" s="21">
        <v>10419</v>
      </c>
      <c r="E164" s="22">
        <v>8586484.3834482897</v>
      </c>
      <c r="F164" s="22">
        <v>8033760.2099634875</v>
      </c>
      <c r="G164" s="474">
        <f t="shared" si="24"/>
        <v>-552724.17348480225</v>
      </c>
      <c r="H164" s="475">
        <f t="shared" si="25"/>
        <v>319477</v>
      </c>
      <c r="I164" s="22">
        <f t="shared" si="26"/>
        <v>-411661.92376215936</v>
      </c>
      <c r="J164" s="476">
        <f t="shared" si="27"/>
        <v>-731138.92376215942</v>
      </c>
      <c r="K164" s="483">
        <v>648350</v>
      </c>
      <c r="L164" s="478">
        <v>410312.30065606942</v>
      </c>
      <c r="M164" s="478">
        <v>-328873</v>
      </c>
      <c r="N164" s="478">
        <v>-367132.26240443962</v>
      </c>
      <c r="O164" s="478">
        <v>-303227.97467585944</v>
      </c>
      <c r="P164" s="478">
        <v>-151613.98733792972</v>
      </c>
      <c r="Q164" s="41"/>
      <c r="R164" s="41">
        <v>6766676</v>
      </c>
      <c r="S164" s="41">
        <v>6710616.022680833</v>
      </c>
      <c r="T164" s="499">
        <v>1996875.6162195161</v>
      </c>
      <c r="U164" s="499">
        <v>2022697.2322881706</v>
      </c>
      <c r="V164" s="474">
        <f t="shared" si="28"/>
        <v>-30238.361250512302</v>
      </c>
      <c r="W164" s="440">
        <v>17350035.616219517</v>
      </c>
      <c r="X164" s="440">
        <v>16767073.46493249</v>
      </c>
      <c r="Y164" s="480">
        <v>-953854</v>
      </c>
      <c r="Z164" s="481">
        <v>-953854</v>
      </c>
      <c r="AA164" s="440">
        <v>16396181.616219517</v>
      </c>
      <c r="AB164" s="440">
        <v>15813219.46493249</v>
      </c>
      <c r="AC164" s="474">
        <f t="shared" si="29"/>
        <v>-582962.1512870267</v>
      </c>
      <c r="AD164" s="482">
        <f t="shared" si="30"/>
        <v>1577.1625256078796</v>
      </c>
      <c r="AE164" s="440">
        <v>1517.7290973157203</v>
      </c>
      <c r="AF164" s="476">
        <f t="shared" si="31"/>
        <v>-59.433428292159306</v>
      </c>
      <c r="AG164" s="264">
        <v>17</v>
      </c>
    </row>
    <row r="165" spans="1:33">
      <c r="A165" s="255">
        <v>536</v>
      </c>
      <c r="B165" s="18" t="s">
        <v>170</v>
      </c>
      <c r="C165" s="21">
        <v>34884</v>
      </c>
      <c r="D165" s="21">
        <v>35346</v>
      </c>
      <c r="E165" s="22">
        <v>11728436.335955365</v>
      </c>
      <c r="F165" s="22">
        <v>10564116.880959913</v>
      </c>
      <c r="G165" s="474">
        <f t="shared" si="24"/>
        <v>-1164319.4549954515</v>
      </c>
      <c r="H165" s="475">
        <f t="shared" si="25"/>
        <v>-3391876</v>
      </c>
      <c r="I165" s="22">
        <f t="shared" si="26"/>
        <v>-4836734.5501676742</v>
      </c>
      <c r="J165" s="476">
        <f t="shared" si="27"/>
        <v>-1444858.5501676742</v>
      </c>
      <c r="K165" s="483">
        <v>-1873068</v>
      </c>
      <c r="L165" s="478">
        <v>-2060360.4963072585</v>
      </c>
      <c r="M165" s="478">
        <v>-1518808</v>
      </c>
      <c r="N165" s="478">
        <v>-1233342.6699138377</v>
      </c>
      <c r="O165" s="478">
        <v>-1028687.5892977185</v>
      </c>
      <c r="P165" s="478">
        <v>-514343.79464885924</v>
      </c>
      <c r="Q165" s="41"/>
      <c r="R165" s="41">
        <v>5110446</v>
      </c>
      <c r="S165" s="41">
        <v>5870664.2446419951</v>
      </c>
      <c r="T165" s="499">
        <v>4319910.8290714007</v>
      </c>
      <c r="U165" s="499">
        <v>4374720.9806612972</v>
      </c>
      <c r="V165" s="474">
        <f t="shared" si="28"/>
        <v>815028.39623189159</v>
      </c>
      <c r="W165" s="440">
        <v>21158792.829071403</v>
      </c>
      <c r="X165" s="440">
        <v>20809502.106263205</v>
      </c>
      <c r="Y165" s="480">
        <v>-2107614</v>
      </c>
      <c r="Z165" s="481">
        <v>-2107614</v>
      </c>
      <c r="AA165" s="440">
        <v>19051178.829071403</v>
      </c>
      <c r="AB165" s="440">
        <v>18701888.106263205</v>
      </c>
      <c r="AC165" s="474">
        <f t="shared" si="29"/>
        <v>-349290.72280819714</v>
      </c>
      <c r="AD165" s="482">
        <f t="shared" si="30"/>
        <v>546.12942406465436</v>
      </c>
      <c r="AE165" s="440">
        <v>529.10903938955482</v>
      </c>
      <c r="AF165" s="476">
        <f t="shared" si="31"/>
        <v>-17.020384675099535</v>
      </c>
      <c r="AG165" s="264">
        <v>6</v>
      </c>
    </row>
    <row r="166" spans="1:33">
      <c r="A166" s="255">
        <v>538</v>
      </c>
      <c r="B166" s="18" t="s">
        <v>171</v>
      </c>
      <c r="C166" s="21">
        <v>4689</v>
      </c>
      <c r="D166" s="21">
        <v>4644</v>
      </c>
      <c r="E166" s="22">
        <v>2132633.9221467013</v>
      </c>
      <c r="F166" s="22">
        <v>2142575.0542389564</v>
      </c>
      <c r="G166" s="474">
        <f t="shared" si="24"/>
        <v>9941.1320922551677</v>
      </c>
      <c r="H166" s="475">
        <f t="shared" si="25"/>
        <v>-471586</v>
      </c>
      <c r="I166" s="22">
        <f t="shared" si="26"/>
        <v>-442817.3160387848</v>
      </c>
      <c r="J166" s="476">
        <f t="shared" si="27"/>
        <v>28768.683961215196</v>
      </c>
      <c r="K166" s="483">
        <v>-127317</v>
      </c>
      <c r="L166" s="478">
        <v>-20470.384929660016</v>
      </c>
      <c r="M166" s="478">
        <v>-344269</v>
      </c>
      <c r="N166" s="478">
        <v>-219612.88066358905</v>
      </c>
      <c r="O166" s="478">
        <v>-135156.03363035718</v>
      </c>
      <c r="P166" s="478">
        <v>-67578.016815178591</v>
      </c>
      <c r="Q166" s="41"/>
      <c r="R166" s="41">
        <v>2064131</v>
      </c>
      <c r="S166" s="41">
        <v>1924766.6590977237</v>
      </c>
      <c r="T166" s="499">
        <v>803528.66794922063</v>
      </c>
      <c r="U166" s="499">
        <v>799760.2898536697</v>
      </c>
      <c r="V166" s="474">
        <f t="shared" si="28"/>
        <v>-143132.71899782727</v>
      </c>
      <c r="W166" s="440">
        <v>5000293.6679492202</v>
      </c>
      <c r="X166" s="440">
        <v>4867102.0031903498</v>
      </c>
      <c r="Y166" s="480">
        <v>741794</v>
      </c>
      <c r="Z166" s="481">
        <v>741794</v>
      </c>
      <c r="AA166" s="440">
        <v>5742087.6679492202</v>
      </c>
      <c r="AB166" s="440">
        <v>5608896.0031903498</v>
      </c>
      <c r="AC166" s="474">
        <f t="shared" si="29"/>
        <v>-133191.66475887038</v>
      </c>
      <c r="AD166" s="482">
        <f t="shared" si="30"/>
        <v>1224.5868347087269</v>
      </c>
      <c r="AE166" s="440">
        <v>1207.7726105061047</v>
      </c>
      <c r="AF166" s="476">
        <f t="shared" si="31"/>
        <v>-16.814224202622199</v>
      </c>
      <c r="AG166" s="264">
        <v>2</v>
      </c>
    </row>
    <row r="167" spans="1:33">
      <c r="A167" s="255">
        <v>541</v>
      </c>
      <c r="B167" s="18" t="s">
        <v>172</v>
      </c>
      <c r="C167" s="21">
        <v>9423</v>
      </c>
      <c r="D167" s="21">
        <v>9243</v>
      </c>
      <c r="E167" s="22">
        <v>8279849.5953959487</v>
      </c>
      <c r="F167" s="22">
        <v>4907805.9172641151</v>
      </c>
      <c r="G167" s="474">
        <f t="shared" si="24"/>
        <v>-3372043.6781318337</v>
      </c>
      <c r="H167" s="475">
        <f t="shared" si="25"/>
        <v>6652761</v>
      </c>
      <c r="I167" s="22">
        <f t="shared" si="26"/>
        <v>3275752.6716971449</v>
      </c>
      <c r="J167" s="476">
        <f t="shared" si="27"/>
        <v>-3377008.3283028551</v>
      </c>
      <c r="K167" s="483">
        <v>3866652</v>
      </c>
      <c r="L167" s="478">
        <v>2185373.2369700479</v>
      </c>
      <c r="M167" s="478">
        <v>2786109</v>
      </c>
      <c r="N167" s="478">
        <v>1493883.0583851691</v>
      </c>
      <c r="O167" s="478">
        <v>-269002.41577204806</v>
      </c>
      <c r="P167" s="478">
        <v>-134501.20788602403</v>
      </c>
      <c r="Q167" s="41"/>
      <c r="R167" s="41">
        <v>4095854</v>
      </c>
      <c r="S167" s="41">
        <v>4866320.8828202579</v>
      </c>
      <c r="T167" s="499">
        <v>2019208.9214752342</v>
      </c>
      <c r="U167" s="499">
        <v>2053374.3183873468</v>
      </c>
      <c r="V167" s="474">
        <f t="shared" si="28"/>
        <v>804632.27973236982</v>
      </c>
      <c r="W167" s="440">
        <v>14394912.921475234</v>
      </c>
      <c r="X167" s="440">
        <v>11827501.118471719</v>
      </c>
      <c r="Y167" s="480">
        <v>-877642</v>
      </c>
      <c r="Z167" s="481">
        <v>-877642</v>
      </c>
      <c r="AA167" s="440">
        <v>13517270.921475234</v>
      </c>
      <c r="AB167" s="440">
        <v>10949859.118471719</v>
      </c>
      <c r="AC167" s="474">
        <f t="shared" si="29"/>
        <v>-2567411.8030035142</v>
      </c>
      <c r="AD167" s="482">
        <f t="shared" si="30"/>
        <v>1434.4976038920975</v>
      </c>
      <c r="AE167" s="440">
        <v>1184.6650566343958</v>
      </c>
      <c r="AF167" s="476">
        <f t="shared" si="31"/>
        <v>-249.83254725770166</v>
      </c>
      <c r="AG167" s="264">
        <v>12</v>
      </c>
    </row>
    <row r="168" spans="1:33">
      <c r="A168" s="255">
        <v>543</v>
      </c>
      <c r="B168" s="18" t="s">
        <v>173</v>
      </c>
      <c r="C168" s="21">
        <v>44127</v>
      </c>
      <c r="D168" s="21">
        <v>44458</v>
      </c>
      <c r="E168" s="22">
        <v>33406579.140142791</v>
      </c>
      <c r="F168" s="22">
        <v>36035556.352286637</v>
      </c>
      <c r="G168" s="474">
        <f t="shared" si="24"/>
        <v>2628977.2121438459</v>
      </c>
      <c r="H168" s="475">
        <f t="shared" si="25"/>
        <v>5120775</v>
      </c>
      <c r="I168" s="22">
        <f t="shared" si="26"/>
        <v>7439365.9356414806</v>
      </c>
      <c r="J168" s="476">
        <f t="shared" si="27"/>
        <v>2318590.9356414806</v>
      </c>
      <c r="K168" s="483">
        <v>2860712</v>
      </c>
      <c r="L168" s="478">
        <v>5907625.994499363</v>
      </c>
      <c r="M168" s="478">
        <v>2260063</v>
      </c>
      <c r="N168" s="478">
        <v>3472556.1372462576</v>
      </c>
      <c r="O168" s="478">
        <v>-1293877.464069427</v>
      </c>
      <c r="P168" s="478">
        <v>-646938.7320347135</v>
      </c>
      <c r="Q168" s="41"/>
      <c r="R168" s="41">
        <v>168356</v>
      </c>
      <c r="S168" s="41">
        <v>-223903.55227764152</v>
      </c>
      <c r="T168" s="499">
        <v>5312251.0396160046</v>
      </c>
      <c r="U168" s="499">
        <v>5299037.0792488419</v>
      </c>
      <c r="V168" s="474">
        <f t="shared" si="28"/>
        <v>-405473.51264480408</v>
      </c>
      <c r="W168" s="440">
        <v>38887186.039616004</v>
      </c>
      <c r="X168" s="440">
        <v>41110689.879257843</v>
      </c>
      <c r="Y168" s="480">
        <v>-7379324</v>
      </c>
      <c r="Z168" s="481">
        <v>-7379324</v>
      </c>
      <c r="AA168" s="440">
        <v>31507862.039616004</v>
      </c>
      <c r="AB168" s="440">
        <v>33731365.879257843</v>
      </c>
      <c r="AC168" s="474">
        <f t="shared" si="29"/>
        <v>2223503.8396418393</v>
      </c>
      <c r="AD168" s="482">
        <f t="shared" si="30"/>
        <v>714.02683254279702</v>
      </c>
      <c r="AE168" s="440">
        <v>758.72432136528505</v>
      </c>
      <c r="AF168" s="476">
        <f t="shared" si="31"/>
        <v>44.697488822488026</v>
      </c>
      <c r="AG168" s="264">
        <v>1</v>
      </c>
    </row>
    <row r="169" spans="1:33">
      <c r="A169" s="255">
        <v>545</v>
      </c>
      <c r="B169" s="18" t="s">
        <v>174</v>
      </c>
      <c r="C169" s="21">
        <v>9562</v>
      </c>
      <c r="D169" s="21">
        <v>9584</v>
      </c>
      <c r="E169" s="22">
        <v>10318969.805099357</v>
      </c>
      <c r="F169" s="22">
        <v>11071605.823130064</v>
      </c>
      <c r="G169" s="474">
        <f t="shared" si="24"/>
        <v>752636.01803070679</v>
      </c>
      <c r="H169" s="475">
        <f t="shared" si="25"/>
        <v>2211251</v>
      </c>
      <c r="I169" s="22">
        <f t="shared" si="26"/>
        <v>2577142.8772018435</v>
      </c>
      <c r="J169" s="476">
        <f t="shared" si="27"/>
        <v>365891.87720184354</v>
      </c>
      <c r="K169" s="483">
        <v>1099149</v>
      </c>
      <c r="L169" s="478">
        <v>1675760.1126260478</v>
      </c>
      <c r="M169" s="478">
        <v>1112102</v>
      </c>
      <c r="N169" s="478">
        <v>1319772.7601550405</v>
      </c>
      <c r="O169" s="478">
        <v>-278926.66371949681</v>
      </c>
      <c r="P169" s="478">
        <v>-139463.3318597484</v>
      </c>
      <c r="Q169" s="41"/>
      <c r="R169" s="41">
        <v>3150065</v>
      </c>
      <c r="S169" s="41">
        <v>3247840.4979423084</v>
      </c>
      <c r="T169" s="499">
        <v>2169459.5671574911</v>
      </c>
      <c r="U169" s="499">
        <v>2194800.0030456614</v>
      </c>
      <c r="V169" s="474">
        <f t="shared" si="28"/>
        <v>123115.93383047823</v>
      </c>
      <c r="W169" s="440">
        <v>15638494.567157492</v>
      </c>
      <c r="X169" s="440">
        <v>16514246.324118033</v>
      </c>
      <c r="Y169" s="480">
        <v>391283</v>
      </c>
      <c r="Z169" s="481">
        <v>391283</v>
      </c>
      <c r="AA169" s="440">
        <v>16029777.567157492</v>
      </c>
      <c r="AB169" s="440">
        <v>16905529.324118033</v>
      </c>
      <c r="AC169" s="474">
        <f t="shared" si="29"/>
        <v>875751.75696054101</v>
      </c>
      <c r="AD169" s="482">
        <f t="shared" si="30"/>
        <v>1676.4042634550817</v>
      </c>
      <c r="AE169" s="440">
        <v>1763.9325254714142</v>
      </c>
      <c r="AF169" s="476">
        <f t="shared" si="31"/>
        <v>87.528262016332519</v>
      </c>
      <c r="AG169" s="264">
        <v>15</v>
      </c>
    </row>
    <row r="170" spans="1:33">
      <c r="A170" s="255">
        <v>560</v>
      </c>
      <c r="B170" s="18" t="s">
        <v>175</v>
      </c>
      <c r="C170" s="21">
        <v>15808</v>
      </c>
      <c r="D170" s="21">
        <v>15735</v>
      </c>
      <c r="E170" s="22">
        <v>6730647.4118349124</v>
      </c>
      <c r="F170" s="22">
        <v>5101057.949270471</v>
      </c>
      <c r="G170" s="474">
        <f t="shared" si="24"/>
        <v>-1629589.4625644414</v>
      </c>
      <c r="H170" s="475">
        <f t="shared" si="25"/>
        <v>1512547</v>
      </c>
      <c r="I170" s="22">
        <f t="shared" si="26"/>
        <v>-70440.9206215741</v>
      </c>
      <c r="J170" s="476">
        <f t="shared" si="27"/>
        <v>-1582987.9206215742</v>
      </c>
      <c r="K170" s="483">
        <v>938323</v>
      </c>
      <c r="L170" s="478">
        <v>575077.6428344422</v>
      </c>
      <c r="M170" s="478">
        <v>574224</v>
      </c>
      <c r="N170" s="478">
        <v>41393.642349432746</v>
      </c>
      <c r="O170" s="478">
        <v>-457941.47053696599</v>
      </c>
      <c r="P170" s="478">
        <v>-228970.735268483</v>
      </c>
      <c r="Q170" s="41"/>
      <c r="R170" s="41">
        <v>6305918</v>
      </c>
      <c r="S170" s="41">
        <v>6222473.1924405154</v>
      </c>
      <c r="T170" s="499">
        <v>2807763.6069482877</v>
      </c>
      <c r="U170" s="499">
        <v>2810735.7882398749</v>
      </c>
      <c r="V170" s="474">
        <f t="shared" si="28"/>
        <v>-80472.626267896965</v>
      </c>
      <c r="W170" s="440">
        <v>15844329.606948288</v>
      </c>
      <c r="X170" s="440">
        <v>14134266.929950859</v>
      </c>
      <c r="Y170" s="480">
        <v>-2120236</v>
      </c>
      <c r="Z170" s="481">
        <v>-2120236</v>
      </c>
      <c r="AA170" s="440">
        <v>13724093.606948288</v>
      </c>
      <c r="AB170" s="440">
        <v>12014030.929950859</v>
      </c>
      <c r="AC170" s="474">
        <f t="shared" si="29"/>
        <v>-1710062.6769974288</v>
      </c>
      <c r="AD170" s="482">
        <f t="shared" si="30"/>
        <v>868.17393768650606</v>
      </c>
      <c r="AE170" s="440">
        <v>763.52277915162756</v>
      </c>
      <c r="AF170" s="476">
        <f t="shared" si="31"/>
        <v>-104.6511585348785</v>
      </c>
      <c r="AG170" s="264">
        <v>7</v>
      </c>
    </row>
    <row r="171" spans="1:33">
      <c r="A171" s="255">
        <v>561</v>
      </c>
      <c r="B171" s="18" t="s">
        <v>176</v>
      </c>
      <c r="C171" s="21">
        <v>1337</v>
      </c>
      <c r="D171" s="21">
        <v>1317</v>
      </c>
      <c r="E171" s="22">
        <v>1324855.6180334166</v>
      </c>
      <c r="F171" s="22">
        <v>1416919.6204417532</v>
      </c>
      <c r="G171" s="474">
        <f t="shared" si="24"/>
        <v>92064.002408336615</v>
      </c>
      <c r="H171" s="475">
        <f t="shared" si="25"/>
        <v>708907</v>
      </c>
      <c r="I171" s="22">
        <f t="shared" si="26"/>
        <v>745546.51638034056</v>
      </c>
      <c r="J171" s="476">
        <f t="shared" si="27"/>
        <v>36639.516380340559</v>
      </c>
      <c r="K171" s="483">
        <v>379710</v>
      </c>
      <c r="L171" s="478">
        <v>450825.56534838409</v>
      </c>
      <c r="M171" s="478">
        <v>329197</v>
      </c>
      <c r="N171" s="478">
        <v>352214.65138440504</v>
      </c>
      <c r="O171" s="478">
        <v>-38329.133568298967</v>
      </c>
      <c r="P171" s="478">
        <v>-19164.566784149483</v>
      </c>
      <c r="Q171" s="41"/>
      <c r="R171" s="41">
        <v>447215</v>
      </c>
      <c r="S171" s="41">
        <v>480755.56883444113</v>
      </c>
      <c r="T171" s="499">
        <v>342227.01655398041</v>
      </c>
      <c r="U171" s="499">
        <v>342707.99956815265</v>
      </c>
      <c r="V171" s="474">
        <f t="shared" si="28"/>
        <v>34021.551848613308</v>
      </c>
      <c r="W171" s="440">
        <v>2114297.0165539803</v>
      </c>
      <c r="X171" s="440">
        <v>2240383.1888443469</v>
      </c>
      <c r="Y171" s="480">
        <v>-312085</v>
      </c>
      <c r="Z171" s="481">
        <v>-312085</v>
      </c>
      <c r="AA171" s="440">
        <v>1802212.0165539803</v>
      </c>
      <c r="AB171" s="440">
        <v>1928298.1888443469</v>
      </c>
      <c r="AC171" s="474">
        <f t="shared" si="29"/>
        <v>126086.17229036661</v>
      </c>
      <c r="AD171" s="482">
        <f t="shared" si="30"/>
        <v>1347.9521440194319</v>
      </c>
      <c r="AE171" s="440">
        <v>1464.1595966927464</v>
      </c>
      <c r="AF171" s="476">
        <f t="shared" si="31"/>
        <v>116.20745267331449</v>
      </c>
      <c r="AG171" s="264">
        <v>2</v>
      </c>
    </row>
    <row r="172" spans="1:33">
      <c r="A172" s="255">
        <v>562</v>
      </c>
      <c r="B172" s="18" t="s">
        <v>177</v>
      </c>
      <c r="C172" s="21">
        <v>8978</v>
      </c>
      <c r="D172" s="21">
        <v>8935</v>
      </c>
      <c r="E172" s="22">
        <v>884025.22926749312</v>
      </c>
      <c r="F172" s="22">
        <v>502459.0764264781</v>
      </c>
      <c r="G172" s="474">
        <f t="shared" si="24"/>
        <v>-381566.15284101502</v>
      </c>
      <c r="H172" s="475">
        <f t="shared" si="25"/>
        <v>-593435</v>
      </c>
      <c r="I172" s="22">
        <f t="shared" si="26"/>
        <v>-978755.99419457465</v>
      </c>
      <c r="J172" s="476">
        <f t="shared" si="27"/>
        <v>-385320.99419457465</v>
      </c>
      <c r="K172" s="483">
        <v>-301344</v>
      </c>
      <c r="L172" s="478">
        <v>-360295.99720420444</v>
      </c>
      <c r="M172" s="478">
        <v>-292091</v>
      </c>
      <c r="N172" s="478">
        <v>-228402.12861593821</v>
      </c>
      <c r="O172" s="478">
        <v>-260038.57891628795</v>
      </c>
      <c r="P172" s="478">
        <v>-130019.28945814398</v>
      </c>
      <c r="Q172" s="41"/>
      <c r="R172" s="41">
        <v>3260397</v>
      </c>
      <c r="S172" s="41">
        <v>3409236.3978325273</v>
      </c>
      <c r="T172" s="499">
        <v>1707001.9478384412</v>
      </c>
      <c r="U172" s="499">
        <v>1699967.4306928876</v>
      </c>
      <c r="V172" s="474">
        <f t="shared" si="28"/>
        <v>141804.88068697322</v>
      </c>
      <c r="W172" s="440">
        <v>5851423.9478384415</v>
      </c>
      <c r="X172" s="440">
        <v>5611662.9049518928</v>
      </c>
      <c r="Y172" s="480">
        <v>-374723</v>
      </c>
      <c r="Z172" s="481">
        <v>-374723</v>
      </c>
      <c r="AA172" s="440">
        <v>5476700.9478384415</v>
      </c>
      <c r="AB172" s="440">
        <v>5236939.9049518928</v>
      </c>
      <c r="AC172" s="474">
        <f t="shared" si="29"/>
        <v>-239761.04288654868</v>
      </c>
      <c r="AD172" s="482">
        <f t="shared" si="30"/>
        <v>610.01347157924272</v>
      </c>
      <c r="AE172" s="440">
        <v>586.11526636283077</v>
      </c>
      <c r="AF172" s="476">
        <f t="shared" si="31"/>
        <v>-23.898205216411952</v>
      </c>
      <c r="AG172" s="264">
        <v>6</v>
      </c>
    </row>
    <row r="173" spans="1:33">
      <c r="A173" s="255">
        <v>563</v>
      </c>
      <c r="B173" s="18" t="s">
        <v>178</v>
      </c>
      <c r="C173" s="21">
        <v>7102</v>
      </c>
      <c r="D173" s="21">
        <v>7025</v>
      </c>
      <c r="E173" s="22">
        <v>3155732.5121794734</v>
      </c>
      <c r="F173" s="22">
        <v>2775465.2171896095</v>
      </c>
      <c r="G173" s="474">
        <f t="shared" si="24"/>
        <v>-380267.29498986388</v>
      </c>
      <c r="H173" s="475">
        <f t="shared" si="25"/>
        <v>-34416</v>
      </c>
      <c r="I173" s="22">
        <f t="shared" si="26"/>
        <v>-412275.50031798158</v>
      </c>
      <c r="J173" s="476">
        <f t="shared" si="27"/>
        <v>-377859.50031798158</v>
      </c>
      <c r="K173" s="483">
        <v>359418</v>
      </c>
      <c r="L173" s="478">
        <v>268242.8762147766</v>
      </c>
      <c r="M173" s="478">
        <v>-393834</v>
      </c>
      <c r="N173" s="478">
        <v>-373841.65293674421</v>
      </c>
      <c r="O173" s="478">
        <v>-204451.14906400928</v>
      </c>
      <c r="P173" s="478">
        <v>-102225.57453200464</v>
      </c>
      <c r="Q173" s="41"/>
      <c r="R173" s="41">
        <v>3430219</v>
      </c>
      <c r="S173" s="41">
        <v>3696998.6486419458</v>
      </c>
      <c r="T173" s="499">
        <v>1307424.8951470982</v>
      </c>
      <c r="U173" s="499">
        <v>1326299.8416809062</v>
      </c>
      <c r="V173" s="474">
        <f t="shared" si="28"/>
        <v>285654.59517575428</v>
      </c>
      <c r="W173" s="440">
        <v>7893375.8951470982</v>
      </c>
      <c r="X173" s="440">
        <v>7798763.7075124625</v>
      </c>
      <c r="Y173" s="480">
        <v>-324143</v>
      </c>
      <c r="Z173" s="481">
        <v>-324143</v>
      </c>
      <c r="AA173" s="440">
        <v>7569232.8951470982</v>
      </c>
      <c r="AB173" s="440">
        <v>7474620.7075124625</v>
      </c>
      <c r="AC173" s="474">
        <f t="shared" si="29"/>
        <v>-94612.187634635717</v>
      </c>
      <c r="AD173" s="482">
        <f t="shared" si="30"/>
        <v>1065.7889179311601</v>
      </c>
      <c r="AE173" s="440">
        <v>1064.0029476886068</v>
      </c>
      <c r="AF173" s="476">
        <f t="shared" si="31"/>
        <v>-1.785970242553276</v>
      </c>
      <c r="AG173" s="264">
        <v>17</v>
      </c>
    </row>
    <row r="174" spans="1:33">
      <c r="A174" s="255">
        <v>564</v>
      </c>
      <c r="B174" s="18" t="s">
        <v>179</v>
      </c>
      <c r="C174" s="21">
        <v>209551</v>
      </c>
      <c r="D174" s="21">
        <v>211848</v>
      </c>
      <c r="E174" s="22">
        <v>47321284.293335885</v>
      </c>
      <c r="F174" s="22">
        <v>57241453.260081783</v>
      </c>
      <c r="G174" s="474">
        <f t="shared" si="24"/>
        <v>9920168.9667458981</v>
      </c>
      <c r="H174" s="475">
        <f t="shared" si="25"/>
        <v>-36186101</v>
      </c>
      <c r="I174" s="22">
        <f t="shared" si="26"/>
        <v>-24987333.803206816</v>
      </c>
      <c r="J174" s="476">
        <f t="shared" si="27"/>
        <v>11198767.196793184</v>
      </c>
      <c r="K174" s="483">
        <v>-23160296</v>
      </c>
      <c r="L174" s="478">
        <v>-12366375.192438386</v>
      </c>
      <c r="M174" s="478">
        <v>-13025805</v>
      </c>
      <c r="N174" s="478">
        <v>-3372723.6584028285</v>
      </c>
      <c r="O174" s="478">
        <v>-6165489.9682437349</v>
      </c>
      <c r="P174" s="478">
        <v>-3082744.9841218675</v>
      </c>
      <c r="Q174" s="41"/>
      <c r="R174" s="41">
        <v>40781492</v>
      </c>
      <c r="S174" s="41">
        <v>34614561.326304212</v>
      </c>
      <c r="T174" s="499">
        <v>29128493.76605672</v>
      </c>
      <c r="U174" s="499">
        <v>29952040.661600858</v>
      </c>
      <c r="V174" s="474">
        <f t="shared" si="28"/>
        <v>-5343383.7781516463</v>
      </c>
      <c r="W174" s="440">
        <v>117231269.76605672</v>
      </c>
      <c r="X174" s="440">
        <v>121808055.24798685</v>
      </c>
      <c r="Y174" s="480">
        <v>891170</v>
      </c>
      <c r="Z174" s="481">
        <v>891170</v>
      </c>
      <c r="AA174" s="440">
        <v>118122439.76605672</v>
      </c>
      <c r="AB174" s="440">
        <v>122699225.24798685</v>
      </c>
      <c r="AC174" s="474">
        <f t="shared" si="29"/>
        <v>4576785.4819301367</v>
      </c>
      <c r="AD174" s="482">
        <f t="shared" si="30"/>
        <v>563.69303780968221</v>
      </c>
      <c r="AE174" s="440">
        <v>579.18519527201977</v>
      </c>
      <c r="AF174" s="476">
        <f t="shared" si="31"/>
        <v>15.492157462337559</v>
      </c>
      <c r="AG174" s="264">
        <v>17</v>
      </c>
    </row>
    <row r="175" spans="1:33">
      <c r="A175" s="255">
        <v>576</v>
      </c>
      <c r="B175" s="18" t="s">
        <v>180</v>
      </c>
      <c r="C175" s="21">
        <v>2813</v>
      </c>
      <c r="D175" s="21">
        <v>2750</v>
      </c>
      <c r="E175" s="22">
        <v>1125425.2839801386</v>
      </c>
      <c r="F175" s="22">
        <v>768375.11913016054</v>
      </c>
      <c r="G175" s="474">
        <f t="shared" si="24"/>
        <v>-357050.16484997806</v>
      </c>
      <c r="H175" s="475">
        <f t="shared" si="25"/>
        <v>1230202</v>
      </c>
      <c r="I175" s="22">
        <f t="shared" si="26"/>
        <v>911324.9166356232</v>
      </c>
      <c r="J175" s="476">
        <f t="shared" si="27"/>
        <v>-318877.0833643768</v>
      </c>
      <c r="K175" s="483">
        <v>631105</v>
      </c>
      <c r="L175" s="478">
        <v>542428.54064623767</v>
      </c>
      <c r="M175" s="478">
        <v>599097</v>
      </c>
      <c r="N175" s="478">
        <v>488947.7624504586</v>
      </c>
      <c r="O175" s="478">
        <v>-80034.257640715383</v>
      </c>
      <c r="P175" s="478">
        <v>-40017.128820357691</v>
      </c>
      <c r="Q175" s="41"/>
      <c r="R175" s="41">
        <v>498891</v>
      </c>
      <c r="S175" s="41">
        <v>792895.68301233032</v>
      </c>
      <c r="T175" s="499">
        <v>626308.25840280915</v>
      </c>
      <c r="U175" s="499">
        <v>627373.86037360411</v>
      </c>
      <c r="V175" s="474">
        <f t="shared" si="28"/>
        <v>295070.28498312552</v>
      </c>
      <c r="W175" s="440">
        <v>2250625.258402809</v>
      </c>
      <c r="X175" s="440">
        <v>2188644.6625160947</v>
      </c>
      <c r="Y175" s="480">
        <v>-237145</v>
      </c>
      <c r="Z175" s="481">
        <v>-237145</v>
      </c>
      <c r="AA175" s="440">
        <v>2013480.258402809</v>
      </c>
      <c r="AB175" s="440">
        <v>1951499.662516095</v>
      </c>
      <c r="AC175" s="474">
        <f t="shared" si="29"/>
        <v>-61980.595886714058</v>
      </c>
      <c r="AD175" s="482">
        <f t="shared" si="30"/>
        <v>715.77684266008146</v>
      </c>
      <c r="AE175" s="440">
        <v>709.63624091494364</v>
      </c>
      <c r="AF175" s="476">
        <f t="shared" si="31"/>
        <v>-6.1406017451378148</v>
      </c>
      <c r="AG175" s="264">
        <v>7</v>
      </c>
    </row>
    <row r="176" spans="1:33">
      <c r="A176" s="255">
        <v>577</v>
      </c>
      <c r="B176" s="18" t="s">
        <v>181</v>
      </c>
      <c r="C176" s="21">
        <v>11041</v>
      </c>
      <c r="D176" s="21">
        <v>11138</v>
      </c>
      <c r="E176" s="22">
        <v>5014700.5059872307</v>
      </c>
      <c r="F176" s="22">
        <v>5744194.0076110028</v>
      </c>
      <c r="G176" s="474">
        <f t="shared" si="24"/>
        <v>729493.50162377208</v>
      </c>
      <c r="H176" s="475">
        <f t="shared" si="25"/>
        <v>-155162</v>
      </c>
      <c r="I176" s="22">
        <f t="shared" si="26"/>
        <v>15678.716520847549</v>
      </c>
      <c r="J176" s="476">
        <f t="shared" si="27"/>
        <v>170840.71652084755</v>
      </c>
      <c r="K176" s="483">
        <v>152045</v>
      </c>
      <c r="L176" s="478">
        <v>489120.82064579474</v>
      </c>
      <c r="M176" s="478">
        <v>-307207</v>
      </c>
      <c r="N176" s="478">
        <v>12787.838567209856</v>
      </c>
      <c r="O176" s="478">
        <v>-324153.29512810468</v>
      </c>
      <c r="P176" s="478">
        <v>-162076.64756405234</v>
      </c>
      <c r="Q176" s="41"/>
      <c r="R176" s="41">
        <v>3462563</v>
      </c>
      <c r="S176" s="41">
        <v>2463050.9495672458</v>
      </c>
      <c r="T176" s="499">
        <v>1619753.7953696444</v>
      </c>
      <c r="U176" s="499">
        <v>1618173.840767392</v>
      </c>
      <c r="V176" s="474">
        <f t="shared" si="28"/>
        <v>-1001092.0050350069</v>
      </c>
      <c r="W176" s="440">
        <v>10097016.795369644</v>
      </c>
      <c r="X176" s="440">
        <v>9825418.797945641</v>
      </c>
      <c r="Y176" s="480">
        <v>79917</v>
      </c>
      <c r="Z176" s="481">
        <v>79917</v>
      </c>
      <c r="AA176" s="440">
        <v>10176933.795369644</v>
      </c>
      <c r="AB176" s="440">
        <v>9905335.797945641</v>
      </c>
      <c r="AC176" s="474">
        <f t="shared" si="29"/>
        <v>-271597.99742400274</v>
      </c>
      <c r="AD176" s="482">
        <f t="shared" si="30"/>
        <v>921.74022238652697</v>
      </c>
      <c r="AE176" s="440">
        <v>889.32804793909509</v>
      </c>
      <c r="AF176" s="476">
        <f t="shared" si="31"/>
        <v>-32.41217444743188</v>
      </c>
      <c r="AG176" s="264">
        <v>2</v>
      </c>
    </row>
    <row r="177" spans="1:33">
      <c r="A177" s="255">
        <v>578</v>
      </c>
      <c r="B177" s="18" t="s">
        <v>182</v>
      </c>
      <c r="C177" s="21">
        <v>3183</v>
      </c>
      <c r="D177" s="21">
        <v>3100</v>
      </c>
      <c r="E177" s="22">
        <v>-229191.89920455462</v>
      </c>
      <c r="F177" s="22">
        <v>-189131.62897334551</v>
      </c>
      <c r="G177" s="511">
        <f t="shared" si="24"/>
        <v>40060.270231209113</v>
      </c>
      <c r="H177" s="475">
        <f t="shared" si="25"/>
        <v>-794999</v>
      </c>
      <c r="I177" s="22">
        <f t="shared" si="26"/>
        <v>-644594.72665860748</v>
      </c>
      <c r="J177" s="512">
        <f t="shared" si="27"/>
        <v>150404.27334139252</v>
      </c>
      <c r="K177" s="483">
        <v>-441090</v>
      </c>
      <c r="L177" s="478">
        <v>-290900.41572442633</v>
      </c>
      <c r="M177" s="478">
        <v>-353909</v>
      </c>
      <c r="N177" s="478">
        <v>-218363.65710533515</v>
      </c>
      <c r="O177" s="478">
        <v>-90220.435885897328</v>
      </c>
      <c r="P177" s="478">
        <v>-45110.217942948664</v>
      </c>
      <c r="Q177" s="41"/>
      <c r="R177" s="41">
        <v>1616384</v>
      </c>
      <c r="S177" s="41">
        <v>1695886.8436924343</v>
      </c>
      <c r="T177" s="499">
        <v>676025.78812674677</v>
      </c>
      <c r="U177" s="499">
        <v>677966.42254059203</v>
      </c>
      <c r="V177" s="474">
        <f t="shared" si="28"/>
        <v>81443.478106279392</v>
      </c>
      <c r="W177" s="440">
        <v>2063217.7881267467</v>
      </c>
      <c r="X177" s="440">
        <v>2184721.6372596808</v>
      </c>
      <c r="Y177" s="22">
        <v>104090</v>
      </c>
      <c r="Z177" s="513">
        <v>104090</v>
      </c>
      <c r="AA177" s="440">
        <v>2167307.7881267467</v>
      </c>
      <c r="AB177" s="440">
        <v>2288811.6372596808</v>
      </c>
      <c r="AC177" s="474">
        <f t="shared" si="29"/>
        <v>121503.84913293412</v>
      </c>
      <c r="AD177" s="482">
        <f t="shared" si="30"/>
        <v>680.90097019376265</v>
      </c>
      <c r="AE177" s="440">
        <v>738.326334599897</v>
      </c>
      <c r="AF177" s="476">
        <f t="shared" si="31"/>
        <v>57.425364406134349</v>
      </c>
      <c r="AG177" s="264">
        <v>18</v>
      </c>
    </row>
    <row r="178" spans="1:33">
      <c r="A178" s="255">
        <v>580</v>
      </c>
      <c r="B178" s="18" t="s">
        <v>183</v>
      </c>
      <c r="C178" s="21">
        <v>4567</v>
      </c>
      <c r="D178" s="21">
        <v>4438</v>
      </c>
      <c r="E178" s="22">
        <v>-121104.78783603685</v>
      </c>
      <c r="F178" s="22">
        <v>-1110767.0089354897</v>
      </c>
      <c r="G178" s="474">
        <f t="shared" si="24"/>
        <v>-989662.22109945281</v>
      </c>
      <c r="H178" s="475">
        <f t="shared" si="25"/>
        <v>127748</v>
      </c>
      <c r="I178" s="22">
        <f t="shared" si="26"/>
        <v>-741554.66062130197</v>
      </c>
      <c r="J178" s="476">
        <f t="shared" si="27"/>
        <v>-869302.66062130197</v>
      </c>
      <c r="K178" s="483">
        <v>-69168</v>
      </c>
      <c r="L178" s="478">
        <v>-504900.56676241627</v>
      </c>
      <c r="M178" s="478">
        <v>196916</v>
      </c>
      <c r="N178" s="478">
        <v>-42912.983635524812</v>
      </c>
      <c r="O178" s="478">
        <v>-129160.74014890722</v>
      </c>
      <c r="P178" s="478">
        <v>-64580.370074453611</v>
      </c>
      <c r="Q178" s="41"/>
      <c r="R178" s="41">
        <v>1765941</v>
      </c>
      <c r="S178" s="41">
        <v>2133497.1383684585</v>
      </c>
      <c r="T178" s="499">
        <v>1033549.7310828343</v>
      </c>
      <c r="U178" s="499">
        <v>1040220.7275172186</v>
      </c>
      <c r="V178" s="474">
        <f t="shared" si="28"/>
        <v>374227.13480284251</v>
      </c>
      <c r="W178" s="440">
        <v>2678385.7310828343</v>
      </c>
      <c r="X178" s="440">
        <v>2062950.8569501874</v>
      </c>
      <c r="Y178" s="480">
        <v>-296712</v>
      </c>
      <c r="Z178" s="481">
        <v>-296712</v>
      </c>
      <c r="AA178" s="440">
        <v>2381673.7310828343</v>
      </c>
      <c r="AB178" s="440">
        <v>1766238.8569501874</v>
      </c>
      <c r="AC178" s="474">
        <f t="shared" si="29"/>
        <v>-615434.87413264695</v>
      </c>
      <c r="AD178" s="482">
        <f t="shared" si="30"/>
        <v>521.49632824235482</v>
      </c>
      <c r="AE178" s="440">
        <v>397.9808149955357</v>
      </c>
      <c r="AF178" s="476">
        <f t="shared" si="31"/>
        <v>-123.51551324681913</v>
      </c>
      <c r="AG178" s="264">
        <v>9</v>
      </c>
    </row>
    <row r="179" spans="1:33">
      <c r="A179" s="255">
        <v>581</v>
      </c>
      <c r="B179" s="18" t="s">
        <v>184</v>
      </c>
      <c r="C179" s="21">
        <v>6286</v>
      </c>
      <c r="D179" s="21">
        <v>6240</v>
      </c>
      <c r="E179" s="22">
        <v>2476986.4554419233</v>
      </c>
      <c r="F179" s="22">
        <v>798888.45145554922</v>
      </c>
      <c r="G179" s="474">
        <f t="shared" si="24"/>
        <v>-1678098.003986374</v>
      </c>
      <c r="H179" s="475">
        <f t="shared" si="25"/>
        <v>1235697</v>
      </c>
      <c r="I179" s="22">
        <f t="shared" si="26"/>
        <v>-465748.4438545673</v>
      </c>
      <c r="J179" s="476">
        <f t="shared" si="27"/>
        <v>-1701445.4438545674</v>
      </c>
      <c r="K179" s="483">
        <v>790104</v>
      </c>
      <c r="L179" s="478">
        <v>-110430.20908119342</v>
      </c>
      <c r="M179" s="478">
        <v>445593</v>
      </c>
      <c r="N179" s="478">
        <v>-82910.725130793522</v>
      </c>
      <c r="O179" s="478">
        <v>-181605.0064283869</v>
      </c>
      <c r="P179" s="478">
        <v>-90802.50321419345</v>
      </c>
      <c r="Q179" s="41"/>
      <c r="R179" s="41">
        <v>2059719</v>
      </c>
      <c r="S179" s="41">
        <v>2267444.1684048534</v>
      </c>
      <c r="T179" s="499">
        <v>1238202.831596771</v>
      </c>
      <c r="U179" s="499">
        <v>1257967.1203775199</v>
      </c>
      <c r="V179" s="474">
        <f t="shared" si="28"/>
        <v>227489.45718560182</v>
      </c>
      <c r="W179" s="440">
        <v>5774907.8315967713</v>
      </c>
      <c r="X179" s="440">
        <v>4324299.7402379224</v>
      </c>
      <c r="Y179" s="480">
        <v>-280394</v>
      </c>
      <c r="Z179" s="481">
        <v>-280394</v>
      </c>
      <c r="AA179" s="440">
        <v>5494513.8315967713</v>
      </c>
      <c r="AB179" s="440">
        <v>4043905.7402379224</v>
      </c>
      <c r="AC179" s="474">
        <f t="shared" si="29"/>
        <v>-1450608.0913588488</v>
      </c>
      <c r="AD179" s="482">
        <f t="shared" si="30"/>
        <v>874.08746923270303</v>
      </c>
      <c r="AE179" s="440">
        <v>648.06181734582094</v>
      </c>
      <c r="AF179" s="476">
        <f t="shared" si="31"/>
        <v>-226.02565188688209</v>
      </c>
      <c r="AG179" s="264">
        <v>6</v>
      </c>
    </row>
    <row r="180" spans="1:33">
      <c r="A180" s="255">
        <v>583</v>
      </c>
      <c r="B180" s="18" t="s">
        <v>185</v>
      </c>
      <c r="C180" s="21">
        <v>924</v>
      </c>
      <c r="D180" s="21">
        <v>947</v>
      </c>
      <c r="E180" s="22">
        <v>198809.04192899319</v>
      </c>
      <c r="F180" s="22">
        <v>443008.15585507115</v>
      </c>
      <c r="G180" s="474">
        <f t="shared" si="24"/>
        <v>244199.11392607796</v>
      </c>
      <c r="H180" s="475">
        <f t="shared" si="25"/>
        <v>-591763</v>
      </c>
      <c r="I180" s="22">
        <f t="shared" si="26"/>
        <v>-420131.62223785714</v>
      </c>
      <c r="J180" s="476">
        <f t="shared" si="27"/>
        <v>171631.37776214286</v>
      </c>
      <c r="K180" s="483">
        <v>-767234</v>
      </c>
      <c r="L180" s="478">
        <v>-629030.17722693109</v>
      </c>
      <c r="M180" s="478">
        <v>175471</v>
      </c>
      <c r="N180" s="478">
        <v>250239.88698130535</v>
      </c>
      <c r="O180" s="478">
        <v>-27560.887994820896</v>
      </c>
      <c r="P180" s="478">
        <v>-13780.443997410448</v>
      </c>
      <c r="Q180" s="41"/>
      <c r="R180" s="41">
        <v>-3780</v>
      </c>
      <c r="S180" s="41">
        <v>63138.834031164486</v>
      </c>
      <c r="T180" s="499">
        <v>191959.12275273216</v>
      </c>
      <c r="U180" s="499">
        <v>195690.09835739131</v>
      </c>
      <c r="V180" s="474">
        <f t="shared" si="28"/>
        <v>70649.809635823622</v>
      </c>
      <c r="W180" s="440">
        <v>386988.12275273213</v>
      </c>
      <c r="X180" s="440">
        <v>701837.08824362699</v>
      </c>
      <c r="Y180" s="480">
        <v>-196037</v>
      </c>
      <c r="Z180" s="481">
        <v>-196037</v>
      </c>
      <c r="AA180" s="440">
        <v>190951.12275273213</v>
      </c>
      <c r="AB180" s="440">
        <v>505800.08824362693</v>
      </c>
      <c r="AC180" s="474">
        <f t="shared" si="29"/>
        <v>314848.9654908948</v>
      </c>
      <c r="AD180" s="482">
        <f t="shared" si="30"/>
        <v>206.65705925620361</v>
      </c>
      <c r="AE180" s="440">
        <v>534.10780173561454</v>
      </c>
      <c r="AF180" s="476">
        <f t="shared" si="31"/>
        <v>327.45074247941091</v>
      </c>
      <c r="AG180" s="264">
        <v>19</v>
      </c>
    </row>
    <row r="181" spans="1:33">
      <c r="A181" s="255">
        <v>584</v>
      </c>
      <c r="B181" s="18" t="s">
        <v>186</v>
      </c>
      <c r="C181" s="21">
        <v>2676</v>
      </c>
      <c r="D181" s="21">
        <v>2653</v>
      </c>
      <c r="E181" s="22">
        <v>3102797.3690158329</v>
      </c>
      <c r="F181" s="22">
        <v>2768372.9696050663</v>
      </c>
      <c r="G181" s="474">
        <f t="shared" si="24"/>
        <v>-334424.39941076655</v>
      </c>
      <c r="H181" s="475">
        <f t="shared" si="25"/>
        <v>-717572</v>
      </c>
      <c r="I181" s="22">
        <f t="shared" si="26"/>
        <v>-1056652.6897823601</v>
      </c>
      <c r="J181" s="476">
        <f t="shared" si="27"/>
        <v>-339080.6897823601</v>
      </c>
      <c r="K181" s="483">
        <v>-333224</v>
      </c>
      <c r="L181" s="478">
        <v>-485502.29660352558</v>
      </c>
      <c r="M181" s="478">
        <v>-384348</v>
      </c>
      <c r="N181" s="478">
        <v>-455333.54653111566</v>
      </c>
      <c r="O181" s="478">
        <v>-77211.231098479242</v>
      </c>
      <c r="P181" s="478">
        <v>-38605.615549239621</v>
      </c>
      <c r="Q181" s="41"/>
      <c r="R181" s="41">
        <v>1786916</v>
      </c>
      <c r="S181" s="41">
        <v>1909130.9994018737</v>
      </c>
      <c r="T181" s="499">
        <v>544264.87358014286</v>
      </c>
      <c r="U181" s="499">
        <v>548515.56219182594</v>
      </c>
      <c r="V181" s="474">
        <f t="shared" si="28"/>
        <v>126465.68801355688</v>
      </c>
      <c r="W181" s="440">
        <v>5433978.8735801429</v>
      </c>
      <c r="X181" s="440">
        <v>5226019.5311987661</v>
      </c>
      <c r="Y181" s="480">
        <v>249790</v>
      </c>
      <c r="Z181" s="481">
        <v>249790</v>
      </c>
      <c r="AA181" s="440">
        <v>5683768.8735801429</v>
      </c>
      <c r="AB181" s="440">
        <v>5475809.5311987661</v>
      </c>
      <c r="AC181" s="474">
        <f t="shared" si="29"/>
        <v>-207959.34238137677</v>
      </c>
      <c r="AD181" s="482">
        <f t="shared" si="30"/>
        <v>2123.979399693626</v>
      </c>
      <c r="AE181" s="440">
        <v>2064.0066080658748</v>
      </c>
      <c r="AF181" s="476">
        <f t="shared" si="31"/>
        <v>-59.972791627751121</v>
      </c>
      <c r="AG181" s="264">
        <v>16</v>
      </c>
    </row>
    <row r="182" spans="1:33">
      <c r="A182" s="255">
        <v>588</v>
      </c>
      <c r="B182" s="18" t="s">
        <v>187</v>
      </c>
      <c r="C182" s="21">
        <v>1644</v>
      </c>
      <c r="D182" s="21">
        <v>1600</v>
      </c>
      <c r="E182" s="22">
        <v>-603848.58583296812</v>
      </c>
      <c r="F182" s="22">
        <v>-1112718.3699086346</v>
      </c>
      <c r="G182" s="474">
        <f t="shared" si="24"/>
        <v>-508869.78407566645</v>
      </c>
      <c r="H182" s="475">
        <f t="shared" si="25"/>
        <v>-697492</v>
      </c>
      <c r="I182" s="22">
        <f t="shared" si="26"/>
        <v>-1199360.4783819858</v>
      </c>
      <c r="J182" s="476">
        <f t="shared" si="27"/>
        <v>-501868.4783819858</v>
      </c>
      <c r="K182" s="483">
        <v>-451611</v>
      </c>
      <c r="L182" s="478">
        <v>-721788.82450356137</v>
      </c>
      <c r="M182" s="478">
        <v>-245881</v>
      </c>
      <c r="N182" s="478">
        <v>-407723.57448289101</v>
      </c>
      <c r="O182" s="478">
        <v>-46565.386263688946</v>
      </c>
      <c r="P182" s="478">
        <v>-23282.693131844473</v>
      </c>
      <c r="Q182" s="41"/>
      <c r="R182" s="41">
        <v>219119</v>
      </c>
      <c r="S182" s="41">
        <v>545312.34332387836</v>
      </c>
      <c r="T182" s="499">
        <v>384234.18517887971</v>
      </c>
      <c r="U182" s="499">
        <v>387209.21786922775</v>
      </c>
      <c r="V182" s="474">
        <f t="shared" si="28"/>
        <v>329168.37601422647</v>
      </c>
      <c r="W182" s="440">
        <v>-494.81482112029335</v>
      </c>
      <c r="X182" s="440">
        <v>-180196.80871552846</v>
      </c>
      <c r="Y182" s="480">
        <v>-346719</v>
      </c>
      <c r="Z182" s="481">
        <v>-346719</v>
      </c>
      <c r="AA182" s="440">
        <v>-347213.81482112029</v>
      </c>
      <c r="AB182" s="440">
        <v>-526915.80871552846</v>
      </c>
      <c r="AC182" s="474">
        <f t="shared" si="29"/>
        <v>-179701.99389440817</v>
      </c>
      <c r="AD182" s="482">
        <f t="shared" si="30"/>
        <v>-211.20061728778606</v>
      </c>
      <c r="AE182" s="440">
        <v>-329.32238044720526</v>
      </c>
      <c r="AF182" s="476">
        <f t="shared" si="31"/>
        <v>-118.1217631594192</v>
      </c>
      <c r="AG182" s="264">
        <v>10</v>
      </c>
    </row>
    <row r="183" spans="1:33">
      <c r="A183" s="255">
        <v>592</v>
      </c>
      <c r="B183" s="18" t="s">
        <v>188</v>
      </c>
      <c r="C183" s="21">
        <v>3678</v>
      </c>
      <c r="D183" s="21">
        <v>3651</v>
      </c>
      <c r="E183" s="22">
        <v>2415220.3283195905</v>
      </c>
      <c r="F183" s="22">
        <v>1514941.0191152079</v>
      </c>
      <c r="G183" s="474">
        <f t="shared" si="24"/>
        <v>-900279.30920438259</v>
      </c>
      <c r="H183" s="475">
        <f t="shared" si="25"/>
        <v>345875</v>
      </c>
      <c r="I183" s="22">
        <f t="shared" si="26"/>
        <v>-582084.2560424601</v>
      </c>
      <c r="J183" s="476">
        <f t="shared" si="27"/>
        <v>-927959.2560424601</v>
      </c>
      <c r="K183" s="483">
        <v>245058</v>
      </c>
      <c r="L183" s="478">
        <v>-241310.5960531543</v>
      </c>
      <c r="M183" s="478">
        <v>100817</v>
      </c>
      <c r="N183" s="478">
        <v>-181389.073818623</v>
      </c>
      <c r="O183" s="478">
        <v>-106256.39078045521</v>
      </c>
      <c r="P183" s="478">
        <v>-53128.195390227607</v>
      </c>
      <c r="Q183" s="41"/>
      <c r="R183" s="41">
        <v>1287518</v>
      </c>
      <c r="S183" s="41">
        <v>1474616.5070572332</v>
      </c>
      <c r="T183" s="499">
        <v>694864.69179638952</v>
      </c>
      <c r="U183" s="499">
        <v>694742.15507678618</v>
      </c>
      <c r="V183" s="474">
        <f t="shared" si="28"/>
        <v>186975.97033763025</v>
      </c>
      <c r="W183" s="440">
        <v>4397602.6917963894</v>
      </c>
      <c r="X183" s="440">
        <v>3684299.6812492274</v>
      </c>
      <c r="Y183" s="480">
        <v>-37445</v>
      </c>
      <c r="Z183" s="481">
        <v>-37445</v>
      </c>
      <c r="AA183" s="440">
        <v>4360157.6917963894</v>
      </c>
      <c r="AB183" s="440">
        <v>3646854.6812492274</v>
      </c>
      <c r="AC183" s="474">
        <f t="shared" si="29"/>
        <v>-713303.01054716203</v>
      </c>
      <c r="AD183" s="482">
        <f t="shared" si="30"/>
        <v>1185.4697367581266</v>
      </c>
      <c r="AE183" s="440">
        <v>998.86460729915837</v>
      </c>
      <c r="AF183" s="476">
        <f t="shared" si="31"/>
        <v>-186.60512945896824</v>
      </c>
      <c r="AG183" s="264">
        <v>13</v>
      </c>
    </row>
    <row r="184" spans="1:33">
      <c r="A184" s="255">
        <v>593</v>
      </c>
      <c r="B184" s="18" t="s">
        <v>189</v>
      </c>
      <c r="C184" s="21">
        <v>17253</v>
      </c>
      <c r="D184" s="21">
        <v>17077</v>
      </c>
      <c r="E184" s="22">
        <v>-1735829.7041540237</v>
      </c>
      <c r="F184" s="22">
        <v>-5835037.5623279084</v>
      </c>
      <c r="G184" s="474">
        <f t="shared" si="24"/>
        <v>-4099207.8581738845</v>
      </c>
      <c r="H184" s="475">
        <f t="shared" si="25"/>
        <v>-333635</v>
      </c>
      <c r="I184" s="22">
        <f t="shared" si="26"/>
        <v>-4344450.3723346563</v>
      </c>
      <c r="J184" s="476">
        <f t="shared" si="27"/>
        <v>-4010815.3723346563</v>
      </c>
      <c r="K184" s="483">
        <v>165735</v>
      </c>
      <c r="L184" s="478">
        <v>-1911299.8023453685</v>
      </c>
      <c r="M184" s="478">
        <v>-499370</v>
      </c>
      <c r="N184" s="478">
        <v>-1687653.2875908348</v>
      </c>
      <c r="O184" s="478">
        <v>-496998.18826563511</v>
      </c>
      <c r="P184" s="478">
        <v>-248499.09413281755</v>
      </c>
      <c r="Q184" s="41"/>
      <c r="R184" s="41">
        <v>5639449</v>
      </c>
      <c r="S184" s="41">
        <v>6697190.7141771596</v>
      </c>
      <c r="T184" s="499">
        <v>3330180.2490723021</v>
      </c>
      <c r="U184" s="499">
        <v>3377610.3970977827</v>
      </c>
      <c r="V184" s="474">
        <f t="shared" si="28"/>
        <v>1105171.8622026406</v>
      </c>
      <c r="W184" s="440">
        <v>7233799.2490723021</v>
      </c>
      <c r="X184" s="440">
        <v>4239763.5489470344</v>
      </c>
      <c r="Y184" s="480">
        <v>-2041049</v>
      </c>
      <c r="Z184" s="481">
        <v>-2041049</v>
      </c>
      <c r="AA184" s="440">
        <v>5192750.2490723021</v>
      </c>
      <c r="AB184" s="440">
        <v>2198714.5489470339</v>
      </c>
      <c r="AC184" s="474">
        <f t="shared" si="29"/>
        <v>-2994035.7001252682</v>
      </c>
      <c r="AD184" s="482">
        <f t="shared" si="30"/>
        <v>300.97665617992823</v>
      </c>
      <c r="AE184" s="440">
        <v>128.75297469971505</v>
      </c>
      <c r="AF184" s="476">
        <f t="shared" si="31"/>
        <v>-172.22368148021317</v>
      </c>
      <c r="AG184" s="264">
        <v>10</v>
      </c>
    </row>
    <row r="185" spans="1:33">
      <c r="A185" s="255">
        <v>595</v>
      </c>
      <c r="B185" s="18" t="s">
        <v>190</v>
      </c>
      <c r="C185" s="21">
        <v>4269</v>
      </c>
      <c r="D185" s="21">
        <v>4140</v>
      </c>
      <c r="E185" s="22">
        <v>2576657.3661525948</v>
      </c>
      <c r="F185" s="22">
        <v>2289625.8551656734</v>
      </c>
      <c r="G185" s="474">
        <f t="shared" si="24"/>
        <v>-287031.51098692138</v>
      </c>
      <c r="H185" s="475">
        <f t="shared" si="25"/>
        <v>1244989</v>
      </c>
      <c r="I185" s="22">
        <f t="shared" si="26"/>
        <v>981798.11259307747</v>
      </c>
      <c r="J185" s="476">
        <f t="shared" si="27"/>
        <v>-263190.88740692253</v>
      </c>
      <c r="K185" s="483">
        <v>914864</v>
      </c>
      <c r="L185" s="478">
        <v>911577.66748930363</v>
      </c>
      <c r="M185" s="478">
        <v>330125</v>
      </c>
      <c r="N185" s="478">
        <v>250952.35053971657</v>
      </c>
      <c r="O185" s="478">
        <v>-120487.93695729515</v>
      </c>
      <c r="P185" s="478">
        <v>-60243.968478647577</v>
      </c>
      <c r="Q185" s="41"/>
      <c r="R185" s="41">
        <v>1873860</v>
      </c>
      <c r="S185" s="41">
        <v>2385312.1684095664</v>
      </c>
      <c r="T185" s="499">
        <v>972282.43669580948</v>
      </c>
      <c r="U185" s="499">
        <v>979225.15387286153</v>
      </c>
      <c r="V185" s="474">
        <f t="shared" si="28"/>
        <v>518394.88558661845</v>
      </c>
      <c r="W185" s="440">
        <v>5422799.4366958095</v>
      </c>
      <c r="X185" s="440">
        <v>5654163.1774481013</v>
      </c>
      <c r="Y185" s="480">
        <v>34221</v>
      </c>
      <c r="Z185" s="481">
        <v>34221</v>
      </c>
      <c r="AA185" s="440">
        <v>5457020.4366958095</v>
      </c>
      <c r="AB185" s="440">
        <v>5688384.1774481013</v>
      </c>
      <c r="AC185" s="474">
        <f t="shared" si="29"/>
        <v>231363.74075229187</v>
      </c>
      <c r="AD185" s="482">
        <f t="shared" si="30"/>
        <v>1278.2900999521689</v>
      </c>
      <c r="AE185" s="440">
        <v>1374.0058399633094</v>
      </c>
      <c r="AF185" s="476">
        <f t="shared" si="31"/>
        <v>95.715740011140497</v>
      </c>
      <c r="AG185" s="264">
        <v>11</v>
      </c>
    </row>
    <row r="186" spans="1:33">
      <c r="A186" s="255">
        <v>598</v>
      </c>
      <c r="B186" s="18" t="s">
        <v>191</v>
      </c>
      <c r="C186" s="21">
        <v>19097</v>
      </c>
      <c r="D186" s="21">
        <v>19207</v>
      </c>
      <c r="E186" s="22">
        <v>2172176.9365354571</v>
      </c>
      <c r="F186" s="22">
        <v>-2278102.6662188917</v>
      </c>
      <c r="G186" s="474">
        <f t="shared" si="24"/>
        <v>-4450279.6027543489</v>
      </c>
      <c r="H186" s="475">
        <f t="shared" si="25"/>
        <v>-7167336</v>
      </c>
      <c r="I186" s="22">
        <f t="shared" si="26"/>
        <v>-11921491.120884227</v>
      </c>
      <c r="J186" s="476">
        <f t="shared" si="27"/>
        <v>-4754155.1208842266</v>
      </c>
      <c r="K186" s="483">
        <v>-4824457</v>
      </c>
      <c r="L186" s="478">
        <v>-7303298.7805607188</v>
      </c>
      <c r="M186" s="478">
        <v>-2342879</v>
      </c>
      <c r="N186" s="478">
        <v>-3779709.8022297504</v>
      </c>
      <c r="O186" s="478">
        <v>-558988.35872917098</v>
      </c>
      <c r="P186" s="478">
        <v>-279494.17936458549</v>
      </c>
      <c r="Q186" s="41"/>
      <c r="R186" s="41">
        <v>793398</v>
      </c>
      <c r="S186" s="41">
        <v>1621510.355065603</v>
      </c>
      <c r="T186" s="499">
        <v>3057466.6288290229</v>
      </c>
      <c r="U186" s="499">
        <v>3127438.9515569867</v>
      </c>
      <c r="V186" s="474">
        <f t="shared" si="28"/>
        <v>898084.67779356707</v>
      </c>
      <c r="W186" s="440">
        <v>6023041.6288290229</v>
      </c>
      <c r="X186" s="440">
        <v>2470846.6404036982</v>
      </c>
      <c r="Y186" s="480">
        <v>2602371</v>
      </c>
      <c r="Z186" s="481">
        <v>2602371</v>
      </c>
      <c r="AA186" s="440">
        <v>8625412.6288290229</v>
      </c>
      <c r="AB186" s="440">
        <v>5073217.6404036982</v>
      </c>
      <c r="AC186" s="474">
        <f t="shared" si="29"/>
        <v>-3552194.9884253247</v>
      </c>
      <c r="AD186" s="482">
        <f t="shared" si="30"/>
        <v>451.6632260998598</v>
      </c>
      <c r="AE186" s="440">
        <v>264.13378666130569</v>
      </c>
      <c r="AF186" s="476">
        <f t="shared" si="31"/>
        <v>-187.52943943855411</v>
      </c>
      <c r="AG186" s="264">
        <v>15</v>
      </c>
    </row>
    <row r="187" spans="1:33">
      <c r="A187" s="255">
        <v>599</v>
      </c>
      <c r="B187" s="18" t="s">
        <v>192</v>
      </c>
      <c r="C187" s="21">
        <v>11172</v>
      </c>
      <c r="D187" s="21">
        <v>11206</v>
      </c>
      <c r="E187" s="22">
        <v>8930256.7739790492</v>
      </c>
      <c r="F187" s="22">
        <v>9284482.8788782954</v>
      </c>
      <c r="G187" s="474">
        <f t="shared" si="24"/>
        <v>354226.10489924625</v>
      </c>
      <c r="H187" s="475">
        <f t="shared" si="25"/>
        <v>-4436613</v>
      </c>
      <c r="I187" s="22">
        <f t="shared" si="26"/>
        <v>-4692474.2553311791</v>
      </c>
      <c r="J187" s="476">
        <f t="shared" si="27"/>
        <v>-255861.25533117913</v>
      </c>
      <c r="K187" s="483">
        <v>-2312518</v>
      </c>
      <c r="L187" s="478">
        <v>-2253755.0919483542</v>
      </c>
      <c r="M187" s="478">
        <v>-2124095</v>
      </c>
      <c r="N187" s="478">
        <v>-1949520.6773163578</v>
      </c>
      <c r="O187" s="478">
        <v>-326132.32404431148</v>
      </c>
      <c r="P187" s="478">
        <v>-163066.16202215574</v>
      </c>
      <c r="Q187" s="41"/>
      <c r="R187" s="41">
        <v>5139984</v>
      </c>
      <c r="S187" s="41">
        <v>5155759.9660685882</v>
      </c>
      <c r="T187" s="499">
        <v>2039832.4276491948</v>
      </c>
      <c r="U187" s="499">
        <v>2065742.3633791411</v>
      </c>
      <c r="V187" s="474">
        <f t="shared" si="28"/>
        <v>41685.901798535138</v>
      </c>
      <c r="W187" s="440">
        <v>16110073.427649194</v>
      </c>
      <c r="X187" s="440">
        <v>16505985.208326025</v>
      </c>
      <c r="Y187" s="480">
        <v>-904198</v>
      </c>
      <c r="Z187" s="481">
        <v>-904198</v>
      </c>
      <c r="AA187" s="440">
        <v>15205875.427649194</v>
      </c>
      <c r="AB187" s="440">
        <v>15601787.208326025</v>
      </c>
      <c r="AC187" s="474">
        <f t="shared" si="29"/>
        <v>395911.78067683056</v>
      </c>
      <c r="AD187" s="482">
        <f t="shared" si="30"/>
        <v>1361.0701242077689</v>
      </c>
      <c r="AE187" s="440">
        <v>1392.2708556421583</v>
      </c>
      <c r="AF187" s="476">
        <f t="shared" si="31"/>
        <v>31.200731434389354</v>
      </c>
      <c r="AG187" s="264">
        <v>15</v>
      </c>
    </row>
    <row r="188" spans="1:33">
      <c r="A188" s="255">
        <v>601</v>
      </c>
      <c r="B188" s="18" t="s">
        <v>193</v>
      </c>
      <c r="C188" s="21">
        <v>3873</v>
      </c>
      <c r="D188" s="21">
        <v>3786</v>
      </c>
      <c r="E188" s="22">
        <v>3625516.9318336006</v>
      </c>
      <c r="F188" s="22">
        <v>2437570.2273880211</v>
      </c>
      <c r="G188" s="474">
        <f t="shared" si="24"/>
        <v>-1187946.7044455796</v>
      </c>
      <c r="H188" s="475">
        <f t="shared" si="25"/>
        <v>1964323</v>
      </c>
      <c r="I188" s="22">
        <f t="shared" si="26"/>
        <v>789714.41892998165</v>
      </c>
      <c r="J188" s="476">
        <f t="shared" si="27"/>
        <v>-1174608.5810700185</v>
      </c>
      <c r="K188" s="483">
        <v>1213532</v>
      </c>
      <c r="L188" s="478">
        <v>650087.80183864944</v>
      </c>
      <c r="M188" s="478">
        <v>750791</v>
      </c>
      <c r="N188" s="478">
        <v>304904.63496101322</v>
      </c>
      <c r="O188" s="478">
        <v>-110185.34524645397</v>
      </c>
      <c r="P188" s="478">
        <v>-55092.672623226987</v>
      </c>
      <c r="Q188" s="41"/>
      <c r="R188" s="41">
        <v>1367237</v>
      </c>
      <c r="S188" s="41">
        <v>1674596.2430741852</v>
      </c>
      <c r="T188" s="499">
        <v>858001.98963607987</v>
      </c>
      <c r="U188" s="499">
        <v>863592.12057930406</v>
      </c>
      <c r="V188" s="474">
        <f t="shared" si="28"/>
        <v>312949.37401740951</v>
      </c>
      <c r="W188" s="440">
        <v>5850755.9896360803</v>
      </c>
      <c r="X188" s="440">
        <v>4975758.59104151</v>
      </c>
      <c r="Y188" s="480">
        <v>314705</v>
      </c>
      <c r="Z188" s="481">
        <v>314705</v>
      </c>
      <c r="AA188" s="440">
        <v>6165460.9896360803</v>
      </c>
      <c r="AB188" s="440">
        <v>5290463.5910415109</v>
      </c>
      <c r="AC188" s="474">
        <f t="shared" si="29"/>
        <v>-874997.39859456941</v>
      </c>
      <c r="AD188" s="482">
        <f t="shared" si="30"/>
        <v>1591.9083371123368</v>
      </c>
      <c r="AE188" s="440">
        <v>1397.3754862761518</v>
      </c>
      <c r="AF188" s="476">
        <f t="shared" si="31"/>
        <v>-194.53285083618493</v>
      </c>
      <c r="AG188" s="264">
        <v>13</v>
      </c>
    </row>
    <row r="189" spans="1:33">
      <c r="A189" s="255">
        <v>604</v>
      </c>
      <c r="B189" s="18" t="s">
        <v>194</v>
      </c>
      <c r="C189" s="21">
        <v>20206</v>
      </c>
      <c r="D189" s="21">
        <v>20405</v>
      </c>
      <c r="E189" s="22">
        <v>16691716.789859375</v>
      </c>
      <c r="F189" s="22">
        <v>16302312.919938998</v>
      </c>
      <c r="G189" s="474">
        <f t="shared" si="24"/>
        <v>-389403.86992037669</v>
      </c>
      <c r="H189" s="475">
        <f t="shared" si="25"/>
        <v>4951452</v>
      </c>
      <c r="I189" s="22">
        <f t="shared" si="26"/>
        <v>4421847.760903473</v>
      </c>
      <c r="J189" s="476">
        <f t="shared" si="27"/>
        <v>-529604.23909652699</v>
      </c>
      <c r="K189" s="483">
        <v>3224678</v>
      </c>
      <c r="L189" s="478">
        <v>3666734.012272377</v>
      </c>
      <c r="M189" s="478">
        <v>1726774</v>
      </c>
      <c r="N189" s="478">
        <v>1645895.0361722582</v>
      </c>
      <c r="O189" s="478">
        <v>-593854.19169410807</v>
      </c>
      <c r="P189" s="478">
        <v>-296927.09584705404</v>
      </c>
      <c r="Q189" s="41"/>
      <c r="R189" s="41">
        <v>-225090</v>
      </c>
      <c r="S189" s="41">
        <v>-351117.31134698325</v>
      </c>
      <c r="T189" s="499">
        <v>2135859.3612966971</v>
      </c>
      <c r="U189" s="499">
        <v>2152286.4716661223</v>
      </c>
      <c r="V189" s="474">
        <f t="shared" si="28"/>
        <v>-109600.20097755804</v>
      </c>
      <c r="W189" s="440">
        <v>18602486.361296698</v>
      </c>
      <c r="X189" s="440">
        <v>18103482.080258138</v>
      </c>
      <c r="Y189" s="480">
        <v>-2085256</v>
      </c>
      <c r="Z189" s="481">
        <v>-2085256</v>
      </c>
      <c r="AA189" s="440">
        <v>16517230.361296698</v>
      </c>
      <c r="AB189" s="440">
        <v>16018226.080258137</v>
      </c>
      <c r="AC189" s="474">
        <f t="shared" si="29"/>
        <v>-499004.28103856184</v>
      </c>
      <c r="AD189" s="482">
        <f t="shared" si="30"/>
        <v>817.44186683641976</v>
      </c>
      <c r="AE189" s="440">
        <v>785.01475521970769</v>
      </c>
      <c r="AF189" s="476">
        <f t="shared" si="31"/>
        <v>-32.427111616712068</v>
      </c>
      <c r="AG189" s="264">
        <v>6</v>
      </c>
    </row>
    <row r="190" spans="1:33">
      <c r="A190" s="255">
        <v>607</v>
      </c>
      <c r="B190" s="18" t="s">
        <v>195</v>
      </c>
      <c r="C190" s="21">
        <v>4161</v>
      </c>
      <c r="D190" s="21">
        <v>4084</v>
      </c>
      <c r="E190" s="22">
        <v>843771.68226120668</v>
      </c>
      <c r="F190" s="22">
        <v>-480810.23528217571</v>
      </c>
      <c r="G190" s="474">
        <f t="shared" si="24"/>
        <v>-1324581.9175433824</v>
      </c>
      <c r="H190" s="475">
        <f t="shared" si="25"/>
        <v>205732</v>
      </c>
      <c r="I190" s="22">
        <f t="shared" si="26"/>
        <v>-1251797.3609741994</v>
      </c>
      <c r="J190" s="476">
        <f t="shared" si="27"/>
        <v>-1457529.3609741994</v>
      </c>
      <c r="K190" s="483">
        <v>5554</v>
      </c>
      <c r="L190" s="478">
        <v>-790078.04205226956</v>
      </c>
      <c r="M190" s="478">
        <v>200178</v>
      </c>
      <c r="N190" s="478">
        <v>-283432.09626483062</v>
      </c>
      <c r="O190" s="478">
        <v>-118858.14843806604</v>
      </c>
      <c r="P190" s="478">
        <v>-59429.07421903302</v>
      </c>
      <c r="Q190" s="41"/>
      <c r="R190" s="41">
        <v>2474427</v>
      </c>
      <c r="S190" s="41">
        <v>2623727.9132132558</v>
      </c>
      <c r="T190" s="499">
        <v>938647.58690160897</v>
      </c>
      <c r="U190" s="499">
        <v>947808.0849633849</v>
      </c>
      <c r="V190" s="474">
        <f t="shared" si="28"/>
        <v>158461.41127503198</v>
      </c>
      <c r="W190" s="440">
        <v>4256845.5869016089</v>
      </c>
      <c r="X190" s="440">
        <v>3090725.7628944651</v>
      </c>
      <c r="Y190" s="480">
        <v>-644669</v>
      </c>
      <c r="Z190" s="481">
        <v>-644669</v>
      </c>
      <c r="AA190" s="440">
        <v>3612176.5869016089</v>
      </c>
      <c r="AB190" s="440">
        <v>2446056.7628944651</v>
      </c>
      <c r="AC190" s="474">
        <f t="shared" si="29"/>
        <v>-1166119.8240071437</v>
      </c>
      <c r="AD190" s="482">
        <f t="shared" si="30"/>
        <v>868.10300093766136</v>
      </c>
      <c r="AE190" s="440">
        <v>598.93652372538327</v>
      </c>
      <c r="AF190" s="476">
        <f t="shared" si="31"/>
        <v>-269.1664772122781</v>
      </c>
      <c r="AG190" s="264">
        <v>12</v>
      </c>
    </row>
    <row r="191" spans="1:33">
      <c r="A191" s="255">
        <v>608</v>
      </c>
      <c r="B191" s="18" t="s">
        <v>196</v>
      </c>
      <c r="C191" s="21">
        <v>2013</v>
      </c>
      <c r="D191" s="21">
        <v>1980</v>
      </c>
      <c r="E191" s="22">
        <v>423085.72269891645</v>
      </c>
      <c r="F191" s="22">
        <v>-97617.968001862871</v>
      </c>
      <c r="G191" s="474">
        <f t="shared" si="24"/>
        <v>-520703.69070077932</v>
      </c>
      <c r="H191" s="475">
        <f t="shared" si="25"/>
        <v>44291</v>
      </c>
      <c r="I191" s="22">
        <f t="shared" si="26"/>
        <v>-460462.14973331185</v>
      </c>
      <c r="J191" s="476">
        <f t="shared" si="27"/>
        <v>-504753.14973331185</v>
      </c>
      <c r="K191" s="483">
        <v>43625</v>
      </c>
      <c r="L191" s="478">
        <v>-220993.47422349593</v>
      </c>
      <c r="M191" s="478">
        <v>666</v>
      </c>
      <c r="N191" s="478">
        <v>-153031.67725784329</v>
      </c>
      <c r="O191" s="478">
        <v>-57624.665501315074</v>
      </c>
      <c r="P191" s="478">
        <v>-28812.332750657537</v>
      </c>
      <c r="Q191" s="41"/>
      <c r="R191" s="41">
        <v>910821</v>
      </c>
      <c r="S191" s="41">
        <v>958565.43975581124</v>
      </c>
      <c r="T191" s="499">
        <v>418388.12446064886</v>
      </c>
      <c r="U191" s="499">
        <v>422025.37906530016</v>
      </c>
      <c r="V191" s="474">
        <f t="shared" si="28"/>
        <v>51381.694360462716</v>
      </c>
      <c r="W191" s="440">
        <v>1752295.1244606487</v>
      </c>
      <c r="X191" s="440">
        <v>1282972.8508192485</v>
      </c>
      <c r="Y191" s="480">
        <v>431658</v>
      </c>
      <c r="Z191" s="481">
        <v>431658</v>
      </c>
      <c r="AA191" s="440">
        <v>2183953.1244606487</v>
      </c>
      <c r="AB191" s="440">
        <v>1714630.8508192485</v>
      </c>
      <c r="AC191" s="474">
        <f t="shared" si="29"/>
        <v>-469322.27364140027</v>
      </c>
      <c r="AD191" s="482">
        <f t="shared" si="30"/>
        <v>1084.9245526381762</v>
      </c>
      <c r="AE191" s="440">
        <v>865.97517718143865</v>
      </c>
      <c r="AF191" s="476">
        <f t="shared" si="31"/>
        <v>-218.94937545673758</v>
      </c>
      <c r="AG191" s="264">
        <v>4</v>
      </c>
    </row>
    <row r="192" spans="1:33">
      <c r="A192" s="255">
        <v>609</v>
      </c>
      <c r="B192" s="18" t="s">
        <v>197</v>
      </c>
      <c r="C192" s="21">
        <v>83482</v>
      </c>
      <c r="D192" s="21">
        <v>83205</v>
      </c>
      <c r="E192" s="22">
        <v>-8801051.1217197925</v>
      </c>
      <c r="F192" s="22">
        <v>-16031330.165199606</v>
      </c>
      <c r="G192" s="474">
        <f t="shared" si="24"/>
        <v>-7230279.0434798133</v>
      </c>
      <c r="H192" s="475">
        <f t="shared" si="25"/>
        <v>-16472709</v>
      </c>
      <c r="I192" s="22">
        <f t="shared" si="26"/>
        <v>-23375831.73738433</v>
      </c>
      <c r="J192" s="476">
        <f t="shared" si="27"/>
        <v>-6903122.7373843305</v>
      </c>
      <c r="K192" s="483">
        <v>-13124891</v>
      </c>
      <c r="L192" s="478">
        <v>-15663153.056943299</v>
      </c>
      <c r="M192" s="478">
        <v>-3347818</v>
      </c>
      <c r="N192" s="478">
        <v>-4080360.2766251843</v>
      </c>
      <c r="O192" s="478">
        <v>-2421545.6025438993</v>
      </c>
      <c r="P192" s="478">
        <v>-1210772.8012719497</v>
      </c>
      <c r="Q192" s="41"/>
      <c r="R192" s="41">
        <v>25221433</v>
      </c>
      <c r="S192" s="41">
        <v>23436107.420147266</v>
      </c>
      <c r="T192" s="499">
        <v>13537031.482079027</v>
      </c>
      <c r="U192" s="499">
        <v>13799724.537462415</v>
      </c>
      <c r="V192" s="474">
        <f t="shared" si="28"/>
        <v>-1522632.5244693458</v>
      </c>
      <c r="W192" s="440">
        <v>29957413.482079029</v>
      </c>
      <c r="X192" s="440">
        <v>21204501.792410076</v>
      </c>
      <c r="Y192" s="480">
        <v>-5595216</v>
      </c>
      <c r="Z192" s="481">
        <v>-5595216</v>
      </c>
      <c r="AA192" s="440">
        <v>24362197.482079029</v>
      </c>
      <c r="AB192" s="440">
        <v>15609285.792410076</v>
      </c>
      <c r="AC192" s="474">
        <f t="shared" si="29"/>
        <v>-8752911.6896689534</v>
      </c>
      <c r="AD192" s="482">
        <f t="shared" si="30"/>
        <v>291.82575264223459</v>
      </c>
      <c r="AE192" s="440">
        <v>187.6003340233168</v>
      </c>
      <c r="AF192" s="476">
        <f t="shared" si="31"/>
        <v>-104.22541861891779</v>
      </c>
      <c r="AG192" s="264">
        <v>4</v>
      </c>
    </row>
    <row r="193" spans="1:33">
      <c r="A193" s="255">
        <v>611</v>
      </c>
      <c r="B193" s="18" t="s">
        <v>198</v>
      </c>
      <c r="C193" s="21">
        <v>5066</v>
      </c>
      <c r="D193" s="21">
        <v>5011</v>
      </c>
      <c r="E193" s="22">
        <v>3695856.2051739385</v>
      </c>
      <c r="F193" s="22">
        <v>3305694.9338882319</v>
      </c>
      <c r="G193" s="474">
        <f t="shared" si="24"/>
        <v>-390161.27128570667</v>
      </c>
      <c r="H193" s="475">
        <f t="shared" si="25"/>
        <v>653226</v>
      </c>
      <c r="I193" s="22">
        <f t="shared" si="26"/>
        <v>496846.52249697316</v>
      </c>
      <c r="J193" s="476">
        <f t="shared" si="27"/>
        <v>-156379.47750302684</v>
      </c>
      <c r="K193" s="483">
        <v>450249</v>
      </c>
      <c r="L193" s="478">
        <v>543302.01269001409</v>
      </c>
      <c r="M193" s="477">
        <v>202977</v>
      </c>
      <c r="N193" s="477">
        <v>172299.96346384526</v>
      </c>
      <c r="O193" s="477">
        <v>-145836.96910459083</v>
      </c>
      <c r="P193" s="477">
        <v>-72918.484552295413</v>
      </c>
      <c r="Q193" s="22"/>
      <c r="R193" s="41">
        <v>1401689</v>
      </c>
      <c r="S193" s="41">
        <v>1153277.4727330101</v>
      </c>
      <c r="T193" s="499">
        <v>758884.41692466091</v>
      </c>
      <c r="U193" s="499">
        <v>750997.62658534758</v>
      </c>
      <c r="V193" s="474">
        <f t="shared" si="28"/>
        <v>-256298.31760630338</v>
      </c>
      <c r="W193" s="440">
        <v>5856430.416924661</v>
      </c>
      <c r="X193" s="440">
        <v>5209970.0332065895</v>
      </c>
      <c r="Y193" s="480">
        <v>-1304768</v>
      </c>
      <c r="Z193" s="481">
        <v>-1304768</v>
      </c>
      <c r="AA193" s="440">
        <v>4551662.416924661</v>
      </c>
      <c r="AB193" s="440">
        <v>3905202.0332065895</v>
      </c>
      <c r="AC193" s="474">
        <f t="shared" si="29"/>
        <v>-646460.38371807151</v>
      </c>
      <c r="AD193" s="482">
        <f t="shared" si="30"/>
        <v>898.47264447782493</v>
      </c>
      <c r="AE193" s="440">
        <v>779.32588968401308</v>
      </c>
      <c r="AF193" s="476">
        <f t="shared" si="31"/>
        <v>-119.14675479381185</v>
      </c>
      <c r="AG193" s="264">
        <v>1</v>
      </c>
    </row>
    <row r="194" spans="1:33">
      <c r="A194" s="255">
        <v>614</v>
      </c>
      <c r="B194" s="18" t="s">
        <v>199</v>
      </c>
      <c r="C194" s="21">
        <v>3066</v>
      </c>
      <c r="D194" s="21">
        <v>2999</v>
      </c>
      <c r="E194" s="22">
        <v>1080299.3644175837</v>
      </c>
      <c r="F194" s="22">
        <v>1253184.089543818</v>
      </c>
      <c r="G194" s="474">
        <f t="shared" si="24"/>
        <v>172884.72512623435</v>
      </c>
      <c r="H194" s="475">
        <f t="shared" si="25"/>
        <v>-871095</v>
      </c>
      <c r="I194" s="22">
        <f t="shared" si="26"/>
        <v>-877819.23107353051</v>
      </c>
      <c r="J194" s="476">
        <f t="shared" si="27"/>
        <v>-6724.2310735305073</v>
      </c>
      <c r="K194" s="483">
        <v>-529647</v>
      </c>
      <c r="L194" s="478">
        <v>-475724.19454908639</v>
      </c>
      <c r="M194" s="478">
        <v>-341448</v>
      </c>
      <c r="N194" s="478">
        <v>-271173.54270744126</v>
      </c>
      <c r="O194" s="478">
        <v>-87280.995878001966</v>
      </c>
      <c r="P194" s="478">
        <v>-43640.497939000983</v>
      </c>
      <c r="Q194" s="41"/>
      <c r="R194" s="41">
        <v>1614527</v>
      </c>
      <c r="S194" s="41">
        <v>1711749.868351328</v>
      </c>
      <c r="T194" s="499">
        <v>765773.22457206773</v>
      </c>
      <c r="U194" s="499">
        <v>780879.03341971384</v>
      </c>
      <c r="V194" s="474">
        <f t="shared" si="28"/>
        <v>112328.67719897395</v>
      </c>
      <c r="W194" s="440">
        <v>3460600.2245720676</v>
      </c>
      <c r="X194" s="440">
        <v>3745812.9913148596</v>
      </c>
      <c r="Y194" s="480">
        <v>156588</v>
      </c>
      <c r="Z194" s="481">
        <v>156588</v>
      </c>
      <c r="AA194" s="440">
        <v>3617188.2245720676</v>
      </c>
      <c r="AB194" s="440">
        <v>3902400.9913148596</v>
      </c>
      <c r="AC194" s="474">
        <f t="shared" si="29"/>
        <v>285212.76674279198</v>
      </c>
      <c r="AD194" s="482">
        <f t="shared" si="30"/>
        <v>1179.7743720065453</v>
      </c>
      <c r="AE194" s="440">
        <v>1301.2340751299964</v>
      </c>
      <c r="AF194" s="476">
        <f t="shared" si="31"/>
        <v>121.45970312345116</v>
      </c>
      <c r="AG194" s="264">
        <v>19</v>
      </c>
    </row>
    <row r="195" spans="1:33">
      <c r="A195" s="255">
        <v>615</v>
      </c>
      <c r="B195" s="18" t="s">
        <v>200</v>
      </c>
      <c r="C195" s="21">
        <v>7702</v>
      </c>
      <c r="D195" s="21">
        <v>7603</v>
      </c>
      <c r="E195" s="22">
        <v>10467643.960793097</v>
      </c>
      <c r="F195" s="22">
        <v>10297377.827202436</v>
      </c>
      <c r="G195" s="474">
        <f t="shared" si="24"/>
        <v>-170266.13359066099</v>
      </c>
      <c r="H195" s="475">
        <f t="shared" si="25"/>
        <v>2512549</v>
      </c>
      <c r="I195" s="22">
        <f t="shared" si="26"/>
        <v>2175583.8295183191</v>
      </c>
      <c r="J195" s="476">
        <f t="shared" si="27"/>
        <v>-336965.17048168089</v>
      </c>
      <c r="K195" s="483">
        <v>2028894</v>
      </c>
      <c r="L195" s="478">
        <v>2110305.120086058</v>
      </c>
      <c r="M195" s="478">
        <v>483655</v>
      </c>
      <c r="N195" s="478">
        <v>397188.0517099112</v>
      </c>
      <c r="O195" s="478">
        <v>-221272.89485176691</v>
      </c>
      <c r="P195" s="478">
        <v>-110636.44742588345</v>
      </c>
      <c r="Q195" s="41"/>
      <c r="R195" s="41">
        <v>3213504</v>
      </c>
      <c r="S195" s="41">
        <v>3816329.132420395</v>
      </c>
      <c r="T195" s="499">
        <v>1559906.3044823692</v>
      </c>
      <c r="U195" s="499">
        <v>1587822.8608266176</v>
      </c>
      <c r="V195" s="474">
        <f t="shared" si="28"/>
        <v>630741.68876464386</v>
      </c>
      <c r="W195" s="440">
        <v>15241054.304482369</v>
      </c>
      <c r="X195" s="440">
        <v>15701529.820449447</v>
      </c>
      <c r="Y195" s="480">
        <v>-86085</v>
      </c>
      <c r="Z195" s="481">
        <v>-86085</v>
      </c>
      <c r="AA195" s="440">
        <v>15154969.304482369</v>
      </c>
      <c r="AB195" s="440">
        <v>15615444.820449447</v>
      </c>
      <c r="AC195" s="474">
        <f t="shared" si="29"/>
        <v>460475.51596707851</v>
      </c>
      <c r="AD195" s="482">
        <f t="shared" si="30"/>
        <v>1967.6667494783651</v>
      </c>
      <c r="AE195" s="440">
        <v>2053.8530606930749</v>
      </c>
      <c r="AF195" s="476">
        <f t="shared" si="31"/>
        <v>86.186311214709804</v>
      </c>
      <c r="AG195" s="264">
        <v>17</v>
      </c>
    </row>
    <row r="196" spans="1:33">
      <c r="A196" s="255">
        <v>616</v>
      </c>
      <c r="B196" s="18" t="s">
        <v>201</v>
      </c>
      <c r="C196" s="21">
        <v>1848</v>
      </c>
      <c r="D196" s="21">
        <v>1807</v>
      </c>
      <c r="E196" s="22">
        <v>446661.03517213208</v>
      </c>
      <c r="F196" s="22">
        <v>236635.34036568995</v>
      </c>
      <c r="G196" s="474">
        <f t="shared" ref="G196:G259" si="32">F196-E196</f>
        <v>-210025.69480644213</v>
      </c>
      <c r="H196" s="475">
        <f t="shared" ref="H196:H259" si="33">SUM(K196,M196)</f>
        <v>-55917</v>
      </c>
      <c r="I196" s="22">
        <f t="shared" ref="I196:I259" si="34">SUM(L196,N196:P196)</f>
        <v>-140839.65401612839</v>
      </c>
      <c r="J196" s="476">
        <f t="shared" ref="J196:J259" si="35">I196-H196</f>
        <v>-84922.654016128392</v>
      </c>
      <c r="K196" s="483">
        <v>-16581</v>
      </c>
      <c r="L196" s="478">
        <v>-32611.852366617819</v>
      </c>
      <c r="M196" s="478">
        <v>-39336</v>
      </c>
      <c r="N196" s="478">
        <v>-29343.126982180012</v>
      </c>
      <c r="O196" s="478">
        <v>-52589.783111553705</v>
      </c>
      <c r="P196" s="478">
        <v>-26294.891555776852</v>
      </c>
      <c r="Q196" s="41"/>
      <c r="R196" s="41">
        <v>778797</v>
      </c>
      <c r="S196" s="41">
        <v>853535.4094137873</v>
      </c>
      <c r="T196" s="499">
        <v>391264.80938673939</v>
      </c>
      <c r="U196" s="499">
        <v>389269.42001694784</v>
      </c>
      <c r="V196" s="474">
        <f t="shared" ref="V196:V259" si="36">(S196+U196)-(R196+T196)</f>
        <v>72743.020043995697</v>
      </c>
      <c r="W196" s="440">
        <v>1616722.8093867395</v>
      </c>
      <c r="X196" s="440">
        <v>1479440.1697964252</v>
      </c>
      <c r="Y196" s="480">
        <v>-511293</v>
      </c>
      <c r="Z196" s="481">
        <v>-511293</v>
      </c>
      <c r="AA196" s="440">
        <v>1105429.8093867395</v>
      </c>
      <c r="AB196" s="440">
        <v>968147.16979642515</v>
      </c>
      <c r="AC196" s="474">
        <f t="shared" ref="AC196:AC259" si="37">AB196-AA196</f>
        <v>-137282.63959031436</v>
      </c>
      <c r="AD196" s="482">
        <f t="shared" ref="AD196:AD259" si="38">AA196/C196</f>
        <v>598.17630378070317</v>
      </c>
      <c r="AE196" s="440">
        <v>535.7759655763283</v>
      </c>
      <c r="AF196" s="476">
        <f t="shared" ref="AF196:AF259" si="39">AE196-AD196</f>
        <v>-62.400338204374862</v>
      </c>
      <c r="AG196" s="264">
        <v>1</v>
      </c>
    </row>
    <row r="197" spans="1:33">
      <c r="A197" s="255">
        <v>619</v>
      </c>
      <c r="B197" s="18" t="s">
        <v>202</v>
      </c>
      <c r="C197" s="21">
        <v>2721</v>
      </c>
      <c r="D197" s="21">
        <v>2675</v>
      </c>
      <c r="E197" s="22">
        <v>1369299.5858807801</v>
      </c>
      <c r="F197" s="22">
        <v>1003091.226675175</v>
      </c>
      <c r="G197" s="474">
        <f t="shared" si="32"/>
        <v>-366208.35920560511</v>
      </c>
      <c r="H197" s="475">
        <f t="shared" si="33"/>
        <v>1152285</v>
      </c>
      <c r="I197" s="22">
        <f t="shared" si="34"/>
        <v>915061.2379712793</v>
      </c>
      <c r="J197" s="476">
        <f t="shared" si="35"/>
        <v>-237223.7620287207</v>
      </c>
      <c r="K197" s="483">
        <v>738596</v>
      </c>
      <c r="L197" s="478">
        <v>696069.42958401155</v>
      </c>
      <c r="M197" s="478">
        <v>413689</v>
      </c>
      <c r="N197" s="478">
        <v>335769.06612667517</v>
      </c>
      <c r="O197" s="478">
        <v>-77851.50515960496</v>
      </c>
      <c r="P197" s="478">
        <v>-38925.75257980248</v>
      </c>
      <c r="Q197" s="41"/>
      <c r="R197" s="41">
        <v>1701156</v>
      </c>
      <c r="S197" s="41">
        <v>1737094.8325788798</v>
      </c>
      <c r="T197" s="499">
        <v>692332.35488204181</v>
      </c>
      <c r="U197" s="499">
        <v>695812.40320166969</v>
      </c>
      <c r="V197" s="474">
        <f t="shared" si="36"/>
        <v>39418.880898507312</v>
      </c>
      <c r="W197" s="440">
        <v>3762787.3548820419</v>
      </c>
      <c r="X197" s="440">
        <v>3435998.4624557244</v>
      </c>
      <c r="Y197" s="480">
        <v>-275084</v>
      </c>
      <c r="Z197" s="481">
        <v>-275084</v>
      </c>
      <c r="AA197" s="440">
        <v>3487703.3548820419</v>
      </c>
      <c r="AB197" s="440">
        <v>3160914.4624557244</v>
      </c>
      <c r="AC197" s="474">
        <f t="shared" si="37"/>
        <v>-326788.89242631756</v>
      </c>
      <c r="AD197" s="482">
        <f t="shared" si="38"/>
        <v>1281.7726405299677</v>
      </c>
      <c r="AE197" s="440">
        <v>1181.6502663385886</v>
      </c>
      <c r="AF197" s="476">
        <f t="shared" si="39"/>
        <v>-100.12237419137909</v>
      </c>
      <c r="AG197" s="264">
        <v>6</v>
      </c>
    </row>
    <row r="198" spans="1:33">
      <c r="A198" s="255">
        <v>620</v>
      </c>
      <c r="B198" s="18" t="s">
        <v>203</v>
      </c>
      <c r="C198" s="21">
        <v>2446</v>
      </c>
      <c r="D198" s="21">
        <v>2380</v>
      </c>
      <c r="E198" s="22">
        <v>2738473.780783365</v>
      </c>
      <c r="F198" s="22">
        <v>2457281.2848989023</v>
      </c>
      <c r="G198" s="511">
        <f t="shared" si="32"/>
        <v>-281192.49588446273</v>
      </c>
      <c r="H198" s="475">
        <f t="shared" si="33"/>
        <v>902540</v>
      </c>
      <c r="I198" s="22">
        <f t="shared" si="34"/>
        <v>637253.37430987495</v>
      </c>
      <c r="J198" s="512">
        <f t="shared" si="35"/>
        <v>-265286.62569012505</v>
      </c>
      <c r="K198" s="483">
        <v>425094</v>
      </c>
      <c r="L198" s="478">
        <v>354792.00390288467</v>
      </c>
      <c r="M198" s="478">
        <v>477446</v>
      </c>
      <c r="N198" s="478">
        <v>386360.38850784634</v>
      </c>
      <c r="O198" s="478">
        <v>-69266.012067237316</v>
      </c>
      <c r="P198" s="478">
        <v>-34633.006033618658</v>
      </c>
      <c r="Q198" s="41"/>
      <c r="R198" s="41">
        <v>549017</v>
      </c>
      <c r="S198" s="41">
        <v>849189.47855928424</v>
      </c>
      <c r="T198" s="499">
        <v>592880.19126909296</v>
      </c>
      <c r="U198" s="499">
        <v>604234.50067089999</v>
      </c>
      <c r="V198" s="474">
        <f t="shared" si="36"/>
        <v>311526.78796109115</v>
      </c>
      <c r="W198" s="440">
        <v>3880371.1912690932</v>
      </c>
      <c r="X198" s="440">
        <v>3910705.2641290869</v>
      </c>
      <c r="Y198" s="22">
        <v>106429</v>
      </c>
      <c r="Z198" s="513">
        <v>106429</v>
      </c>
      <c r="AA198" s="440">
        <v>3986800.1912690932</v>
      </c>
      <c r="AB198" s="440">
        <v>4017134.2641290869</v>
      </c>
      <c r="AC198" s="474">
        <f t="shared" si="37"/>
        <v>30334.07285999367</v>
      </c>
      <c r="AD198" s="482">
        <f t="shared" si="38"/>
        <v>1629.9264886627527</v>
      </c>
      <c r="AE198" s="440">
        <v>1687.8715395500365</v>
      </c>
      <c r="AF198" s="476">
        <f t="shared" si="39"/>
        <v>57.945050887283742</v>
      </c>
      <c r="AG198" s="264">
        <v>18</v>
      </c>
    </row>
    <row r="199" spans="1:33">
      <c r="A199" s="255">
        <v>623</v>
      </c>
      <c r="B199" s="18" t="s">
        <v>204</v>
      </c>
      <c r="C199" s="21">
        <v>2117</v>
      </c>
      <c r="D199" s="21">
        <v>2107</v>
      </c>
      <c r="E199" s="22">
        <v>1458450.367965884</v>
      </c>
      <c r="F199" s="22">
        <v>1329362.8795627933</v>
      </c>
      <c r="G199" s="474">
        <f t="shared" si="32"/>
        <v>-129087.48840309074</v>
      </c>
      <c r="H199" s="475">
        <f t="shared" si="33"/>
        <v>618899</v>
      </c>
      <c r="I199" s="22">
        <f t="shared" si="34"/>
        <v>392185.28677890799</v>
      </c>
      <c r="J199" s="476">
        <f t="shared" si="35"/>
        <v>-226713.71322109201</v>
      </c>
      <c r="K199" s="483">
        <v>488579</v>
      </c>
      <c r="L199" s="478">
        <v>431093.14905713272</v>
      </c>
      <c r="M199" s="478">
        <v>130320</v>
      </c>
      <c r="N199" s="478">
        <v>53073.327275768337</v>
      </c>
      <c r="O199" s="478">
        <v>-61320.793035995383</v>
      </c>
      <c r="P199" s="478">
        <v>-30660.396517997691</v>
      </c>
      <c r="Q199" s="41"/>
      <c r="R199" s="41">
        <v>-113437</v>
      </c>
      <c r="S199" s="41">
        <v>-56343.879614111589</v>
      </c>
      <c r="T199" s="499">
        <v>477548.71115935512</v>
      </c>
      <c r="U199" s="499">
        <v>479953.27783485636</v>
      </c>
      <c r="V199" s="474">
        <f t="shared" si="36"/>
        <v>59497.687061389675</v>
      </c>
      <c r="W199" s="440">
        <v>1822562.711159355</v>
      </c>
      <c r="X199" s="440">
        <v>1752972.2777835382</v>
      </c>
      <c r="Y199" s="480">
        <v>-417565</v>
      </c>
      <c r="Z199" s="481">
        <v>-417565</v>
      </c>
      <c r="AA199" s="440">
        <v>1404997.711159355</v>
      </c>
      <c r="AB199" s="440">
        <v>1335407.2777835382</v>
      </c>
      <c r="AC199" s="474">
        <f t="shared" si="37"/>
        <v>-69590.433375816792</v>
      </c>
      <c r="AD199" s="482">
        <f t="shared" si="38"/>
        <v>663.67393063739019</v>
      </c>
      <c r="AE199" s="440">
        <v>633.7955755973129</v>
      </c>
      <c r="AF199" s="476">
        <f t="shared" si="39"/>
        <v>-29.878355040077281</v>
      </c>
      <c r="AG199" s="264">
        <v>10</v>
      </c>
    </row>
    <row r="200" spans="1:33">
      <c r="A200" s="255">
        <v>624</v>
      </c>
      <c r="B200" s="18" t="s">
        <v>205</v>
      </c>
      <c r="C200" s="21">
        <v>5119</v>
      </c>
      <c r="D200" s="21">
        <v>5117</v>
      </c>
      <c r="E200" s="22">
        <v>4345575.9179023271</v>
      </c>
      <c r="F200" s="22">
        <v>3212552.9798986465</v>
      </c>
      <c r="G200" s="474">
        <f t="shared" si="32"/>
        <v>-1133022.9380036807</v>
      </c>
      <c r="H200" s="475">
        <f t="shared" si="33"/>
        <v>2472909</v>
      </c>
      <c r="I200" s="22">
        <f t="shared" si="34"/>
        <v>1412930.5426542321</v>
      </c>
      <c r="J200" s="476">
        <f t="shared" si="35"/>
        <v>-1059978.4573457679</v>
      </c>
      <c r="K200" s="483">
        <v>1230773</v>
      </c>
      <c r="L200" s="478">
        <v>785470.21242668992</v>
      </c>
      <c r="M200" s="478">
        <v>1242136</v>
      </c>
      <c r="N200" s="478">
        <v>850843.21914438263</v>
      </c>
      <c r="O200" s="478">
        <v>-148921.92594456021</v>
      </c>
      <c r="P200" s="478">
        <v>-74460.962972280104</v>
      </c>
      <c r="Q200" s="41"/>
      <c r="R200" s="41">
        <v>1198329</v>
      </c>
      <c r="S200" s="41">
        <v>1145180.094911804</v>
      </c>
      <c r="T200" s="499">
        <v>739756.86131195829</v>
      </c>
      <c r="U200" s="499">
        <v>736193.76323297352</v>
      </c>
      <c r="V200" s="474">
        <f t="shared" si="36"/>
        <v>-56712.00316718081</v>
      </c>
      <c r="W200" s="440">
        <v>6283660.8613119582</v>
      </c>
      <c r="X200" s="440">
        <v>5093926.8380434243</v>
      </c>
      <c r="Y200" s="480">
        <v>-879719</v>
      </c>
      <c r="Z200" s="481">
        <v>-879719</v>
      </c>
      <c r="AA200" s="440">
        <v>5403941.8613119582</v>
      </c>
      <c r="AB200" s="440">
        <v>4214207.8380434243</v>
      </c>
      <c r="AC200" s="474">
        <f t="shared" si="37"/>
        <v>-1189734.0232685339</v>
      </c>
      <c r="AD200" s="482">
        <f t="shared" si="38"/>
        <v>1055.6635790802809</v>
      </c>
      <c r="AE200" s="440">
        <v>823.57002893168351</v>
      </c>
      <c r="AF200" s="476">
        <f t="shared" si="39"/>
        <v>-232.09355014859739</v>
      </c>
      <c r="AG200" s="264">
        <v>8</v>
      </c>
    </row>
    <row r="201" spans="1:33">
      <c r="A201" s="255">
        <v>625</v>
      </c>
      <c r="B201" s="18" t="s">
        <v>206</v>
      </c>
      <c r="C201" s="21">
        <v>3048</v>
      </c>
      <c r="D201" s="21">
        <v>2991</v>
      </c>
      <c r="E201" s="22">
        <v>3331023.0973057053</v>
      </c>
      <c r="F201" s="22">
        <v>3360359.3207800817</v>
      </c>
      <c r="G201" s="474">
        <f t="shared" si="32"/>
        <v>29336.223474376369</v>
      </c>
      <c r="H201" s="475">
        <f t="shared" si="33"/>
        <v>1550760</v>
      </c>
      <c r="I201" s="22">
        <f t="shared" si="34"/>
        <v>1595217.8057452748</v>
      </c>
      <c r="J201" s="476">
        <f t="shared" si="35"/>
        <v>44457.80574527476</v>
      </c>
      <c r="K201" s="483">
        <v>926377</v>
      </c>
      <c r="L201" s="478">
        <v>1064664.6545939166</v>
      </c>
      <c r="M201" s="478">
        <v>624383</v>
      </c>
      <c r="N201" s="478">
        <v>661125.40457138326</v>
      </c>
      <c r="O201" s="478">
        <v>-87048.168946683523</v>
      </c>
      <c r="P201" s="478">
        <v>-43524.084473341762</v>
      </c>
      <c r="Q201" s="41"/>
      <c r="R201" s="41">
        <v>659657</v>
      </c>
      <c r="S201" s="41">
        <v>535594.9348619536</v>
      </c>
      <c r="T201" s="499">
        <v>563298.79902610555</v>
      </c>
      <c r="U201" s="499">
        <v>571675.83860195975</v>
      </c>
      <c r="V201" s="474">
        <f t="shared" si="36"/>
        <v>-115685.02556219231</v>
      </c>
      <c r="W201" s="440">
        <v>4553978.7990261056</v>
      </c>
      <c r="X201" s="440">
        <v>4467630.0942439949</v>
      </c>
      <c r="Y201" s="480">
        <v>491109</v>
      </c>
      <c r="Z201" s="481">
        <v>491109</v>
      </c>
      <c r="AA201" s="440">
        <v>5045087.7990261056</v>
      </c>
      <c r="AB201" s="440">
        <v>4958739.0942439949</v>
      </c>
      <c r="AC201" s="474">
        <f t="shared" si="37"/>
        <v>-86348.704782110639</v>
      </c>
      <c r="AD201" s="482">
        <f t="shared" si="38"/>
        <v>1655.2125324888798</v>
      </c>
      <c r="AE201" s="440">
        <v>1657.8866914891323</v>
      </c>
      <c r="AF201" s="476">
        <f t="shared" si="39"/>
        <v>2.6741590002525299</v>
      </c>
      <c r="AG201" s="264">
        <v>17</v>
      </c>
    </row>
    <row r="202" spans="1:33">
      <c r="A202" s="255">
        <v>626</v>
      </c>
      <c r="B202" s="18" t="s">
        <v>207</v>
      </c>
      <c r="C202" s="21">
        <v>4964</v>
      </c>
      <c r="D202" s="21">
        <v>4835</v>
      </c>
      <c r="E202" s="22">
        <v>1326604.2101586959</v>
      </c>
      <c r="F202" s="22">
        <v>935503.94538923493</v>
      </c>
      <c r="G202" s="474">
        <f t="shared" si="32"/>
        <v>-391100.26476946101</v>
      </c>
      <c r="H202" s="475">
        <f t="shared" si="33"/>
        <v>-631094</v>
      </c>
      <c r="I202" s="22">
        <f t="shared" si="34"/>
        <v>-1014103.433074952</v>
      </c>
      <c r="J202" s="476">
        <f t="shared" si="35"/>
        <v>-383009.43307495199</v>
      </c>
      <c r="K202" s="483">
        <v>-290975</v>
      </c>
      <c r="L202" s="478">
        <v>-427284.07714175939</v>
      </c>
      <c r="M202" s="478">
        <v>-340119</v>
      </c>
      <c r="N202" s="478">
        <v>-375747.19100981514</v>
      </c>
      <c r="O202" s="478">
        <v>-140714.77661558503</v>
      </c>
      <c r="P202" s="478">
        <v>-70357.388307792513</v>
      </c>
      <c r="Q202" s="41"/>
      <c r="R202" s="41">
        <v>-38849</v>
      </c>
      <c r="S202" s="41">
        <v>1724872.9992365702</v>
      </c>
      <c r="T202" s="499">
        <v>958856.20401978435</v>
      </c>
      <c r="U202" s="499">
        <v>974144.75433525711</v>
      </c>
      <c r="V202" s="474">
        <f t="shared" si="36"/>
        <v>1779010.549552043</v>
      </c>
      <c r="W202" s="440">
        <v>2246611.2040197845</v>
      </c>
      <c r="X202" s="440">
        <v>3634521.6989610624</v>
      </c>
      <c r="Y202" s="480">
        <v>-223161</v>
      </c>
      <c r="Z202" s="481">
        <v>-223161</v>
      </c>
      <c r="AA202" s="440">
        <v>2023450.2040197845</v>
      </c>
      <c r="AB202" s="440">
        <v>3411360.6989610624</v>
      </c>
      <c r="AC202" s="474">
        <f t="shared" si="37"/>
        <v>1387910.4949412779</v>
      </c>
      <c r="AD202" s="482">
        <f t="shared" si="38"/>
        <v>407.62494037465439</v>
      </c>
      <c r="AE202" s="440">
        <v>705.55547031252581</v>
      </c>
      <c r="AF202" s="476">
        <f t="shared" si="39"/>
        <v>297.93052993787143</v>
      </c>
      <c r="AG202" s="264">
        <v>17</v>
      </c>
    </row>
    <row r="203" spans="1:33">
      <c r="A203" s="255">
        <v>630</v>
      </c>
      <c r="B203" s="18" t="s">
        <v>208</v>
      </c>
      <c r="C203" s="21">
        <v>1631</v>
      </c>
      <c r="D203" s="21">
        <v>1635</v>
      </c>
      <c r="E203" s="22">
        <v>1620133.3853507699</v>
      </c>
      <c r="F203" s="22">
        <v>1781109.0888334061</v>
      </c>
      <c r="G203" s="474">
        <f t="shared" si="32"/>
        <v>160975.70348263625</v>
      </c>
      <c r="H203" s="475">
        <f t="shared" si="33"/>
        <v>-821097</v>
      </c>
      <c r="I203" s="22">
        <f t="shared" si="34"/>
        <v>-768295.66665526398</v>
      </c>
      <c r="J203" s="476">
        <f t="shared" si="35"/>
        <v>52801.33334473602</v>
      </c>
      <c r="K203" s="483">
        <v>-353312</v>
      </c>
      <c r="L203" s="478">
        <v>-290146.03166584164</v>
      </c>
      <c r="M203" s="478">
        <v>-467785</v>
      </c>
      <c r="N203" s="478">
        <v>-406773.62885711162</v>
      </c>
      <c r="O203" s="478">
        <v>-47584.004088207141</v>
      </c>
      <c r="P203" s="478">
        <v>-23792.00204410357</v>
      </c>
      <c r="Q203" s="41"/>
      <c r="R203" s="41">
        <v>533140</v>
      </c>
      <c r="S203" s="41">
        <v>679337.02493782481</v>
      </c>
      <c r="T203" s="499">
        <v>293457.79005564051</v>
      </c>
      <c r="U203" s="499">
        <v>299863.52892786334</v>
      </c>
      <c r="V203" s="474">
        <f t="shared" si="36"/>
        <v>152602.76381004765</v>
      </c>
      <c r="W203" s="440">
        <v>2446730.7900556405</v>
      </c>
      <c r="X203" s="440">
        <v>2760309.6426990945</v>
      </c>
      <c r="Y203" s="480">
        <v>-207370</v>
      </c>
      <c r="Z203" s="481">
        <v>-207370</v>
      </c>
      <c r="AA203" s="440">
        <v>2239360.7900556405</v>
      </c>
      <c r="AB203" s="440">
        <v>2552939.6426990945</v>
      </c>
      <c r="AC203" s="474">
        <f t="shared" si="37"/>
        <v>313578.85264345398</v>
      </c>
      <c r="AD203" s="482">
        <f t="shared" si="38"/>
        <v>1372.99864503718</v>
      </c>
      <c r="AE203" s="440">
        <v>1561.4309741278864</v>
      </c>
      <c r="AF203" s="476">
        <f t="shared" si="39"/>
        <v>188.43232909070639</v>
      </c>
      <c r="AG203" s="264">
        <v>17</v>
      </c>
    </row>
    <row r="204" spans="1:33">
      <c r="A204" s="255">
        <v>631</v>
      </c>
      <c r="B204" s="18" t="s">
        <v>209</v>
      </c>
      <c r="C204" s="21">
        <v>1985</v>
      </c>
      <c r="D204" s="21">
        <v>1963</v>
      </c>
      <c r="E204" s="22">
        <v>1545349.9816451927</v>
      </c>
      <c r="F204" s="22">
        <v>1314434.0728572805</v>
      </c>
      <c r="G204" s="474">
        <f t="shared" si="32"/>
        <v>-230915.90878791222</v>
      </c>
      <c r="H204" s="475">
        <f t="shared" si="33"/>
        <v>1114922</v>
      </c>
      <c r="I204" s="22">
        <f t="shared" si="34"/>
        <v>1024615.3957068959</v>
      </c>
      <c r="J204" s="476">
        <f t="shared" si="35"/>
        <v>-90306.604293104145</v>
      </c>
      <c r="K204" s="483">
        <v>562070</v>
      </c>
      <c r="L204" s="478">
        <v>581095.38561277138</v>
      </c>
      <c r="M204" s="478">
        <v>552852</v>
      </c>
      <c r="N204" s="478">
        <v>529214.87250251952</v>
      </c>
      <c r="O204" s="478">
        <v>-57129.908272263376</v>
      </c>
      <c r="P204" s="478">
        <v>-28564.954136131688</v>
      </c>
      <c r="Q204" s="41"/>
      <c r="R204" s="41">
        <v>590437</v>
      </c>
      <c r="S204" s="41">
        <v>587044.8437810617</v>
      </c>
      <c r="T204" s="499">
        <v>344417.13611322764</v>
      </c>
      <c r="U204" s="499">
        <v>342869.66826278123</v>
      </c>
      <c r="V204" s="474">
        <f t="shared" si="36"/>
        <v>-4939.6240693846485</v>
      </c>
      <c r="W204" s="440">
        <v>2480204.1361132278</v>
      </c>
      <c r="X204" s="440">
        <v>2244348.5849011233</v>
      </c>
      <c r="Y204" s="480">
        <v>-543620</v>
      </c>
      <c r="Z204" s="481">
        <v>-543620</v>
      </c>
      <c r="AA204" s="440">
        <v>1936584.1361132278</v>
      </c>
      <c r="AB204" s="440">
        <v>1700728.5849011233</v>
      </c>
      <c r="AC204" s="474">
        <f t="shared" si="37"/>
        <v>-235855.5512121045</v>
      </c>
      <c r="AD204" s="482">
        <f t="shared" si="38"/>
        <v>975.60913658097115</v>
      </c>
      <c r="AE204" s="440">
        <v>866.39255471274748</v>
      </c>
      <c r="AF204" s="476">
        <f t="shared" si="39"/>
        <v>-109.21658186822367</v>
      </c>
      <c r="AG204" s="264">
        <v>2</v>
      </c>
    </row>
    <row r="205" spans="1:33">
      <c r="A205" s="255">
        <v>635</v>
      </c>
      <c r="B205" s="18" t="s">
        <v>210</v>
      </c>
      <c r="C205" s="21">
        <v>6439</v>
      </c>
      <c r="D205" s="21">
        <v>6347</v>
      </c>
      <c r="E205" s="22">
        <v>1245547.4750782207</v>
      </c>
      <c r="F205" s="22">
        <v>929868.75892374269</v>
      </c>
      <c r="G205" s="474">
        <f t="shared" si="32"/>
        <v>-315678.71615447802</v>
      </c>
      <c r="H205" s="475">
        <f t="shared" si="33"/>
        <v>-128599</v>
      </c>
      <c r="I205" s="22">
        <f t="shared" si="34"/>
        <v>-243764.68495257699</v>
      </c>
      <c r="J205" s="476">
        <f t="shared" si="35"/>
        <v>-115165.68495257699</v>
      </c>
      <c r="K205" s="483">
        <v>-40001</v>
      </c>
      <c r="L205" s="478">
        <v>26026.752907096139</v>
      </c>
      <c r="M205" s="478">
        <v>-88598</v>
      </c>
      <c r="N205" s="478">
        <v>7287.162092483476</v>
      </c>
      <c r="O205" s="478">
        <v>-184719.06663477109</v>
      </c>
      <c r="P205" s="478">
        <v>-92359.533317385547</v>
      </c>
      <c r="Q205" s="41"/>
      <c r="R205" s="41">
        <v>2240824</v>
      </c>
      <c r="S205" s="41">
        <v>2461440.02888411</v>
      </c>
      <c r="T205" s="499">
        <v>1272187.3641265316</v>
      </c>
      <c r="U205" s="499">
        <v>1271810.84581869</v>
      </c>
      <c r="V205" s="474">
        <f t="shared" si="36"/>
        <v>220239.51057626866</v>
      </c>
      <c r="W205" s="440">
        <v>4758558.3641265314</v>
      </c>
      <c r="X205" s="440">
        <v>4663119.633626543</v>
      </c>
      <c r="Y205" s="480">
        <v>-599307</v>
      </c>
      <c r="Z205" s="481">
        <v>-599307</v>
      </c>
      <c r="AA205" s="440">
        <v>4159251.3641265314</v>
      </c>
      <c r="AB205" s="440">
        <v>4063812.633626543</v>
      </c>
      <c r="AC205" s="474">
        <f t="shared" si="37"/>
        <v>-95438.730499988422</v>
      </c>
      <c r="AD205" s="482">
        <f t="shared" si="38"/>
        <v>645.94678740899701</v>
      </c>
      <c r="AE205" s="440">
        <v>640.27298465834929</v>
      </c>
      <c r="AF205" s="476">
        <f t="shared" si="39"/>
        <v>-5.6738027506477238</v>
      </c>
      <c r="AG205" s="264">
        <v>6</v>
      </c>
    </row>
    <row r="206" spans="1:33">
      <c r="A206" s="255">
        <v>636</v>
      </c>
      <c r="B206" s="18" t="s">
        <v>211</v>
      </c>
      <c r="C206" s="21">
        <v>8222</v>
      </c>
      <c r="D206" s="21">
        <v>8154</v>
      </c>
      <c r="E206" s="22">
        <v>4452026.6266929191</v>
      </c>
      <c r="F206" s="22">
        <v>5044358.5506732818</v>
      </c>
      <c r="G206" s="474">
        <f t="shared" si="32"/>
        <v>592331.92398036271</v>
      </c>
      <c r="H206" s="475">
        <f t="shared" si="33"/>
        <v>775264</v>
      </c>
      <c r="I206" s="22">
        <f t="shared" si="34"/>
        <v>928550.23200250033</v>
      </c>
      <c r="J206" s="476">
        <f t="shared" si="35"/>
        <v>153286.23200250033</v>
      </c>
      <c r="K206" s="483">
        <v>547609</v>
      </c>
      <c r="L206" s="478">
        <v>943617.18598741898</v>
      </c>
      <c r="M206" s="478">
        <v>227655</v>
      </c>
      <c r="N206" s="478">
        <v>340896.32063456852</v>
      </c>
      <c r="O206" s="478">
        <v>-237308.84974632479</v>
      </c>
      <c r="P206" s="478">
        <v>-118654.4248731624</v>
      </c>
      <c r="Q206" s="41"/>
      <c r="R206" s="41">
        <v>2692776</v>
      </c>
      <c r="S206" s="41">
        <v>3742396.9041805617</v>
      </c>
      <c r="T206" s="499">
        <v>1772192.3552646746</v>
      </c>
      <c r="U206" s="499">
        <v>1773196.8146497186</v>
      </c>
      <c r="V206" s="474">
        <f t="shared" si="36"/>
        <v>1050625.3635656051</v>
      </c>
      <c r="W206" s="440">
        <v>8916994.3552646749</v>
      </c>
      <c r="X206" s="440">
        <v>10559952.269503562</v>
      </c>
      <c r="Y206" s="480">
        <v>-682198</v>
      </c>
      <c r="Z206" s="481">
        <v>-682198</v>
      </c>
      <c r="AA206" s="440">
        <v>8234796.3552646749</v>
      </c>
      <c r="AB206" s="440">
        <v>9877754.2695035618</v>
      </c>
      <c r="AC206" s="474">
        <f t="shared" si="37"/>
        <v>1642957.9142388869</v>
      </c>
      <c r="AD206" s="482">
        <f t="shared" si="38"/>
        <v>1001.5563555417995</v>
      </c>
      <c r="AE206" s="440">
        <v>1211.3998368289872</v>
      </c>
      <c r="AF206" s="476">
        <f t="shared" si="39"/>
        <v>209.84348128718773</v>
      </c>
      <c r="AG206" s="264">
        <v>2</v>
      </c>
    </row>
    <row r="207" spans="1:33">
      <c r="A207" s="255">
        <v>638</v>
      </c>
      <c r="B207" s="18" t="s">
        <v>212</v>
      </c>
      <c r="C207" s="21">
        <v>51149</v>
      </c>
      <c r="D207" s="21">
        <v>51232</v>
      </c>
      <c r="E207" s="22">
        <v>45425708.789439157</v>
      </c>
      <c r="F207" s="22">
        <v>47546823.5575075</v>
      </c>
      <c r="G207" s="474">
        <f t="shared" si="32"/>
        <v>2121114.7680683434</v>
      </c>
      <c r="H207" s="475">
        <f t="shared" si="33"/>
        <v>19427005</v>
      </c>
      <c r="I207" s="22">
        <f t="shared" si="34"/>
        <v>20498560.762627888</v>
      </c>
      <c r="J207" s="476">
        <f t="shared" si="35"/>
        <v>1071555.7626278885</v>
      </c>
      <c r="K207" s="483">
        <v>13635707</v>
      </c>
      <c r="L207" s="478">
        <v>16187510.997418774</v>
      </c>
      <c r="M207" s="478">
        <v>5791298</v>
      </c>
      <c r="N207" s="478">
        <v>6547585.267454098</v>
      </c>
      <c r="O207" s="478">
        <v>-1491023.66816332</v>
      </c>
      <c r="P207" s="478">
        <v>-745511.83408166002</v>
      </c>
      <c r="Q207" s="41"/>
      <c r="R207" s="41">
        <v>-4472510</v>
      </c>
      <c r="S207" s="41">
        <v>-3492523.8726617517</v>
      </c>
      <c r="T207" s="499">
        <v>7464233.663101892</v>
      </c>
      <c r="U207" s="499">
        <v>7490133.0251051327</v>
      </c>
      <c r="V207" s="474">
        <f t="shared" si="36"/>
        <v>1005885.489341489</v>
      </c>
      <c r="W207" s="440">
        <v>48417432.663101889</v>
      </c>
      <c r="X207" s="440">
        <v>51544432.709950879</v>
      </c>
      <c r="Y207" s="480">
        <v>-1028186</v>
      </c>
      <c r="Z207" s="481">
        <v>-1028186</v>
      </c>
      <c r="AA207" s="440">
        <v>47389246.663101889</v>
      </c>
      <c r="AB207" s="440">
        <v>50516246.709950879</v>
      </c>
      <c r="AC207" s="474">
        <f t="shared" si="37"/>
        <v>3127000.04684899</v>
      </c>
      <c r="AD207" s="482">
        <f t="shared" si="38"/>
        <v>926.49409887000502</v>
      </c>
      <c r="AE207" s="440">
        <v>986.02917531915364</v>
      </c>
      <c r="AF207" s="476">
        <f t="shared" si="39"/>
        <v>59.535076449148619</v>
      </c>
      <c r="AG207" s="264">
        <v>1</v>
      </c>
    </row>
    <row r="208" spans="1:33">
      <c r="A208" s="255">
        <v>678</v>
      </c>
      <c r="B208" s="18" t="s">
        <v>213</v>
      </c>
      <c r="C208" s="21">
        <v>24260</v>
      </c>
      <c r="D208" s="21">
        <v>24073</v>
      </c>
      <c r="E208" s="22">
        <v>14846929.2434191</v>
      </c>
      <c r="F208" s="22">
        <v>11019278.496412193</v>
      </c>
      <c r="G208" s="474">
        <f t="shared" si="32"/>
        <v>-3827650.7470069062</v>
      </c>
      <c r="H208" s="475">
        <f t="shared" si="33"/>
        <v>3354242</v>
      </c>
      <c r="I208" s="22">
        <f t="shared" si="34"/>
        <v>-463563.27618875669</v>
      </c>
      <c r="J208" s="476">
        <f t="shared" si="35"/>
        <v>-3817805.2761887568</v>
      </c>
      <c r="K208" s="483">
        <v>2016188</v>
      </c>
      <c r="L208" s="478">
        <v>559705.87200659746</v>
      </c>
      <c r="M208" s="478">
        <v>1338054</v>
      </c>
      <c r="N208" s="478">
        <v>27638.861360068491</v>
      </c>
      <c r="O208" s="478">
        <v>-700605.33970361506</v>
      </c>
      <c r="P208" s="478">
        <v>-350302.66985180753</v>
      </c>
      <c r="Q208" s="41"/>
      <c r="R208" s="41">
        <v>7135771</v>
      </c>
      <c r="S208" s="41">
        <v>8559945.5091219116</v>
      </c>
      <c r="T208" s="499">
        <v>3472366.0037305523</v>
      </c>
      <c r="U208" s="499">
        <v>3531976.8857573937</v>
      </c>
      <c r="V208" s="474">
        <f t="shared" si="36"/>
        <v>1483785.3911487535</v>
      </c>
      <c r="W208" s="440">
        <v>25455067.00373055</v>
      </c>
      <c r="X208" s="440">
        <v>23111200.891291499</v>
      </c>
      <c r="Y208" s="480">
        <v>-695860</v>
      </c>
      <c r="Z208" s="481">
        <v>-695860</v>
      </c>
      <c r="AA208" s="440">
        <v>24759207.00373055</v>
      </c>
      <c r="AB208" s="440">
        <v>22415340.891291499</v>
      </c>
      <c r="AC208" s="474">
        <f t="shared" si="37"/>
        <v>-2343866.1124390513</v>
      </c>
      <c r="AD208" s="482">
        <f t="shared" si="38"/>
        <v>1020.5773703104102</v>
      </c>
      <c r="AE208" s="440">
        <v>931.14031866786434</v>
      </c>
      <c r="AF208" s="476">
        <f t="shared" si="39"/>
        <v>-89.437051642545839</v>
      </c>
      <c r="AG208" s="264">
        <v>17</v>
      </c>
    </row>
    <row r="209" spans="1:33">
      <c r="A209" s="255">
        <v>680</v>
      </c>
      <c r="B209" s="18" t="s">
        <v>214</v>
      </c>
      <c r="C209" s="21">
        <v>24810</v>
      </c>
      <c r="D209" s="21">
        <v>24942</v>
      </c>
      <c r="E209" s="22">
        <v>8596703.4303774945</v>
      </c>
      <c r="F209" s="22">
        <v>9424417.6267007254</v>
      </c>
      <c r="G209" s="474">
        <f t="shared" si="32"/>
        <v>827714.19632323086</v>
      </c>
      <c r="H209" s="475">
        <f t="shared" si="33"/>
        <v>874115</v>
      </c>
      <c r="I209" s="22">
        <f t="shared" si="34"/>
        <v>1064787.458970947</v>
      </c>
      <c r="J209" s="476">
        <f t="shared" si="35"/>
        <v>190672.45897094696</v>
      </c>
      <c r="K209" s="483">
        <v>123683</v>
      </c>
      <c r="L209" s="478">
        <v>1167156.6830482229</v>
      </c>
      <c r="M209" s="478">
        <v>750432</v>
      </c>
      <c r="N209" s="478">
        <v>986475.02359984559</v>
      </c>
      <c r="O209" s="478">
        <v>-725896.16511808103</v>
      </c>
      <c r="P209" s="478">
        <v>-362948.08255904051</v>
      </c>
      <c r="Q209" s="41"/>
      <c r="R209" s="41">
        <v>2366690</v>
      </c>
      <c r="S209" s="41">
        <v>2130979.2521831193</v>
      </c>
      <c r="T209" s="499">
        <v>3437295.6144646946</v>
      </c>
      <c r="U209" s="499">
        <v>3492640.2483509937</v>
      </c>
      <c r="V209" s="474">
        <f t="shared" si="36"/>
        <v>-180366.11393058114</v>
      </c>
      <c r="W209" s="440">
        <v>14400689.614464695</v>
      </c>
      <c r="X209" s="440">
        <v>15048037.127234839</v>
      </c>
      <c r="Y209" s="480">
        <v>-393069</v>
      </c>
      <c r="Z209" s="481">
        <v>-393069</v>
      </c>
      <c r="AA209" s="440">
        <v>14007620.614464695</v>
      </c>
      <c r="AB209" s="440">
        <v>14654968.127234839</v>
      </c>
      <c r="AC209" s="474">
        <f t="shared" si="37"/>
        <v>647347.51277014427</v>
      </c>
      <c r="AD209" s="482">
        <f t="shared" si="38"/>
        <v>564.59575229603763</v>
      </c>
      <c r="AE209" s="440">
        <v>587.56186862460265</v>
      </c>
      <c r="AF209" s="476">
        <f t="shared" si="39"/>
        <v>22.966116328565022</v>
      </c>
      <c r="AG209" s="264">
        <v>2</v>
      </c>
    </row>
    <row r="210" spans="1:33">
      <c r="A210" s="255">
        <v>681</v>
      </c>
      <c r="B210" s="18" t="s">
        <v>215</v>
      </c>
      <c r="C210" s="21">
        <v>3330</v>
      </c>
      <c r="D210" s="21">
        <v>3308</v>
      </c>
      <c r="E210" s="22">
        <v>857603.95540993358</v>
      </c>
      <c r="F210" s="22">
        <v>564202.48667192925</v>
      </c>
      <c r="G210" s="474">
        <f t="shared" si="32"/>
        <v>-293401.46873800433</v>
      </c>
      <c r="H210" s="475">
        <f t="shared" si="33"/>
        <v>744895</v>
      </c>
      <c r="I210" s="22">
        <f t="shared" si="34"/>
        <v>424999.70131531189</v>
      </c>
      <c r="J210" s="476">
        <f t="shared" si="35"/>
        <v>-319895.29868468811</v>
      </c>
      <c r="K210" s="483">
        <v>371222</v>
      </c>
      <c r="L210" s="478">
        <v>302614.42046989128</v>
      </c>
      <c r="M210" s="478">
        <v>373673</v>
      </c>
      <c r="N210" s="478">
        <v>266796.18499568588</v>
      </c>
      <c r="O210" s="478">
        <v>-96273.936100176899</v>
      </c>
      <c r="P210" s="478">
        <v>-48136.96805008845</v>
      </c>
      <c r="Q210" s="41"/>
      <c r="R210" s="41">
        <v>1045482</v>
      </c>
      <c r="S210" s="41">
        <v>1288256.7387558373</v>
      </c>
      <c r="T210" s="499">
        <v>805669.38021478138</v>
      </c>
      <c r="U210" s="499">
        <v>809788.35198914539</v>
      </c>
      <c r="V210" s="474">
        <f t="shared" si="36"/>
        <v>246893.71053020097</v>
      </c>
      <c r="W210" s="440">
        <v>2708755.3802147815</v>
      </c>
      <c r="X210" s="440">
        <v>2662247.5774169117</v>
      </c>
      <c r="Y210" s="480">
        <v>-62301</v>
      </c>
      <c r="Z210" s="481">
        <v>-62301</v>
      </c>
      <c r="AA210" s="440">
        <v>2646454.3802147815</v>
      </c>
      <c r="AB210" s="440">
        <v>2599946.5774169117</v>
      </c>
      <c r="AC210" s="474">
        <f t="shared" si="37"/>
        <v>-46507.802797869779</v>
      </c>
      <c r="AD210" s="482">
        <f t="shared" si="38"/>
        <v>794.73104510954397</v>
      </c>
      <c r="AE210" s="440">
        <v>785.95724831224663</v>
      </c>
      <c r="AF210" s="476">
        <f t="shared" si="39"/>
        <v>-8.7737967972973365</v>
      </c>
      <c r="AG210" s="264">
        <v>10</v>
      </c>
    </row>
    <row r="211" spans="1:33">
      <c r="A211" s="255">
        <v>683</v>
      </c>
      <c r="B211" s="18" t="s">
        <v>216</v>
      </c>
      <c r="C211" s="21">
        <v>3670</v>
      </c>
      <c r="D211" s="21">
        <v>3618</v>
      </c>
      <c r="E211" s="22">
        <v>4915304.4954140894</v>
      </c>
      <c r="F211" s="22">
        <v>5167775.5253492398</v>
      </c>
      <c r="G211" s="474">
        <f t="shared" si="32"/>
        <v>252471.02993515041</v>
      </c>
      <c r="H211" s="475">
        <f t="shared" si="33"/>
        <v>-348883</v>
      </c>
      <c r="I211" s="22">
        <f t="shared" si="34"/>
        <v>-99973.05868648921</v>
      </c>
      <c r="J211" s="476">
        <f t="shared" si="35"/>
        <v>248909.94131351079</v>
      </c>
      <c r="K211" s="483">
        <v>-388452</v>
      </c>
      <c r="L211" s="478">
        <v>-104141.67003917198</v>
      </c>
      <c r="M211" s="478">
        <v>39569</v>
      </c>
      <c r="N211" s="478">
        <v>162112.58088583272</v>
      </c>
      <c r="O211" s="478">
        <v>-105295.97968876663</v>
      </c>
      <c r="P211" s="478">
        <v>-52647.989844383315</v>
      </c>
      <c r="Q211" s="41"/>
      <c r="R211" s="41">
        <v>2472724</v>
      </c>
      <c r="S211" s="41">
        <v>2564840.0994757046</v>
      </c>
      <c r="T211" s="499">
        <v>759963.97848509159</v>
      </c>
      <c r="U211" s="499">
        <v>766681.50863672548</v>
      </c>
      <c r="V211" s="474">
        <f t="shared" si="36"/>
        <v>98833.629627338611</v>
      </c>
      <c r="W211" s="440">
        <v>8147992.9784850916</v>
      </c>
      <c r="X211" s="440">
        <v>8499297.133461671</v>
      </c>
      <c r="Y211" s="480">
        <v>73588</v>
      </c>
      <c r="Z211" s="481">
        <v>73588</v>
      </c>
      <c r="AA211" s="440">
        <v>8221580.9784850916</v>
      </c>
      <c r="AB211" s="440">
        <v>8572885.133461671</v>
      </c>
      <c r="AC211" s="474">
        <f t="shared" si="37"/>
        <v>351304.15497657936</v>
      </c>
      <c r="AD211" s="482">
        <f t="shared" si="38"/>
        <v>2240.2128006771368</v>
      </c>
      <c r="AE211" s="440">
        <v>2369.5094343454039</v>
      </c>
      <c r="AF211" s="476">
        <f t="shared" si="39"/>
        <v>129.29663366826708</v>
      </c>
      <c r="AG211" s="264">
        <v>19</v>
      </c>
    </row>
    <row r="212" spans="1:33">
      <c r="A212" s="255">
        <v>684</v>
      </c>
      <c r="B212" s="18" t="s">
        <v>217</v>
      </c>
      <c r="C212" s="21">
        <v>38959</v>
      </c>
      <c r="D212" s="21">
        <v>38667</v>
      </c>
      <c r="E212" s="22">
        <v>16102540.690906694</v>
      </c>
      <c r="F212" s="22">
        <v>9465562.1516335383</v>
      </c>
      <c r="G212" s="474">
        <f t="shared" si="32"/>
        <v>-6636978.5392731559</v>
      </c>
      <c r="H212" s="475">
        <f t="shared" si="33"/>
        <v>8809105</v>
      </c>
      <c r="I212" s="22">
        <f t="shared" si="34"/>
        <v>2641751.5690715024</v>
      </c>
      <c r="J212" s="476">
        <f t="shared" si="35"/>
        <v>-6167353.4309284976</v>
      </c>
      <c r="K212" s="483">
        <v>4224862</v>
      </c>
      <c r="L212" s="478">
        <v>1966136.1182143104</v>
      </c>
      <c r="M212" s="478">
        <v>4584243</v>
      </c>
      <c r="N212" s="478">
        <v>2363625.2545991242</v>
      </c>
      <c r="O212" s="478">
        <v>-1125339.8691612878</v>
      </c>
      <c r="P212" s="478">
        <v>-562669.93458064389</v>
      </c>
      <c r="Q212" s="41"/>
      <c r="R212" s="41">
        <v>-487968</v>
      </c>
      <c r="S212" s="41">
        <v>-158057.47190534373</v>
      </c>
      <c r="T212" s="499">
        <v>7040812.967825627</v>
      </c>
      <c r="U212" s="499">
        <v>7129889.8069299944</v>
      </c>
      <c r="V212" s="474">
        <f t="shared" si="36"/>
        <v>418987.36719902325</v>
      </c>
      <c r="W212" s="440">
        <v>22655384.967825629</v>
      </c>
      <c r="X212" s="440">
        <v>16437394.486658189</v>
      </c>
      <c r="Y212" s="480">
        <v>-1883516</v>
      </c>
      <c r="Z212" s="481">
        <v>-1883516</v>
      </c>
      <c r="AA212" s="440">
        <v>20771868.967825629</v>
      </c>
      <c r="AB212" s="440">
        <v>14553878.486658189</v>
      </c>
      <c r="AC212" s="474">
        <f t="shared" si="37"/>
        <v>-6217990.4811674394</v>
      </c>
      <c r="AD212" s="482">
        <f t="shared" si="38"/>
        <v>533.1725395370936</v>
      </c>
      <c r="AE212" s="440">
        <v>376.3901643949153</v>
      </c>
      <c r="AF212" s="476">
        <f t="shared" si="39"/>
        <v>-156.7823751421783</v>
      </c>
      <c r="AG212" s="264">
        <v>4</v>
      </c>
    </row>
    <row r="213" spans="1:33">
      <c r="A213" s="255">
        <v>686</v>
      </c>
      <c r="B213" s="18" t="s">
        <v>218</v>
      </c>
      <c r="C213" s="21">
        <v>3033</v>
      </c>
      <c r="D213" s="21">
        <v>2964</v>
      </c>
      <c r="E213" s="22">
        <v>-432119.42652179848</v>
      </c>
      <c r="F213" s="22">
        <v>-856138.90395885194</v>
      </c>
      <c r="G213" s="474">
        <f t="shared" si="32"/>
        <v>-424019.47743705346</v>
      </c>
      <c r="H213" s="475">
        <f t="shared" si="33"/>
        <v>-864295</v>
      </c>
      <c r="I213" s="22">
        <f t="shared" si="34"/>
        <v>-1147788.752415851</v>
      </c>
      <c r="J213" s="476">
        <f t="shared" si="35"/>
        <v>-283493.75241585099</v>
      </c>
      <c r="K213" s="483">
        <v>-437443</v>
      </c>
      <c r="L213" s="478">
        <v>-550250.80010664917</v>
      </c>
      <c r="M213" s="478">
        <v>-426852</v>
      </c>
      <c r="N213" s="478">
        <v>-468144.38522897626</v>
      </c>
      <c r="O213" s="478">
        <v>-86262.378053483772</v>
      </c>
      <c r="P213" s="478">
        <v>-43131.189026741886</v>
      </c>
      <c r="Q213" s="41"/>
      <c r="R213" s="41">
        <v>1319499</v>
      </c>
      <c r="S213" s="41">
        <v>1512549.4110880708</v>
      </c>
      <c r="T213" s="499">
        <v>672707.59369978029</v>
      </c>
      <c r="U213" s="499">
        <v>679752.3682532612</v>
      </c>
      <c r="V213" s="474">
        <f t="shared" si="36"/>
        <v>200095.18564155186</v>
      </c>
      <c r="W213" s="440">
        <v>1560087.5936997803</v>
      </c>
      <c r="X213" s="440">
        <v>1336162.8753824802</v>
      </c>
      <c r="Y213" s="480">
        <v>488337</v>
      </c>
      <c r="Z213" s="481">
        <v>488337</v>
      </c>
      <c r="AA213" s="440">
        <v>2048424.5936997803</v>
      </c>
      <c r="AB213" s="440">
        <v>1824499.8753824802</v>
      </c>
      <c r="AC213" s="474">
        <f t="shared" si="37"/>
        <v>-223924.71831730008</v>
      </c>
      <c r="AD213" s="482">
        <f t="shared" si="38"/>
        <v>675.37902858548637</v>
      </c>
      <c r="AE213" s="440">
        <v>615.55326429908234</v>
      </c>
      <c r="AF213" s="476">
        <f t="shared" si="39"/>
        <v>-59.825764286404024</v>
      </c>
      <c r="AG213" s="264">
        <v>11</v>
      </c>
    </row>
    <row r="214" spans="1:33">
      <c r="A214" s="255">
        <v>687</v>
      </c>
      <c r="B214" s="18" t="s">
        <v>219</v>
      </c>
      <c r="C214" s="21">
        <v>1513</v>
      </c>
      <c r="D214" s="21">
        <v>1477</v>
      </c>
      <c r="E214" s="22">
        <v>450827.22361256427</v>
      </c>
      <c r="F214" s="22">
        <v>740932.986672131</v>
      </c>
      <c r="G214" s="474">
        <f t="shared" si="32"/>
        <v>290105.76305956673</v>
      </c>
      <c r="H214" s="475">
        <f t="shared" si="33"/>
        <v>-464331</v>
      </c>
      <c r="I214" s="22">
        <f t="shared" si="34"/>
        <v>-201465.76872977879</v>
      </c>
      <c r="J214" s="476">
        <f t="shared" si="35"/>
        <v>262865.23127022118</v>
      </c>
      <c r="K214" s="483">
        <v>-184051</v>
      </c>
      <c r="L214" s="478">
        <v>2219.9846201406631</v>
      </c>
      <c r="M214" s="478">
        <v>-280280</v>
      </c>
      <c r="N214" s="478">
        <v>-139207.24505791767</v>
      </c>
      <c r="O214" s="478">
        <v>-42985.672194667859</v>
      </c>
      <c r="P214" s="478">
        <v>-21492.83609733393</v>
      </c>
      <c r="Q214" s="41"/>
      <c r="R214" s="41">
        <v>-31305</v>
      </c>
      <c r="S214" s="41">
        <v>203262.47169710553</v>
      </c>
      <c r="T214" s="499">
        <v>376032.7087259306</v>
      </c>
      <c r="U214" s="499">
        <v>383021.52386344498</v>
      </c>
      <c r="V214" s="474">
        <f t="shared" si="36"/>
        <v>241556.28683461988</v>
      </c>
      <c r="W214" s="440">
        <v>795555.70872593066</v>
      </c>
      <c r="X214" s="440">
        <v>1327216.9822326815</v>
      </c>
      <c r="Y214" s="480">
        <v>152761</v>
      </c>
      <c r="Z214" s="481">
        <v>152761</v>
      </c>
      <c r="AA214" s="440">
        <v>948316.70872593066</v>
      </c>
      <c r="AB214" s="440">
        <v>1479977.9822326815</v>
      </c>
      <c r="AC214" s="474">
        <f t="shared" si="37"/>
        <v>531661.27350675082</v>
      </c>
      <c r="AD214" s="482">
        <f t="shared" si="38"/>
        <v>626.77905401581666</v>
      </c>
      <c r="AE214" s="440">
        <v>1002.0162371243612</v>
      </c>
      <c r="AF214" s="476">
        <f t="shared" si="39"/>
        <v>375.23718310854451</v>
      </c>
      <c r="AG214" s="264">
        <v>11</v>
      </c>
    </row>
    <row r="215" spans="1:33">
      <c r="A215" s="255">
        <v>689</v>
      </c>
      <c r="B215" s="18" t="s">
        <v>220</v>
      </c>
      <c r="C215" s="21">
        <v>3092</v>
      </c>
      <c r="D215" s="21">
        <v>3093</v>
      </c>
      <c r="E215" s="22">
        <v>2020863.8423126233</v>
      </c>
      <c r="F215" s="22">
        <v>1362823.4030102184</v>
      </c>
      <c r="G215" s="474">
        <f t="shared" si="32"/>
        <v>-658040.43930240488</v>
      </c>
      <c r="H215" s="475">
        <f t="shared" si="33"/>
        <v>2501141</v>
      </c>
      <c r="I215" s="22">
        <f t="shared" si="34"/>
        <v>1791775.0552606508</v>
      </c>
      <c r="J215" s="476">
        <f t="shared" si="35"/>
        <v>-709365.94473934919</v>
      </c>
      <c r="K215" s="483">
        <v>1478681</v>
      </c>
      <c r="L215" s="478">
        <v>1168315.8547469308</v>
      </c>
      <c r="M215" s="478">
        <v>1022460</v>
      </c>
      <c r="N215" s="478">
        <v>758484.26899521041</v>
      </c>
      <c r="O215" s="478">
        <v>-90016.712320993698</v>
      </c>
      <c r="P215" s="478">
        <v>-45008.356160496849</v>
      </c>
      <c r="Q215" s="41"/>
      <c r="R215" s="41">
        <v>434703</v>
      </c>
      <c r="S215" s="41">
        <v>-8329.6699324396304</v>
      </c>
      <c r="T215" s="499">
        <v>595411.99035538931</v>
      </c>
      <c r="U215" s="499">
        <v>597696.51973647857</v>
      </c>
      <c r="V215" s="474">
        <f t="shared" si="36"/>
        <v>-440748.14055135031</v>
      </c>
      <c r="W215" s="440">
        <v>3050978.9903553892</v>
      </c>
      <c r="X215" s="440">
        <v>1952190.2528142573</v>
      </c>
      <c r="Y215" s="480">
        <v>-258450</v>
      </c>
      <c r="Z215" s="481">
        <v>-258450</v>
      </c>
      <c r="AA215" s="440">
        <v>2792528.9903553892</v>
      </c>
      <c r="AB215" s="440">
        <v>1693740.2528142573</v>
      </c>
      <c r="AC215" s="474">
        <f t="shared" si="37"/>
        <v>-1098788.7375411319</v>
      </c>
      <c r="AD215" s="482">
        <f t="shared" si="38"/>
        <v>903.14650399592142</v>
      </c>
      <c r="AE215" s="440">
        <v>547.6043494388158</v>
      </c>
      <c r="AF215" s="476">
        <f t="shared" si="39"/>
        <v>-355.54215455710562</v>
      </c>
      <c r="AG215" s="264">
        <v>9</v>
      </c>
    </row>
    <row r="216" spans="1:33">
      <c r="A216" s="255">
        <v>691</v>
      </c>
      <c r="B216" s="18" t="s">
        <v>221</v>
      </c>
      <c r="C216" s="21">
        <v>2690</v>
      </c>
      <c r="D216" s="21">
        <v>2636</v>
      </c>
      <c r="E216" s="22">
        <v>2456235.4469388165</v>
      </c>
      <c r="F216" s="22">
        <v>2515282.0740926154</v>
      </c>
      <c r="G216" s="474">
        <f t="shared" si="32"/>
        <v>59046.627153798938</v>
      </c>
      <c r="H216" s="475">
        <f t="shared" si="33"/>
        <v>593160</v>
      </c>
      <c r="I216" s="22">
        <f t="shared" si="34"/>
        <v>594846.65097695589</v>
      </c>
      <c r="J216" s="476">
        <f t="shared" si="35"/>
        <v>1686.6509769558907</v>
      </c>
      <c r="K216" s="483">
        <v>538032</v>
      </c>
      <c r="L216" s="478">
        <v>637420.58128441451</v>
      </c>
      <c r="M216" s="478">
        <v>55128</v>
      </c>
      <c r="N216" s="478">
        <v>72500.780496682753</v>
      </c>
      <c r="O216" s="478">
        <v>-76716.473869427544</v>
      </c>
      <c r="P216" s="478">
        <v>-38358.236934713772</v>
      </c>
      <c r="Q216" s="41"/>
      <c r="R216" s="41">
        <v>1795427</v>
      </c>
      <c r="S216" s="41">
        <v>1816042.029425214</v>
      </c>
      <c r="T216" s="499">
        <v>640960.05842737365</v>
      </c>
      <c r="U216" s="499">
        <v>646484.05439691455</v>
      </c>
      <c r="V216" s="474">
        <f t="shared" si="36"/>
        <v>26139.025394754484</v>
      </c>
      <c r="W216" s="440">
        <v>4892623.0584273739</v>
      </c>
      <c r="X216" s="440">
        <v>4977808.1579147438</v>
      </c>
      <c r="Y216" s="480">
        <v>-38919</v>
      </c>
      <c r="Z216" s="481">
        <v>-38919</v>
      </c>
      <c r="AA216" s="440">
        <v>4853704.0584273739</v>
      </c>
      <c r="AB216" s="440">
        <v>4938889.1579147438</v>
      </c>
      <c r="AC216" s="474">
        <f t="shared" si="37"/>
        <v>85185.09948736988</v>
      </c>
      <c r="AD216" s="482">
        <f t="shared" si="38"/>
        <v>1804.3509510882432</v>
      </c>
      <c r="AE216" s="440">
        <v>1873.6301813030136</v>
      </c>
      <c r="AF216" s="476">
        <f t="shared" si="39"/>
        <v>69.27923021477045</v>
      </c>
      <c r="AG216" s="264">
        <v>17</v>
      </c>
    </row>
    <row r="217" spans="1:33">
      <c r="A217" s="255">
        <v>694</v>
      </c>
      <c r="B217" s="18" t="s">
        <v>222</v>
      </c>
      <c r="C217" s="21">
        <v>28521</v>
      </c>
      <c r="D217" s="21">
        <v>28349</v>
      </c>
      <c r="E217" s="22">
        <v>7552642.96551737</v>
      </c>
      <c r="F217" s="22">
        <v>3824969.5029669255</v>
      </c>
      <c r="G217" s="474">
        <f t="shared" si="32"/>
        <v>-3727673.4625504445</v>
      </c>
      <c r="H217" s="475">
        <f t="shared" si="33"/>
        <v>1885978</v>
      </c>
      <c r="I217" s="22">
        <f t="shared" si="34"/>
        <v>-1889918.0409716328</v>
      </c>
      <c r="J217" s="476">
        <f t="shared" si="35"/>
        <v>-3775896.040971633</v>
      </c>
      <c r="K217" s="483">
        <v>182336</v>
      </c>
      <c r="L217" s="478">
        <v>-1026335.2150063083</v>
      </c>
      <c r="M217" s="478">
        <v>1703642</v>
      </c>
      <c r="N217" s="478">
        <v>373994.17577466095</v>
      </c>
      <c r="O217" s="478">
        <v>-825051.33449332369</v>
      </c>
      <c r="P217" s="478">
        <v>-412525.66724666185</v>
      </c>
      <c r="Q217" s="41"/>
      <c r="R217" s="41">
        <v>2205258</v>
      </c>
      <c r="S217" s="41">
        <v>428481.65135048237</v>
      </c>
      <c r="T217" s="499">
        <v>4328850.2716077128</v>
      </c>
      <c r="U217" s="499">
        <v>4373943.4542880505</v>
      </c>
      <c r="V217" s="474">
        <f t="shared" si="36"/>
        <v>-1731683.1659691799</v>
      </c>
      <c r="W217" s="440">
        <v>14086751.271607712</v>
      </c>
      <c r="X217" s="440">
        <v>8627394.6086054593</v>
      </c>
      <c r="Y217" s="480">
        <v>-92625</v>
      </c>
      <c r="Z217" s="481">
        <v>-92625</v>
      </c>
      <c r="AA217" s="440">
        <v>13994126.271607712</v>
      </c>
      <c r="AB217" s="440">
        <v>8534769.6086054593</v>
      </c>
      <c r="AC217" s="474">
        <f t="shared" si="37"/>
        <v>-5459356.6630022526</v>
      </c>
      <c r="AD217" s="482">
        <f t="shared" si="38"/>
        <v>490.66043517435264</v>
      </c>
      <c r="AE217" s="440">
        <v>301.0606938024431</v>
      </c>
      <c r="AF217" s="476">
        <f t="shared" si="39"/>
        <v>-189.59974137190954</v>
      </c>
      <c r="AG217" s="264">
        <v>5</v>
      </c>
    </row>
    <row r="218" spans="1:33">
      <c r="A218" s="255">
        <v>697</v>
      </c>
      <c r="B218" s="18" t="s">
        <v>223</v>
      </c>
      <c r="C218" s="21">
        <v>1210</v>
      </c>
      <c r="D218" s="21">
        <v>1174</v>
      </c>
      <c r="E218" s="22">
        <v>138442.36980375077</v>
      </c>
      <c r="F218" s="22">
        <v>273997.11017589719</v>
      </c>
      <c r="G218" s="511">
        <f t="shared" si="32"/>
        <v>135554.74037214642</v>
      </c>
      <c r="H218" s="475">
        <f t="shared" si="33"/>
        <v>-206289</v>
      </c>
      <c r="I218" s="22">
        <f t="shared" si="34"/>
        <v>-208749.21000545801</v>
      </c>
      <c r="J218" s="512">
        <f t="shared" si="35"/>
        <v>-2460.2100054580078</v>
      </c>
      <c r="K218" s="483">
        <v>-130762</v>
      </c>
      <c r="L218" s="478">
        <v>-109522.89187456362</v>
      </c>
      <c r="M218" s="478">
        <v>-75527</v>
      </c>
      <c r="N218" s="478">
        <v>-47975.289874421745</v>
      </c>
      <c r="O218" s="478">
        <v>-34167.352170981765</v>
      </c>
      <c r="P218" s="478">
        <v>-17083.676085490883</v>
      </c>
      <c r="Q218" s="41"/>
      <c r="R218" s="41">
        <v>341734</v>
      </c>
      <c r="S218" s="41">
        <v>425886.21248709533</v>
      </c>
      <c r="T218" s="499">
        <v>294418.19818171411</v>
      </c>
      <c r="U218" s="499">
        <v>296331.97693967284</v>
      </c>
      <c r="V218" s="474">
        <f t="shared" si="36"/>
        <v>86065.991245053941</v>
      </c>
      <c r="W218" s="440">
        <v>774595.19818171416</v>
      </c>
      <c r="X218" s="440">
        <v>996215.29960266536</v>
      </c>
      <c r="Y218" s="22">
        <v>-192951</v>
      </c>
      <c r="Z218" s="513">
        <v>-192951</v>
      </c>
      <c r="AA218" s="440">
        <v>581644.19818171416</v>
      </c>
      <c r="AB218" s="440">
        <v>803264.29960266536</v>
      </c>
      <c r="AC218" s="474">
        <f t="shared" si="37"/>
        <v>221620.10142095119</v>
      </c>
      <c r="AD218" s="482">
        <f t="shared" si="38"/>
        <v>480.69768444769767</v>
      </c>
      <c r="AE218" s="440">
        <v>684.21149880976611</v>
      </c>
      <c r="AF218" s="476">
        <f t="shared" si="39"/>
        <v>203.51381436206844</v>
      </c>
      <c r="AG218" s="264">
        <v>18</v>
      </c>
    </row>
    <row r="219" spans="1:33">
      <c r="A219" s="255">
        <v>698</v>
      </c>
      <c r="B219" s="18" t="s">
        <v>224</v>
      </c>
      <c r="C219" s="21">
        <v>64180</v>
      </c>
      <c r="D219" s="21">
        <v>64535</v>
      </c>
      <c r="E219" s="22">
        <v>-6936978.1058144793</v>
      </c>
      <c r="F219" s="22">
        <v>-13037288.688933399</v>
      </c>
      <c r="G219" s="474">
        <f t="shared" si="32"/>
        <v>-6100310.5831189193</v>
      </c>
      <c r="H219" s="475">
        <f t="shared" si="33"/>
        <v>-30175562</v>
      </c>
      <c r="I219" s="22">
        <f t="shared" si="34"/>
        <v>-36814490.374495499</v>
      </c>
      <c r="J219" s="476">
        <f t="shared" si="35"/>
        <v>-6638928.3744954988</v>
      </c>
      <c r="K219" s="483">
        <v>-18309720</v>
      </c>
      <c r="L219" s="478">
        <v>-21050866.220237911</v>
      </c>
      <c r="M219" s="478">
        <v>-11865842</v>
      </c>
      <c r="N219" s="478">
        <v>-12946345.526888374</v>
      </c>
      <c r="O219" s="478">
        <v>-1878185.7515794788</v>
      </c>
      <c r="P219" s="478">
        <v>-939092.87578973942</v>
      </c>
      <c r="Q219" s="41"/>
      <c r="R219" s="41">
        <v>19322521</v>
      </c>
      <c r="S219" s="41">
        <v>17529854.62944888</v>
      </c>
      <c r="T219" s="499">
        <v>9602704.4680333622</v>
      </c>
      <c r="U219" s="499">
        <v>9864650.4894684702</v>
      </c>
      <c r="V219" s="474">
        <f t="shared" si="36"/>
        <v>-1530720.3491160125</v>
      </c>
      <c r="W219" s="440">
        <v>21988247.468033362</v>
      </c>
      <c r="X219" s="440">
        <v>14357216.429983951</v>
      </c>
      <c r="Y219" s="480">
        <v>-4863572</v>
      </c>
      <c r="Z219" s="481">
        <v>-4863572</v>
      </c>
      <c r="AA219" s="440">
        <v>17124675.468033362</v>
      </c>
      <c r="AB219" s="440">
        <v>9493644.4299839512</v>
      </c>
      <c r="AC219" s="474">
        <f t="shared" si="37"/>
        <v>-7631031.038049411</v>
      </c>
      <c r="AD219" s="482">
        <f t="shared" si="38"/>
        <v>266.82261558169773</v>
      </c>
      <c r="AE219" s="440">
        <v>147.10845944036492</v>
      </c>
      <c r="AF219" s="476">
        <f t="shared" si="39"/>
        <v>-119.71415614133281</v>
      </c>
      <c r="AG219" s="264">
        <v>19</v>
      </c>
    </row>
    <row r="220" spans="1:33">
      <c r="A220" s="255">
        <v>700</v>
      </c>
      <c r="B220" s="18" t="s">
        <v>225</v>
      </c>
      <c r="C220" s="21">
        <v>4913</v>
      </c>
      <c r="D220" s="21">
        <v>4842</v>
      </c>
      <c r="E220" s="22">
        <v>1203960.4072624538</v>
      </c>
      <c r="F220" s="22">
        <v>632472.48792742845</v>
      </c>
      <c r="G220" s="474">
        <f t="shared" si="32"/>
        <v>-571487.91933502536</v>
      </c>
      <c r="H220" s="475">
        <f t="shared" si="33"/>
        <v>751558</v>
      </c>
      <c r="I220" s="22">
        <f t="shared" si="34"/>
        <v>296001.13489996776</v>
      </c>
      <c r="J220" s="476">
        <f t="shared" si="35"/>
        <v>-455556.86510003224</v>
      </c>
      <c r="K220" s="483">
        <v>242837</v>
      </c>
      <c r="L220" s="478">
        <v>150130.40342345473</v>
      </c>
      <c r="M220" s="478">
        <v>508721</v>
      </c>
      <c r="N220" s="478">
        <v>357248.48174724606</v>
      </c>
      <c r="O220" s="478">
        <v>-140918.50018048869</v>
      </c>
      <c r="P220" s="478">
        <v>-70459.250090244343</v>
      </c>
      <c r="Q220" s="41"/>
      <c r="R220" s="41">
        <v>-6020</v>
      </c>
      <c r="S220" s="41">
        <v>628385.45891440194</v>
      </c>
      <c r="T220" s="499">
        <v>815623.78408988658</v>
      </c>
      <c r="U220" s="499">
        <v>815037.02342962543</v>
      </c>
      <c r="V220" s="474">
        <f t="shared" si="36"/>
        <v>633818.69825414079</v>
      </c>
      <c r="W220" s="440">
        <v>2013563.7840898866</v>
      </c>
      <c r="X220" s="440">
        <v>2075894.9702714558</v>
      </c>
      <c r="Y220" s="480">
        <v>-1100220</v>
      </c>
      <c r="Z220" s="481">
        <v>-1100220</v>
      </c>
      <c r="AA220" s="440">
        <v>913343.78408988658</v>
      </c>
      <c r="AB220" s="440">
        <v>975674.97027145582</v>
      </c>
      <c r="AC220" s="474">
        <f t="shared" si="37"/>
        <v>62331.186181569239</v>
      </c>
      <c r="AD220" s="482">
        <f t="shared" si="38"/>
        <v>185.90347732340456</v>
      </c>
      <c r="AE220" s="440">
        <v>201.50247217502186</v>
      </c>
      <c r="AF220" s="476">
        <f t="shared" si="39"/>
        <v>15.598994851617306</v>
      </c>
      <c r="AG220" s="264">
        <v>9</v>
      </c>
    </row>
    <row r="221" spans="1:33">
      <c r="A221" s="255">
        <v>702</v>
      </c>
      <c r="B221" s="18" t="s">
        <v>226</v>
      </c>
      <c r="C221" s="21">
        <v>4155</v>
      </c>
      <c r="D221" s="21">
        <v>4114</v>
      </c>
      <c r="E221" s="22">
        <v>909191.01136435778</v>
      </c>
      <c r="F221" s="22">
        <v>830953.56556102796</v>
      </c>
      <c r="G221" s="474">
        <f t="shared" si="32"/>
        <v>-78237.445803329814</v>
      </c>
      <c r="H221" s="475">
        <f t="shared" si="33"/>
        <v>814570</v>
      </c>
      <c r="I221" s="22">
        <f t="shared" si="34"/>
        <v>777359.89647480904</v>
      </c>
      <c r="J221" s="476">
        <f t="shared" si="35"/>
        <v>-37210.103525190963</v>
      </c>
      <c r="K221" s="483">
        <v>595501</v>
      </c>
      <c r="L221" s="478">
        <v>726591.82922375575</v>
      </c>
      <c r="M221" s="478">
        <v>219069</v>
      </c>
      <c r="N221" s="478">
        <v>230364.94139681858</v>
      </c>
      <c r="O221" s="478">
        <v>-119731.2494305102</v>
      </c>
      <c r="P221" s="478">
        <v>-59865.6247152551</v>
      </c>
      <c r="Q221" s="41"/>
      <c r="R221" s="41">
        <v>874075</v>
      </c>
      <c r="S221" s="41">
        <v>1284650.0828469705</v>
      </c>
      <c r="T221" s="499">
        <v>910151.59470414324</v>
      </c>
      <c r="U221" s="499">
        <v>917479.12525339157</v>
      </c>
      <c r="V221" s="474">
        <f t="shared" si="36"/>
        <v>417902.61339621898</v>
      </c>
      <c r="W221" s="440">
        <v>2693417.5947041432</v>
      </c>
      <c r="X221" s="440">
        <v>3033082.7736613899</v>
      </c>
      <c r="Y221" s="480">
        <v>-826399</v>
      </c>
      <c r="Z221" s="481">
        <v>-826399</v>
      </c>
      <c r="AA221" s="440">
        <v>1867018.5947041432</v>
      </c>
      <c r="AB221" s="440">
        <v>2206683.7736613899</v>
      </c>
      <c r="AC221" s="474">
        <f t="shared" si="37"/>
        <v>339665.17895724671</v>
      </c>
      <c r="AD221" s="482">
        <f t="shared" si="38"/>
        <v>449.34262207079257</v>
      </c>
      <c r="AE221" s="440">
        <v>536.38399943154832</v>
      </c>
      <c r="AF221" s="476">
        <f t="shared" si="39"/>
        <v>87.041377360755746</v>
      </c>
      <c r="AG221" s="264">
        <v>6</v>
      </c>
    </row>
    <row r="222" spans="1:33">
      <c r="A222" s="255">
        <v>704</v>
      </c>
      <c r="B222" s="18" t="s">
        <v>227</v>
      </c>
      <c r="C222" s="21">
        <v>6379</v>
      </c>
      <c r="D222" s="21">
        <v>6428</v>
      </c>
      <c r="E222" s="22">
        <v>4249315.2429455118</v>
      </c>
      <c r="F222" s="22">
        <v>4493919.1232502293</v>
      </c>
      <c r="G222" s="474">
        <f t="shared" si="32"/>
        <v>244603.88030471746</v>
      </c>
      <c r="H222" s="475">
        <f t="shared" si="33"/>
        <v>449462</v>
      </c>
      <c r="I222" s="22">
        <f t="shared" si="34"/>
        <v>456877.83829686011</v>
      </c>
      <c r="J222" s="476">
        <f t="shared" si="35"/>
        <v>7415.8382968601072</v>
      </c>
      <c r="K222" s="483">
        <v>454971</v>
      </c>
      <c r="L222" s="478">
        <v>698817.25875291473</v>
      </c>
      <c r="M222" s="478">
        <v>-5509</v>
      </c>
      <c r="N222" s="478">
        <v>38675.238515500772</v>
      </c>
      <c r="O222" s="478">
        <v>-187076.43931437033</v>
      </c>
      <c r="P222" s="478">
        <v>-93538.219657185167</v>
      </c>
      <c r="Q222" s="41"/>
      <c r="R222" s="41">
        <v>1148254</v>
      </c>
      <c r="S222" s="41">
        <v>1011842.4687677884</v>
      </c>
      <c r="T222" s="499">
        <v>871842.56580708991</v>
      </c>
      <c r="U222" s="499">
        <v>865795.49573919969</v>
      </c>
      <c r="V222" s="474">
        <f t="shared" si="36"/>
        <v>-142458.60130010196</v>
      </c>
      <c r="W222" s="440">
        <v>6269411.5658070901</v>
      </c>
      <c r="X222" s="440">
        <v>6371557.0877572168</v>
      </c>
      <c r="Y222" s="480">
        <v>-976985</v>
      </c>
      <c r="Z222" s="481">
        <v>-976985</v>
      </c>
      <c r="AA222" s="440">
        <v>5292426.5658070901</v>
      </c>
      <c r="AB222" s="440">
        <v>5394572.0877572168</v>
      </c>
      <c r="AC222" s="474">
        <f t="shared" si="37"/>
        <v>102145.52195012663</v>
      </c>
      <c r="AD222" s="482">
        <f t="shared" si="38"/>
        <v>829.66398586096409</v>
      </c>
      <c r="AE222" s="440">
        <v>839.23025634057512</v>
      </c>
      <c r="AF222" s="476">
        <f t="shared" si="39"/>
        <v>9.5662704796110347</v>
      </c>
      <c r="AG222" s="264">
        <v>2</v>
      </c>
    </row>
    <row r="223" spans="1:33">
      <c r="A223" s="255">
        <v>707</v>
      </c>
      <c r="B223" s="18" t="s">
        <v>228</v>
      </c>
      <c r="C223" s="21">
        <v>2032</v>
      </c>
      <c r="D223" s="21">
        <v>1960</v>
      </c>
      <c r="E223" s="22">
        <v>263976.3988506305</v>
      </c>
      <c r="F223" s="22">
        <v>-480726.02181472688</v>
      </c>
      <c r="G223" s="474">
        <f t="shared" si="32"/>
        <v>-744702.42066535738</v>
      </c>
      <c r="H223" s="475">
        <f t="shared" si="33"/>
        <v>370642</v>
      </c>
      <c r="I223" s="22">
        <f t="shared" si="34"/>
        <v>-353994.48984625377</v>
      </c>
      <c r="J223" s="476">
        <f t="shared" si="35"/>
        <v>-724636.48984625377</v>
      </c>
      <c r="K223" s="483">
        <v>120641</v>
      </c>
      <c r="L223" s="478">
        <v>-270680.92151397717</v>
      </c>
      <c r="M223" s="478">
        <v>250001</v>
      </c>
      <c r="N223" s="478">
        <v>2250.3289272518691</v>
      </c>
      <c r="O223" s="478">
        <v>-57042.59817301896</v>
      </c>
      <c r="P223" s="478">
        <v>-28521.29908650948</v>
      </c>
      <c r="Q223" s="41"/>
      <c r="R223" s="41">
        <v>1231830</v>
      </c>
      <c r="S223" s="41">
        <v>1350501.1085587838</v>
      </c>
      <c r="T223" s="499">
        <v>524427.4422636329</v>
      </c>
      <c r="U223" s="499">
        <v>529005.36590534903</v>
      </c>
      <c r="V223" s="474">
        <f t="shared" si="36"/>
        <v>123249.0322004999</v>
      </c>
      <c r="W223" s="440">
        <v>2020233.442263633</v>
      </c>
      <c r="X223" s="440">
        <v>1398780.4526494059</v>
      </c>
      <c r="Y223" s="480">
        <v>-564341</v>
      </c>
      <c r="Z223" s="481">
        <v>-564341</v>
      </c>
      <c r="AA223" s="440">
        <v>1455892.442263633</v>
      </c>
      <c r="AB223" s="440">
        <v>834439.45264940592</v>
      </c>
      <c r="AC223" s="474">
        <f t="shared" si="37"/>
        <v>-621452.98961422709</v>
      </c>
      <c r="AD223" s="482">
        <f t="shared" si="38"/>
        <v>716.48250111399261</v>
      </c>
      <c r="AE223" s="440">
        <v>425.73441461704385</v>
      </c>
      <c r="AF223" s="476">
        <f t="shared" si="39"/>
        <v>-290.74808649694876</v>
      </c>
      <c r="AG223" s="264">
        <v>12</v>
      </c>
    </row>
    <row r="224" spans="1:33">
      <c r="A224" s="255">
        <v>710</v>
      </c>
      <c r="B224" s="18" t="s">
        <v>229</v>
      </c>
      <c r="C224" s="21">
        <v>27484</v>
      </c>
      <c r="D224" s="21">
        <v>27306</v>
      </c>
      <c r="E224" s="22">
        <v>9062447.1717384029</v>
      </c>
      <c r="F224" s="22">
        <v>7654093.661386841</v>
      </c>
      <c r="G224" s="474">
        <f t="shared" si="32"/>
        <v>-1408353.5103515619</v>
      </c>
      <c r="H224" s="475">
        <f t="shared" si="33"/>
        <v>-1463512</v>
      </c>
      <c r="I224" s="22">
        <f t="shared" si="34"/>
        <v>-3116511.019089458</v>
      </c>
      <c r="J224" s="476">
        <f t="shared" si="35"/>
        <v>-1652999.019089458</v>
      </c>
      <c r="K224" s="483">
        <v>-1876435</v>
      </c>
      <c r="L224" s="478">
        <v>-1955816.9900684659</v>
      </c>
      <c r="M224" s="478">
        <v>412923</v>
      </c>
      <c r="N224" s="478">
        <v>31350.755963030373</v>
      </c>
      <c r="O224" s="478">
        <v>-794696.52332268155</v>
      </c>
      <c r="P224" s="478">
        <v>-397348.26166134077</v>
      </c>
      <c r="Q224" s="41"/>
      <c r="R224" s="41">
        <v>8151506</v>
      </c>
      <c r="S224" s="41">
        <v>7645346.4258423774</v>
      </c>
      <c r="T224" s="499">
        <v>4902020.8825135343</v>
      </c>
      <c r="U224" s="499">
        <v>4939708.7891495656</v>
      </c>
      <c r="V224" s="474">
        <f t="shared" si="36"/>
        <v>-468471.66752159223</v>
      </c>
      <c r="W224" s="440">
        <v>22115973.882513534</v>
      </c>
      <c r="X224" s="440">
        <v>20239148.876378782</v>
      </c>
      <c r="Y224" s="480">
        <v>-784163</v>
      </c>
      <c r="Z224" s="481">
        <v>-784163</v>
      </c>
      <c r="AA224" s="440">
        <v>21331810.882513534</v>
      </c>
      <c r="AB224" s="440">
        <v>19454985.876378782</v>
      </c>
      <c r="AC224" s="474">
        <f t="shared" si="37"/>
        <v>-1876825.0061347522</v>
      </c>
      <c r="AD224" s="482">
        <f t="shared" si="38"/>
        <v>776.15379429899338</v>
      </c>
      <c r="AE224" s="440">
        <v>712.48025622129865</v>
      </c>
      <c r="AF224" s="476">
        <f t="shared" si="39"/>
        <v>-63.67353807769473</v>
      </c>
      <c r="AG224" s="264">
        <v>1</v>
      </c>
    </row>
    <row r="225" spans="1:33">
      <c r="A225" s="255">
        <v>729</v>
      </c>
      <c r="B225" s="18" t="s">
        <v>230</v>
      </c>
      <c r="C225" s="21">
        <v>9117</v>
      </c>
      <c r="D225" s="21">
        <v>8975</v>
      </c>
      <c r="E225" s="22">
        <v>2010131.389724504</v>
      </c>
      <c r="F225" s="22">
        <v>-659195.51864495105</v>
      </c>
      <c r="G225" s="474">
        <f t="shared" si="32"/>
        <v>-2669326.908369455</v>
      </c>
      <c r="H225" s="475">
        <f t="shared" si="33"/>
        <v>196803</v>
      </c>
      <c r="I225" s="22">
        <f t="shared" si="34"/>
        <v>-2096743.4040246948</v>
      </c>
      <c r="J225" s="476">
        <f t="shared" si="35"/>
        <v>-2293546.404024695</v>
      </c>
      <c r="K225" s="483">
        <v>-2235</v>
      </c>
      <c r="L225" s="478">
        <v>-1205078.3296249185</v>
      </c>
      <c r="M225" s="478">
        <v>199038</v>
      </c>
      <c r="N225" s="478">
        <v>-499861.00404045597</v>
      </c>
      <c r="O225" s="478">
        <v>-261202.71357288019</v>
      </c>
      <c r="P225" s="478">
        <v>-130601.3567864401</v>
      </c>
      <c r="Q225" s="41"/>
      <c r="R225" s="41">
        <v>4572390</v>
      </c>
      <c r="S225" s="41">
        <v>4952465.5365972156</v>
      </c>
      <c r="T225" s="499">
        <v>1905196.320821929</v>
      </c>
      <c r="U225" s="499">
        <v>1924881.5348001237</v>
      </c>
      <c r="V225" s="474">
        <f t="shared" si="36"/>
        <v>399760.7505754102</v>
      </c>
      <c r="W225" s="440">
        <v>8487718.3208219297</v>
      </c>
      <c r="X225" s="440">
        <v>6218151.5527523877</v>
      </c>
      <c r="Y225" s="480">
        <v>234737</v>
      </c>
      <c r="Z225" s="481">
        <v>234737</v>
      </c>
      <c r="AA225" s="440">
        <v>8722455.3208219297</v>
      </c>
      <c r="AB225" s="440">
        <v>6452888.5527523877</v>
      </c>
      <c r="AC225" s="474">
        <f t="shared" si="37"/>
        <v>-2269566.768069542</v>
      </c>
      <c r="AD225" s="482">
        <f t="shared" si="38"/>
        <v>956.724286587905</v>
      </c>
      <c r="AE225" s="440">
        <v>718.98479696405434</v>
      </c>
      <c r="AF225" s="476">
        <f t="shared" si="39"/>
        <v>-237.73948962385066</v>
      </c>
      <c r="AG225" s="264">
        <v>13</v>
      </c>
    </row>
    <row r="226" spans="1:33">
      <c r="A226" s="255">
        <v>732</v>
      </c>
      <c r="B226" s="18" t="s">
        <v>231</v>
      </c>
      <c r="C226" s="21">
        <v>3416</v>
      </c>
      <c r="D226" s="21">
        <v>3336</v>
      </c>
      <c r="E226" s="22">
        <v>2669797.2549868943</v>
      </c>
      <c r="F226" s="22">
        <v>1853406.9974359046</v>
      </c>
      <c r="G226" s="474">
        <f t="shared" si="32"/>
        <v>-816390.25755098974</v>
      </c>
      <c r="H226" s="475">
        <f t="shared" si="33"/>
        <v>-25410</v>
      </c>
      <c r="I226" s="22">
        <f t="shared" si="34"/>
        <v>-837585.2774882575</v>
      </c>
      <c r="J226" s="476">
        <f t="shared" si="35"/>
        <v>-812175.2774882575</v>
      </c>
      <c r="K226" s="483">
        <v>-604844</v>
      </c>
      <c r="L226" s="478">
        <v>-967616.47334999521</v>
      </c>
      <c r="M226" s="478">
        <v>579434</v>
      </c>
      <c r="N226" s="478">
        <v>275664.44140142488</v>
      </c>
      <c r="O226" s="478">
        <v>-97088.830359791449</v>
      </c>
      <c r="P226" s="478">
        <v>-48544.415179895725</v>
      </c>
      <c r="Q226" s="41"/>
      <c r="R226" s="41">
        <v>1179060</v>
      </c>
      <c r="S226" s="41">
        <v>1529911.6156140419</v>
      </c>
      <c r="T226" s="499">
        <v>755675.73850250023</v>
      </c>
      <c r="U226" s="499">
        <v>764305.49375892384</v>
      </c>
      <c r="V226" s="474">
        <f t="shared" si="36"/>
        <v>359481.37087046588</v>
      </c>
      <c r="W226" s="440">
        <v>4604533.7385025006</v>
      </c>
      <c r="X226" s="440">
        <v>4147624.1068088706</v>
      </c>
      <c r="Y226" s="480">
        <v>86964</v>
      </c>
      <c r="Z226" s="481">
        <v>86964</v>
      </c>
      <c r="AA226" s="440">
        <v>4691497.7385025006</v>
      </c>
      <c r="AB226" s="440">
        <v>4234588.106808871</v>
      </c>
      <c r="AC226" s="474">
        <f t="shared" si="37"/>
        <v>-456909.63169362955</v>
      </c>
      <c r="AD226" s="482">
        <f t="shared" si="38"/>
        <v>1373.3892677115048</v>
      </c>
      <c r="AE226" s="440">
        <v>1269.360943288031</v>
      </c>
      <c r="AF226" s="476">
        <f t="shared" si="39"/>
        <v>-104.0283244234738</v>
      </c>
      <c r="AG226" s="264">
        <v>19</v>
      </c>
    </row>
    <row r="227" spans="1:33">
      <c r="A227" s="255">
        <v>734</v>
      </c>
      <c r="B227" s="18" t="s">
        <v>232</v>
      </c>
      <c r="C227" s="21">
        <v>51400</v>
      </c>
      <c r="D227" s="21">
        <v>50933</v>
      </c>
      <c r="E227" s="22">
        <v>5021598.7902863231</v>
      </c>
      <c r="F227" s="22">
        <v>2352981.8898138031</v>
      </c>
      <c r="G227" s="474">
        <f t="shared" si="32"/>
        <v>-2668616.9004725199</v>
      </c>
      <c r="H227" s="475">
        <f t="shared" si="33"/>
        <v>-3361307</v>
      </c>
      <c r="I227" s="22">
        <f t="shared" si="34"/>
        <v>-5488898.8453327203</v>
      </c>
      <c r="J227" s="476">
        <f t="shared" si="35"/>
        <v>-2127591.8453327203</v>
      </c>
      <c r="K227" s="483">
        <v>-3196452</v>
      </c>
      <c r="L227" s="478">
        <v>-3323893.7556042294</v>
      </c>
      <c r="M227" s="478">
        <v>-164855</v>
      </c>
      <c r="N227" s="478">
        <v>58477.552679448694</v>
      </c>
      <c r="O227" s="478">
        <v>-1482321.7616052933</v>
      </c>
      <c r="P227" s="478">
        <v>-741160.88080264663</v>
      </c>
      <c r="Q227" s="41"/>
      <c r="R227" s="41">
        <v>16342235</v>
      </c>
      <c r="S227" s="41">
        <v>15886161.009040389</v>
      </c>
      <c r="T227" s="499">
        <v>9273826.5703098979</v>
      </c>
      <c r="U227" s="499">
        <v>9323031.6025587898</v>
      </c>
      <c r="V227" s="474">
        <f t="shared" si="36"/>
        <v>-406868.95871072263</v>
      </c>
      <c r="W227" s="440">
        <v>30637660.5703099</v>
      </c>
      <c r="X227" s="440">
        <v>27562174.50141298</v>
      </c>
      <c r="Y227" s="480">
        <v>-2425708</v>
      </c>
      <c r="Z227" s="481">
        <v>-2425708</v>
      </c>
      <c r="AA227" s="440">
        <v>28211952.5703099</v>
      </c>
      <c r="AB227" s="440">
        <v>25136466.50141298</v>
      </c>
      <c r="AC227" s="474">
        <f t="shared" si="37"/>
        <v>-3075486.0688969195</v>
      </c>
      <c r="AD227" s="482">
        <f t="shared" si="38"/>
        <v>548.87067257412252</v>
      </c>
      <c r="AE227" s="440">
        <v>493.52024230681445</v>
      </c>
      <c r="AF227" s="476">
        <f t="shared" si="39"/>
        <v>-55.35043026730807</v>
      </c>
      <c r="AG227" s="264">
        <v>2</v>
      </c>
    </row>
    <row r="228" spans="1:33">
      <c r="A228" s="255">
        <v>738</v>
      </c>
      <c r="B228" s="18" t="s">
        <v>233</v>
      </c>
      <c r="C228" s="21">
        <v>2959</v>
      </c>
      <c r="D228" s="21">
        <v>2917</v>
      </c>
      <c r="E228" s="22">
        <v>652575.57412861497</v>
      </c>
      <c r="F228" s="22">
        <v>620966.22717157728</v>
      </c>
      <c r="G228" s="474">
        <f t="shared" si="32"/>
        <v>-31609.346957037691</v>
      </c>
      <c r="H228" s="475">
        <f t="shared" si="33"/>
        <v>42711</v>
      </c>
      <c r="I228" s="22">
        <f t="shared" si="34"/>
        <v>36507.461088897602</v>
      </c>
      <c r="J228" s="476">
        <f t="shared" si="35"/>
        <v>-6203.5389111023978</v>
      </c>
      <c r="K228" s="483">
        <v>48497</v>
      </c>
      <c r="L228" s="478">
        <v>153589.40337547509</v>
      </c>
      <c r="M228" s="478">
        <v>-5786</v>
      </c>
      <c r="N228" s="478">
        <v>10259.837461404391</v>
      </c>
      <c r="O228" s="478">
        <v>-84894.519831987913</v>
      </c>
      <c r="P228" s="478">
        <v>-42447.259915993956</v>
      </c>
      <c r="Q228" s="41"/>
      <c r="R228" s="41">
        <v>932037</v>
      </c>
      <c r="S228" s="41">
        <v>923316.95833832119</v>
      </c>
      <c r="T228" s="499">
        <v>584899.15882966912</v>
      </c>
      <c r="U228" s="499">
        <v>578864.21169606713</v>
      </c>
      <c r="V228" s="474">
        <f t="shared" si="36"/>
        <v>-14754.988795280689</v>
      </c>
      <c r="W228" s="440">
        <v>2169511.158829669</v>
      </c>
      <c r="X228" s="440">
        <v>2123147.3972059656</v>
      </c>
      <c r="Y228" s="480">
        <v>-698376</v>
      </c>
      <c r="Z228" s="481">
        <v>-698376</v>
      </c>
      <c r="AA228" s="440">
        <v>1471135.158829669</v>
      </c>
      <c r="AB228" s="440">
        <v>1424771.3972059656</v>
      </c>
      <c r="AC228" s="474">
        <f t="shared" si="37"/>
        <v>-46363.761623703409</v>
      </c>
      <c r="AD228" s="482">
        <f t="shared" si="38"/>
        <v>497.17308510634302</v>
      </c>
      <c r="AE228" s="440">
        <v>488.43722907300844</v>
      </c>
      <c r="AF228" s="476">
        <f t="shared" si="39"/>
        <v>-8.7358560333345849</v>
      </c>
      <c r="AG228" s="264">
        <v>2</v>
      </c>
    </row>
    <row r="229" spans="1:33">
      <c r="A229" s="255">
        <v>739</v>
      </c>
      <c r="B229" s="18" t="s">
        <v>234</v>
      </c>
      <c r="C229" s="21">
        <v>3261</v>
      </c>
      <c r="D229" s="21">
        <v>3256</v>
      </c>
      <c r="E229" s="22">
        <v>2672712.7551895282</v>
      </c>
      <c r="F229" s="22">
        <v>1767610.0061588956</v>
      </c>
      <c r="G229" s="474">
        <f t="shared" si="32"/>
        <v>-905102.74903063267</v>
      </c>
      <c r="H229" s="475">
        <f t="shared" si="33"/>
        <v>2723844</v>
      </c>
      <c r="I229" s="22">
        <f t="shared" si="34"/>
        <v>1871481.9780227419</v>
      </c>
      <c r="J229" s="476">
        <f t="shared" si="35"/>
        <v>-852362.02197725815</v>
      </c>
      <c r="K229" s="483">
        <v>1487131</v>
      </c>
      <c r="L229" s="478">
        <v>1097058.6218270541</v>
      </c>
      <c r="M229" s="478">
        <v>1236713</v>
      </c>
      <c r="N229" s="478">
        <v>916564.19776559819</v>
      </c>
      <c r="O229" s="478">
        <v>-94760.561046607007</v>
      </c>
      <c r="P229" s="478">
        <v>-47380.280523303503</v>
      </c>
      <c r="Q229" s="41"/>
      <c r="R229" s="41">
        <v>851472</v>
      </c>
      <c r="S229" s="41">
        <v>1159118.9541024156</v>
      </c>
      <c r="T229" s="499">
        <v>719684.42997651559</v>
      </c>
      <c r="U229" s="499">
        <v>717095.21844224283</v>
      </c>
      <c r="V229" s="474">
        <f t="shared" si="36"/>
        <v>305057.74256814294</v>
      </c>
      <c r="W229" s="440">
        <v>4243869.4299765155</v>
      </c>
      <c r="X229" s="440">
        <v>3643824.178703554</v>
      </c>
      <c r="Y229" s="480">
        <v>440301</v>
      </c>
      <c r="Z229" s="481">
        <v>440301</v>
      </c>
      <c r="AA229" s="440">
        <v>4684170.4299765155</v>
      </c>
      <c r="AB229" s="440">
        <v>4084125.178703554</v>
      </c>
      <c r="AC229" s="474">
        <f t="shared" si="37"/>
        <v>-600045.2512729615</v>
      </c>
      <c r="AD229" s="482">
        <f t="shared" si="38"/>
        <v>1436.4214750004646</v>
      </c>
      <c r="AE229" s="440">
        <v>1254.3381998475288</v>
      </c>
      <c r="AF229" s="476">
        <f t="shared" si="39"/>
        <v>-182.08327515293581</v>
      </c>
      <c r="AG229" s="264">
        <v>9</v>
      </c>
    </row>
    <row r="230" spans="1:33">
      <c r="A230" s="255">
        <v>740</v>
      </c>
      <c r="B230" s="18" t="s">
        <v>235</v>
      </c>
      <c r="C230" s="21">
        <v>32547</v>
      </c>
      <c r="D230" s="21">
        <v>32085</v>
      </c>
      <c r="E230" s="22">
        <v>-2145462.6381499581</v>
      </c>
      <c r="F230" s="22">
        <v>-9245732.130956538</v>
      </c>
      <c r="G230" s="474">
        <f t="shared" si="32"/>
        <v>-7100269.4928065799</v>
      </c>
      <c r="H230" s="475">
        <f t="shared" si="33"/>
        <v>-1792709</v>
      </c>
      <c r="I230" s="22">
        <f t="shared" si="34"/>
        <v>-8539905.2653808445</v>
      </c>
      <c r="J230" s="476">
        <f t="shared" si="35"/>
        <v>-6747196.2653808445</v>
      </c>
      <c r="K230" s="483">
        <v>-2020805</v>
      </c>
      <c r="L230" s="478">
        <v>-5449767.2518127309</v>
      </c>
      <c r="M230" s="478">
        <v>228096</v>
      </c>
      <c r="N230" s="478">
        <v>-1689465.7464395578</v>
      </c>
      <c r="O230" s="478">
        <v>-933781.51141903747</v>
      </c>
      <c r="P230" s="478">
        <v>-466890.75570951874</v>
      </c>
      <c r="Q230" s="41"/>
      <c r="R230" s="41">
        <v>8026896</v>
      </c>
      <c r="S230" s="41">
        <v>10399887.874039235</v>
      </c>
      <c r="T230" s="499">
        <v>6155499.2061898327</v>
      </c>
      <c r="U230" s="499">
        <v>6274148.0581580121</v>
      </c>
      <c r="V230" s="474">
        <f t="shared" si="36"/>
        <v>2491640.7260074131</v>
      </c>
      <c r="W230" s="440">
        <v>12036932.206189834</v>
      </c>
      <c r="X230" s="440">
        <v>7428303.8012407087</v>
      </c>
      <c r="Y230" s="480">
        <v>-1391607</v>
      </c>
      <c r="Z230" s="481">
        <v>-1391607</v>
      </c>
      <c r="AA230" s="440">
        <v>10645325.206189834</v>
      </c>
      <c r="AB230" s="440">
        <v>6036696.8012407087</v>
      </c>
      <c r="AC230" s="474">
        <f t="shared" si="37"/>
        <v>-4608628.4049491249</v>
      </c>
      <c r="AD230" s="482">
        <f t="shared" si="38"/>
        <v>327.07546643899082</v>
      </c>
      <c r="AE230" s="440">
        <v>188.14700954466912</v>
      </c>
      <c r="AF230" s="476">
        <f t="shared" si="39"/>
        <v>-138.9284568943217</v>
      </c>
      <c r="AG230" s="264">
        <v>10</v>
      </c>
    </row>
    <row r="231" spans="1:33">
      <c r="A231" s="255">
        <v>742</v>
      </c>
      <c r="B231" s="18" t="s">
        <v>236</v>
      </c>
      <c r="C231" s="21">
        <v>1009</v>
      </c>
      <c r="D231" s="21">
        <v>988</v>
      </c>
      <c r="E231" s="22">
        <v>872092.86399904999</v>
      </c>
      <c r="F231" s="22">
        <v>730377.81963059737</v>
      </c>
      <c r="G231" s="474">
        <f t="shared" si="32"/>
        <v>-141715.04436845263</v>
      </c>
      <c r="H231" s="475">
        <f t="shared" si="33"/>
        <v>-37882</v>
      </c>
      <c r="I231" s="22">
        <f t="shared" si="34"/>
        <v>-175786.61849774508</v>
      </c>
      <c r="J231" s="476">
        <f t="shared" si="35"/>
        <v>-137904.61849774508</v>
      </c>
      <c r="K231" s="483">
        <v>-161407</v>
      </c>
      <c r="L231" s="478">
        <v>-207275.45199073342</v>
      </c>
      <c r="M231" s="478">
        <v>123525</v>
      </c>
      <c r="N231" s="478">
        <v>74620.02251973025</v>
      </c>
      <c r="O231" s="478">
        <v>-28754.126017827926</v>
      </c>
      <c r="P231" s="478">
        <v>-14377.063008913963</v>
      </c>
      <c r="Q231" s="41"/>
      <c r="R231" s="41">
        <v>-49038</v>
      </c>
      <c r="S231" s="41">
        <v>-14608.297671344901</v>
      </c>
      <c r="T231" s="499">
        <v>225038.02043149644</v>
      </c>
      <c r="U231" s="499">
        <v>227059.64113327599</v>
      </c>
      <c r="V231" s="474">
        <f t="shared" si="36"/>
        <v>36451.323030434665</v>
      </c>
      <c r="W231" s="440">
        <v>1048093.0204314964</v>
      </c>
      <c r="X231" s="440">
        <v>942829.16309252847</v>
      </c>
      <c r="Y231" s="480">
        <v>327125</v>
      </c>
      <c r="Z231" s="481">
        <v>327125</v>
      </c>
      <c r="AA231" s="440">
        <v>1375218.0204314964</v>
      </c>
      <c r="AB231" s="440">
        <v>1269954.1630925285</v>
      </c>
      <c r="AC231" s="474">
        <f t="shared" si="37"/>
        <v>-105263.85733896797</v>
      </c>
      <c r="AD231" s="482">
        <f t="shared" si="38"/>
        <v>1362.9514573156555</v>
      </c>
      <c r="AE231" s="440">
        <v>1285.3787075835307</v>
      </c>
      <c r="AF231" s="476">
        <f t="shared" si="39"/>
        <v>-77.572749732124748</v>
      </c>
      <c r="AG231" s="264">
        <v>19</v>
      </c>
    </row>
    <row r="232" spans="1:33">
      <c r="A232" s="255">
        <v>743</v>
      </c>
      <c r="B232" s="18" t="s">
        <v>237</v>
      </c>
      <c r="C232" s="21">
        <v>64736</v>
      </c>
      <c r="D232" s="21">
        <v>65323</v>
      </c>
      <c r="E232" s="22">
        <v>11684400.403110523</v>
      </c>
      <c r="F232" s="22">
        <v>14827126.834928257</v>
      </c>
      <c r="G232" s="474">
        <f t="shared" si="32"/>
        <v>3142726.4318177346</v>
      </c>
      <c r="H232" s="475">
        <f t="shared" si="33"/>
        <v>-8187192</v>
      </c>
      <c r="I232" s="22">
        <f t="shared" si="34"/>
        <v>-6054141.5880028736</v>
      </c>
      <c r="J232" s="476">
        <f t="shared" si="35"/>
        <v>2133050.4119971264</v>
      </c>
      <c r="K232" s="483">
        <v>-5497885</v>
      </c>
      <c r="L232" s="478">
        <v>-2961304.6405599518</v>
      </c>
      <c r="M232" s="478">
        <v>-2689307</v>
      </c>
      <c r="N232" s="478">
        <v>-241158.14097140339</v>
      </c>
      <c r="O232" s="478">
        <v>-1901119.2043143457</v>
      </c>
      <c r="P232" s="478">
        <v>-950559.60215717286</v>
      </c>
      <c r="Q232" s="41"/>
      <c r="R232" s="41">
        <v>11856680</v>
      </c>
      <c r="S232" s="41">
        <v>10579385.917933814</v>
      </c>
      <c r="T232" s="499">
        <v>9945565.9278010912</v>
      </c>
      <c r="U232" s="499">
        <v>10096833.28725091</v>
      </c>
      <c r="V232" s="474">
        <f t="shared" si="36"/>
        <v>-1126026.722616367</v>
      </c>
      <c r="W232" s="440">
        <v>33486646.927801091</v>
      </c>
      <c r="X232" s="440">
        <v>35503346.040112987</v>
      </c>
      <c r="Y232" s="480">
        <v>-2659770</v>
      </c>
      <c r="Z232" s="481">
        <v>-2659770</v>
      </c>
      <c r="AA232" s="440">
        <v>30826876.927801091</v>
      </c>
      <c r="AB232" s="440">
        <v>32843576.040112983</v>
      </c>
      <c r="AC232" s="474">
        <f t="shared" si="37"/>
        <v>2016699.1123118922</v>
      </c>
      <c r="AD232" s="482">
        <f t="shared" si="38"/>
        <v>476.19372416894913</v>
      </c>
      <c r="AE232" s="440">
        <v>502.78731901647171</v>
      </c>
      <c r="AF232" s="476">
        <f t="shared" si="39"/>
        <v>26.593594847522581</v>
      </c>
      <c r="AG232" s="264">
        <v>14</v>
      </c>
    </row>
    <row r="233" spans="1:33">
      <c r="A233" s="255">
        <v>746</v>
      </c>
      <c r="B233" s="18" t="s">
        <v>238</v>
      </c>
      <c r="C233" s="21">
        <v>4781</v>
      </c>
      <c r="D233" s="21">
        <v>4735</v>
      </c>
      <c r="E233" s="22">
        <v>4953318.1747882413</v>
      </c>
      <c r="F233" s="22">
        <v>4928782.3999300431</v>
      </c>
      <c r="G233" s="474">
        <f t="shared" si="32"/>
        <v>-24535.774858198129</v>
      </c>
      <c r="H233" s="475">
        <f t="shared" si="33"/>
        <v>-710574</v>
      </c>
      <c r="I233" s="22">
        <f t="shared" si="34"/>
        <v>-743306.30999364972</v>
      </c>
      <c r="J233" s="476">
        <f t="shared" si="35"/>
        <v>-32732.309993649716</v>
      </c>
      <c r="K233" s="483">
        <v>-103916</v>
      </c>
      <c r="L233" s="478">
        <v>-32214.32604018351</v>
      </c>
      <c r="M233" s="478">
        <v>-606658</v>
      </c>
      <c r="N233" s="478">
        <v>-504385.32399230939</v>
      </c>
      <c r="O233" s="478">
        <v>-137804.43997410449</v>
      </c>
      <c r="P233" s="478">
        <v>-68902.219987052245</v>
      </c>
      <c r="Q233" s="41"/>
      <c r="R233" s="41">
        <v>1377483</v>
      </c>
      <c r="S233" s="41">
        <v>1495217.5903538358</v>
      </c>
      <c r="T233" s="499">
        <v>923550.17904456658</v>
      </c>
      <c r="U233" s="499">
        <v>933779.07709628099</v>
      </c>
      <c r="V233" s="474">
        <f t="shared" si="36"/>
        <v>127963.48840555036</v>
      </c>
      <c r="W233" s="440">
        <v>7254352.179044567</v>
      </c>
      <c r="X233" s="440">
        <v>7357779.0673801592</v>
      </c>
      <c r="Y233" s="480">
        <v>259971</v>
      </c>
      <c r="Z233" s="481">
        <v>259971</v>
      </c>
      <c r="AA233" s="440">
        <v>7514323.179044567</v>
      </c>
      <c r="AB233" s="440">
        <v>7617750.0673801592</v>
      </c>
      <c r="AC233" s="474">
        <f t="shared" si="37"/>
        <v>103426.88833559211</v>
      </c>
      <c r="AD233" s="482">
        <f t="shared" si="38"/>
        <v>1571.7053292291503</v>
      </c>
      <c r="AE233" s="440">
        <v>1608.8173320760632</v>
      </c>
      <c r="AF233" s="476">
        <f t="shared" si="39"/>
        <v>37.112002846912901</v>
      </c>
      <c r="AG233" s="264">
        <v>17</v>
      </c>
    </row>
    <row r="234" spans="1:33">
      <c r="A234" s="255">
        <v>747</v>
      </c>
      <c r="B234" s="18" t="s">
        <v>239</v>
      </c>
      <c r="C234" s="21">
        <v>1352</v>
      </c>
      <c r="D234" s="21">
        <v>1308</v>
      </c>
      <c r="E234" s="22">
        <v>1037177.8554230677</v>
      </c>
      <c r="F234" s="22">
        <v>634391.7919138039</v>
      </c>
      <c r="G234" s="474">
        <f t="shared" si="32"/>
        <v>-402786.0635092638</v>
      </c>
      <c r="H234" s="475">
        <f t="shared" si="33"/>
        <v>812735</v>
      </c>
      <c r="I234" s="22">
        <f t="shared" si="34"/>
        <v>449958.69073288672</v>
      </c>
      <c r="J234" s="476">
        <f t="shared" si="35"/>
        <v>-362776.30926711328</v>
      </c>
      <c r="K234" s="483">
        <v>447559</v>
      </c>
      <c r="L234" s="478">
        <v>278755.54878587439</v>
      </c>
      <c r="M234" s="478">
        <v>365176</v>
      </c>
      <c r="N234" s="478">
        <v>228303.94685286091</v>
      </c>
      <c r="O234" s="478">
        <v>-38067.203270565711</v>
      </c>
      <c r="P234" s="478">
        <v>-19033.601635282856</v>
      </c>
      <c r="Q234" s="41"/>
      <c r="R234" s="41">
        <v>467959</v>
      </c>
      <c r="S234" s="41">
        <v>595218.76530271489</v>
      </c>
      <c r="T234" s="499">
        <v>336015.46016985865</v>
      </c>
      <c r="U234" s="499">
        <v>339454.49493179162</v>
      </c>
      <c r="V234" s="474">
        <f t="shared" si="36"/>
        <v>130698.80006464792</v>
      </c>
      <c r="W234" s="440">
        <v>1841152.4601698588</v>
      </c>
      <c r="X234" s="440">
        <v>1569065.0521483105</v>
      </c>
      <c r="Y234" s="480">
        <v>-195850</v>
      </c>
      <c r="Z234" s="481">
        <v>-195850</v>
      </c>
      <c r="AA234" s="440">
        <v>1645302.4601698588</v>
      </c>
      <c r="AB234" s="440">
        <v>1373215.0521483105</v>
      </c>
      <c r="AC234" s="474">
        <f t="shared" si="37"/>
        <v>-272087.4080215483</v>
      </c>
      <c r="AD234" s="482">
        <f t="shared" si="38"/>
        <v>1216.9396894747476</v>
      </c>
      <c r="AE234" s="440">
        <v>1049.8586025598704</v>
      </c>
      <c r="AF234" s="476">
        <f t="shared" si="39"/>
        <v>-167.08108691487723</v>
      </c>
      <c r="AG234" s="264">
        <v>4</v>
      </c>
    </row>
    <row r="235" spans="1:33">
      <c r="A235" s="255">
        <v>748</v>
      </c>
      <c r="B235" s="18" t="s">
        <v>240</v>
      </c>
      <c r="C235" s="21">
        <v>5028</v>
      </c>
      <c r="D235" s="21">
        <v>4897</v>
      </c>
      <c r="E235" s="22">
        <v>3019699.7513812482</v>
      </c>
      <c r="F235" s="22">
        <v>2489278.3631307902</v>
      </c>
      <c r="G235" s="474">
        <f t="shared" si="32"/>
        <v>-530421.38825045805</v>
      </c>
      <c r="H235" s="475">
        <f t="shared" si="33"/>
        <v>-1500352</v>
      </c>
      <c r="I235" s="22">
        <f t="shared" si="34"/>
        <v>-1770713.9836032002</v>
      </c>
      <c r="J235" s="476">
        <f t="shared" si="35"/>
        <v>-270361.98360320018</v>
      </c>
      <c r="K235" s="483">
        <v>-665207</v>
      </c>
      <c r="L235" s="478">
        <v>-732728.05348055356</v>
      </c>
      <c r="M235" s="478">
        <v>-835145</v>
      </c>
      <c r="N235" s="478">
        <v>-824207.15212269221</v>
      </c>
      <c r="O235" s="478">
        <v>-142519.18533330297</v>
      </c>
      <c r="P235" s="478">
        <v>-71259.592666651486</v>
      </c>
      <c r="Q235" s="41"/>
      <c r="R235" s="41">
        <v>2699997</v>
      </c>
      <c r="S235" s="41">
        <v>2814754.285038894</v>
      </c>
      <c r="T235" s="499">
        <v>1025424.8215553551</v>
      </c>
      <c r="U235" s="499">
        <v>1031715.6725384124</v>
      </c>
      <c r="V235" s="474">
        <f t="shared" si="36"/>
        <v>121048.13602195121</v>
      </c>
      <c r="W235" s="440">
        <v>6745120.8215553556</v>
      </c>
      <c r="X235" s="440">
        <v>6335748.320708097</v>
      </c>
      <c r="Y235" s="480">
        <v>102390</v>
      </c>
      <c r="Z235" s="481">
        <v>102390</v>
      </c>
      <c r="AA235" s="440">
        <v>6847510.8215553556</v>
      </c>
      <c r="AB235" s="440">
        <v>6438138.320708097</v>
      </c>
      <c r="AC235" s="474">
        <f t="shared" si="37"/>
        <v>-409372.50084725861</v>
      </c>
      <c r="AD235" s="482">
        <f t="shared" si="38"/>
        <v>1361.8756606116458</v>
      </c>
      <c r="AE235" s="440">
        <v>1314.7107046575652</v>
      </c>
      <c r="AF235" s="476">
        <f t="shared" si="39"/>
        <v>-47.164955954080597</v>
      </c>
      <c r="AG235" s="264">
        <v>17</v>
      </c>
    </row>
    <row r="236" spans="1:33">
      <c r="A236" s="255">
        <v>749</v>
      </c>
      <c r="B236" s="18" t="s">
        <v>241</v>
      </c>
      <c r="C236" s="21">
        <v>21293</v>
      </c>
      <c r="D236" s="21">
        <v>21232</v>
      </c>
      <c r="E236" s="22">
        <v>5548945.5286274478</v>
      </c>
      <c r="F236" s="22">
        <v>5419646.2698108871</v>
      </c>
      <c r="G236" s="474">
        <f t="shared" si="32"/>
        <v>-129299.25881656073</v>
      </c>
      <c r="H236" s="475">
        <f t="shared" si="33"/>
        <v>-5048735</v>
      </c>
      <c r="I236" s="22">
        <f t="shared" si="34"/>
        <v>-5438659.9509716453</v>
      </c>
      <c r="J236" s="476">
        <f t="shared" si="35"/>
        <v>-389924.9509716453</v>
      </c>
      <c r="K236" s="483">
        <v>-2397156</v>
      </c>
      <c r="L236" s="478">
        <v>-2221934.0482115787</v>
      </c>
      <c r="M236" s="478">
        <v>-2651579</v>
      </c>
      <c r="N236" s="478">
        <v>-2289841.8891813378</v>
      </c>
      <c r="O236" s="478">
        <v>-617922.67571915232</v>
      </c>
      <c r="P236" s="478">
        <v>-308961.33785957616</v>
      </c>
      <c r="Q236" s="41"/>
      <c r="R236" s="41">
        <v>4632796</v>
      </c>
      <c r="S236" s="41">
        <v>5257799.8777442304</v>
      </c>
      <c r="T236" s="499">
        <v>3085504.7920736158</v>
      </c>
      <c r="U236" s="499">
        <v>3096943.4831035761</v>
      </c>
      <c r="V236" s="474">
        <f t="shared" si="36"/>
        <v>636442.56877419073</v>
      </c>
      <c r="W236" s="440">
        <v>13267245.792073615</v>
      </c>
      <c r="X236" s="440">
        <v>13774389.630658694</v>
      </c>
      <c r="Y236" s="480">
        <v>-2056427</v>
      </c>
      <c r="Z236" s="481">
        <v>-2056427</v>
      </c>
      <c r="AA236" s="440">
        <v>11210818.792073615</v>
      </c>
      <c r="AB236" s="440">
        <v>11717962.630658694</v>
      </c>
      <c r="AC236" s="474">
        <f t="shared" si="37"/>
        <v>507143.83858507872</v>
      </c>
      <c r="AD236" s="482">
        <f t="shared" si="38"/>
        <v>526.50254976159374</v>
      </c>
      <c r="AE236" s="440">
        <v>551.9010281960575</v>
      </c>
      <c r="AF236" s="476">
        <f t="shared" si="39"/>
        <v>25.398478434463755</v>
      </c>
      <c r="AG236" s="264">
        <v>11</v>
      </c>
    </row>
    <row r="237" spans="1:33">
      <c r="A237" s="255">
        <v>751</v>
      </c>
      <c r="B237" s="18" t="s">
        <v>242</v>
      </c>
      <c r="C237" s="21">
        <v>2904</v>
      </c>
      <c r="D237" s="21">
        <v>2877</v>
      </c>
      <c r="E237" s="22">
        <v>1106248.5173572628</v>
      </c>
      <c r="F237" s="22">
        <v>1177012.9820907554</v>
      </c>
      <c r="G237" s="474">
        <f t="shared" si="32"/>
        <v>70764.464733492583</v>
      </c>
      <c r="H237" s="475">
        <f t="shared" si="33"/>
        <v>-195819</v>
      </c>
      <c r="I237" s="22">
        <f t="shared" si="34"/>
        <v>-72084.501698816166</v>
      </c>
      <c r="J237" s="476">
        <f t="shared" si="35"/>
        <v>123734.49830118383</v>
      </c>
      <c r="K237" s="483">
        <v>54004</v>
      </c>
      <c r="L237" s="478">
        <v>183741.02812960971</v>
      </c>
      <c r="M237" s="478">
        <v>-249823</v>
      </c>
      <c r="N237" s="478">
        <v>-130229.95206533236</v>
      </c>
      <c r="O237" s="478">
        <v>-83730.385175395684</v>
      </c>
      <c r="P237" s="478">
        <v>-41865.192587697842</v>
      </c>
      <c r="Q237" s="41"/>
      <c r="R237" s="41">
        <v>1306770</v>
      </c>
      <c r="S237" s="41">
        <v>1317409.7108767366</v>
      </c>
      <c r="T237" s="499">
        <v>521520.34733155294</v>
      </c>
      <c r="U237" s="499">
        <v>520978.14699718938</v>
      </c>
      <c r="V237" s="474">
        <f t="shared" si="36"/>
        <v>10097.51054237294</v>
      </c>
      <c r="W237" s="440">
        <v>2934538.3473315528</v>
      </c>
      <c r="X237" s="440">
        <v>3015400.8399646813</v>
      </c>
      <c r="Y237" s="480">
        <v>260362</v>
      </c>
      <c r="Z237" s="481">
        <v>260362</v>
      </c>
      <c r="AA237" s="440">
        <v>3194900.3473315528</v>
      </c>
      <c r="AB237" s="440">
        <v>3275762.8399646813</v>
      </c>
      <c r="AC237" s="474">
        <f t="shared" si="37"/>
        <v>80862.492633128539</v>
      </c>
      <c r="AD237" s="482">
        <f t="shared" si="38"/>
        <v>1100.1722959130691</v>
      </c>
      <c r="AE237" s="440">
        <v>1138.6036982845608</v>
      </c>
      <c r="AF237" s="476">
        <f t="shared" si="39"/>
        <v>38.431402371491686</v>
      </c>
      <c r="AG237" s="264">
        <v>19</v>
      </c>
    </row>
    <row r="238" spans="1:33">
      <c r="A238" s="255">
        <v>753</v>
      </c>
      <c r="B238" s="18" t="s">
        <v>243</v>
      </c>
      <c r="C238" s="21">
        <v>22190</v>
      </c>
      <c r="D238" s="21">
        <v>22320</v>
      </c>
      <c r="E238" s="22">
        <v>22242257.882167041</v>
      </c>
      <c r="F238" s="22">
        <v>23036597.116401702</v>
      </c>
      <c r="G238" s="474">
        <f t="shared" si="32"/>
        <v>794339.23423466086</v>
      </c>
      <c r="H238" s="475">
        <f t="shared" si="33"/>
        <v>8674619</v>
      </c>
      <c r="I238" s="22">
        <f t="shared" si="34"/>
        <v>9347000.1643813122</v>
      </c>
      <c r="J238" s="476">
        <f t="shared" si="35"/>
        <v>672381.16438131221</v>
      </c>
      <c r="K238" s="483">
        <v>5432033</v>
      </c>
      <c r="L238" s="478">
        <v>6666830.7533449782</v>
      </c>
      <c r="M238" s="478">
        <v>3242586</v>
      </c>
      <c r="N238" s="478">
        <v>3654550.1186040235</v>
      </c>
      <c r="O238" s="478">
        <v>-649587.13837846078</v>
      </c>
      <c r="P238" s="478">
        <v>-324793.56918923039</v>
      </c>
      <c r="Q238" s="41"/>
      <c r="R238" s="41">
        <v>-640179</v>
      </c>
      <c r="S238" s="41">
        <v>-685941.60406864749</v>
      </c>
      <c r="T238" s="499">
        <v>2530377.8872347632</v>
      </c>
      <c r="U238" s="499">
        <v>2526690.9748676121</v>
      </c>
      <c r="V238" s="474">
        <f t="shared" si="36"/>
        <v>-49449.516435798723</v>
      </c>
      <c r="W238" s="440">
        <v>24132456.887234762</v>
      </c>
      <c r="X238" s="440">
        <v>24877346.487200666</v>
      </c>
      <c r="Y238" s="480">
        <v>-2128985</v>
      </c>
      <c r="Z238" s="481">
        <v>-2128985</v>
      </c>
      <c r="AA238" s="440">
        <v>22003471.887234762</v>
      </c>
      <c r="AB238" s="440">
        <v>22748361.487200666</v>
      </c>
      <c r="AC238" s="474">
        <f t="shared" si="37"/>
        <v>744889.59996590391</v>
      </c>
      <c r="AD238" s="482">
        <f t="shared" si="38"/>
        <v>991.59404629268874</v>
      </c>
      <c r="AE238" s="440">
        <v>1019.1918229032557</v>
      </c>
      <c r="AF238" s="476">
        <f t="shared" si="39"/>
        <v>27.597776610566939</v>
      </c>
      <c r="AG238" s="264">
        <v>1</v>
      </c>
    </row>
    <row r="239" spans="1:33">
      <c r="A239" s="255">
        <v>755</v>
      </c>
      <c r="B239" s="18" t="s">
        <v>244</v>
      </c>
      <c r="C239" s="21">
        <v>6198</v>
      </c>
      <c r="D239" s="21">
        <v>6217</v>
      </c>
      <c r="E239" s="22">
        <v>4810696.2470656801</v>
      </c>
      <c r="F239" s="22">
        <v>5782191.7887921892</v>
      </c>
      <c r="G239" s="474">
        <f t="shared" si="32"/>
        <v>971495.54172650911</v>
      </c>
      <c r="H239" s="475">
        <f t="shared" si="33"/>
        <v>1301277</v>
      </c>
      <c r="I239" s="22">
        <f t="shared" si="34"/>
        <v>2378633.9802998509</v>
      </c>
      <c r="J239" s="476">
        <f t="shared" si="35"/>
        <v>1077356.9802998509</v>
      </c>
      <c r="K239" s="483">
        <v>464360</v>
      </c>
      <c r="L239" s="478">
        <v>1342390.4371549722</v>
      </c>
      <c r="M239" s="478">
        <v>836917</v>
      </c>
      <c r="N239" s="478">
        <v>1307646.9866461484</v>
      </c>
      <c r="O239" s="478">
        <v>-180935.62900084635</v>
      </c>
      <c r="P239" s="478">
        <v>-90467.814500423177</v>
      </c>
      <c r="Q239" s="41"/>
      <c r="R239" s="41">
        <v>126925</v>
      </c>
      <c r="S239" s="41">
        <v>-21235.119436017307</v>
      </c>
      <c r="T239" s="499">
        <v>912800.49977479712</v>
      </c>
      <c r="U239" s="499">
        <v>899894.05607407936</v>
      </c>
      <c r="V239" s="474">
        <f t="shared" si="36"/>
        <v>-161066.56313673512</v>
      </c>
      <c r="W239" s="440">
        <v>5850422.4997747969</v>
      </c>
      <c r="X239" s="440">
        <v>6660850.7254302511</v>
      </c>
      <c r="Y239" s="480">
        <v>-1604093</v>
      </c>
      <c r="Z239" s="481">
        <v>-1604093</v>
      </c>
      <c r="AA239" s="440">
        <v>4246329.4997747969</v>
      </c>
      <c r="AB239" s="440">
        <v>5056757.7254302511</v>
      </c>
      <c r="AC239" s="474">
        <f t="shared" si="37"/>
        <v>810428.22565545421</v>
      </c>
      <c r="AD239" s="482">
        <f t="shared" si="38"/>
        <v>685.11285895043511</v>
      </c>
      <c r="AE239" s="440">
        <v>813.37586061287618</v>
      </c>
      <c r="AF239" s="476">
        <f t="shared" si="39"/>
        <v>128.26300166244107</v>
      </c>
      <c r="AG239" s="264">
        <v>1</v>
      </c>
    </row>
    <row r="240" spans="1:33">
      <c r="A240" s="255">
        <v>758</v>
      </c>
      <c r="B240" s="18" t="s">
        <v>245</v>
      </c>
      <c r="C240" s="21">
        <v>8187</v>
      </c>
      <c r="D240" s="21">
        <v>8134</v>
      </c>
      <c r="E240" s="22">
        <v>2020691.249003401</v>
      </c>
      <c r="F240" s="22">
        <v>4281934.0754585611</v>
      </c>
      <c r="G240" s="474">
        <f t="shared" si="32"/>
        <v>2261242.82645516</v>
      </c>
      <c r="H240" s="475">
        <f t="shared" si="33"/>
        <v>-5567326</v>
      </c>
      <c r="I240" s="22">
        <f t="shared" si="34"/>
        <v>-3891366.7557258508</v>
      </c>
      <c r="J240" s="476">
        <f t="shared" si="35"/>
        <v>1675959.2442741492</v>
      </c>
      <c r="K240" s="483">
        <v>-3690454</v>
      </c>
      <c r="L240" s="478">
        <v>-2528039.9506406114</v>
      </c>
      <c r="M240" s="478">
        <v>-1876872</v>
      </c>
      <c r="N240" s="478">
        <v>-1008236.6314581968</v>
      </c>
      <c r="O240" s="478">
        <v>-236726.78241802868</v>
      </c>
      <c r="P240" s="478">
        <v>-118363.39120901434</v>
      </c>
      <c r="Q240" s="41"/>
      <c r="R240" s="41">
        <v>-104264</v>
      </c>
      <c r="S240" s="41">
        <v>838276.38974993816</v>
      </c>
      <c r="T240" s="499">
        <v>1522016.359015387</v>
      </c>
      <c r="U240" s="499">
        <v>1537133.8377917514</v>
      </c>
      <c r="V240" s="474">
        <f t="shared" si="36"/>
        <v>957657.86852630274</v>
      </c>
      <c r="W240" s="440">
        <v>3438443.359015387</v>
      </c>
      <c r="X240" s="440">
        <v>6657344.3030002499</v>
      </c>
      <c r="Y240" s="480">
        <v>-970894</v>
      </c>
      <c r="Z240" s="481">
        <v>-970894</v>
      </c>
      <c r="AA240" s="440">
        <v>2467549.359015387</v>
      </c>
      <c r="AB240" s="440">
        <v>5686450.3030002499</v>
      </c>
      <c r="AC240" s="474">
        <f t="shared" si="37"/>
        <v>3218900.9439848629</v>
      </c>
      <c r="AD240" s="482">
        <f t="shared" si="38"/>
        <v>301.39848039762882</v>
      </c>
      <c r="AE240" s="440">
        <v>699.09642279324441</v>
      </c>
      <c r="AF240" s="476">
        <f t="shared" si="39"/>
        <v>397.6979423956156</v>
      </c>
      <c r="AG240" s="264">
        <v>19</v>
      </c>
    </row>
    <row r="241" spans="1:33">
      <c r="A241" s="255">
        <v>759</v>
      </c>
      <c r="B241" s="18" t="s">
        <v>246</v>
      </c>
      <c r="C241" s="21">
        <v>1997</v>
      </c>
      <c r="D241" s="21">
        <v>1942</v>
      </c>
      <c r="E241" s="22">
        <v>1217114.5025488404</v>
      </c>
      <c r="F241" s="22">
        <v>1101798.1904157551</v>
      </c>
      <c r="G241" s="474">
        <f t="shared" si="32"/>
        <v>-115316.31213308522</v>
      </c>
      <c r="H241" s="475">
        <f t="shared" si="33"/>
        <v>287273</v>
      </c>
      <c r="I241" s="22">
        <f t="shared" si="34"/>
        <v>52051.598012895214</v>
      </c>
      <c r="J241" s="476">
        <f t="shared" si="35"/>
        <v>-235221.40198710479</v>
      </c>
      <c r="K241" s="483">
        <v>296685</v>
      </c>
      <c r="L241" s="478">
        <v>193114.32449913185</v>
      </c>
      <c r="M241" s="478">
        <v>-9412</v>
      </c>
      <c r="N241" s="478">
        <v>-56284.620119907944</v>
      </c>
      <c r="O241" s="478">
        <v>-56518.737577552456</v>
      </c>
      <c r="P241" s="478">
        <v>-28259.368788776228</v>
      </c>
      <c r="Q241" s="41"/>
      <c r="R241" s="41">
        <v>935857</v>
      </c>
      <c r="S241" s="41">
        <v>975013.09864022932</v>
      </c>
      <c r="T241" s="499">
        <v>487637.29880807875</v>
      </c>
      <c r="U241" s="499">
        <v>494714.0242794212</v>
      </c>
      <c r="V241" s="474">
        <f t="shared" si="36"/>
        <v>46232.824111571768</v>
      </c>
      <c r="W241" s="440">
        <v>2640608.2988080787</v>
      </c>
      <c r="X241" s="440">
        <v>2571525.3133354057</v>
      </c>
      <c r="Y241" s="480">
        <v>-534188</v>
      </c>
      <c r="Z241" s="481">
        <v>-534188</v>
      </c>
      <c r="AA241" s="440">
        <v>2106420.2988080787</v>
      </c>
      <c r="AB241" s="440">
        <v>2037337.3133354057</v>
      </c>
      <c r="AC241" s="474">
        <f t="shared" si="37"/>
        <v>-69082.985472673085</v>
      </c>
      <c r="AD241" s="482">
        <f t="shared" si="38"/>
        <v>1054.7923379109056</v>
      </c>
      <c r="AE241" s="440">
        <v>1049.0923343642667</v>
      </c>
      <c r="AF241" s="476">
        <f t="shared" si="39"/>
        <v>-5.7000035466389818</v>
      </c>
      <c r="AG241" s="264">
        <v>14</v>
      </c>
    </row>
    <row r="242" spans="1:33">
      <c r="A242" s="255">
        <v>761</v>
      </c>
      <c r="B242" s="18" t="s">
        <v>247</v>
      </c>
      <c r="C242" s="21">
        <v>8563</v>
      </c>
      <c r="D242" s="21">
        <v>8426</v>
      </c>
      <c r="E242" s="22">
        <v>4420462.9389335103</v>
      </c>
      <c r="F242" s="22">
        <v>1631360.3983655064</v>
      </c>
      <c r="G242" s="474">
        <f t="shared" si="32"/>
        <v>-2789102.5405680039</v>
      </c>
      <c r="H242" s="475">
        <f t="shared" si="33"/>
        <v>3743879</v>
      </c>
      <c r="I242" s="22">
        <f t="shared" si="34"/>
        <v>1122444.1717782847</v>
      </c>
      <c r="J242" s="476">
        <f t="shared" si="35"/>
        <v>-2621434.8282217151</v>
      </c>
      <c r="K242" s="483">
        <v>2210648</v>
      </c>
      <c r="L242" s="478">
        <v>952150.53528969572</v>
      </c>
      <c r="M242" s="478">
        <v>1533231</v>
      </c>
      <c r="N242" s="478">
        <v>538131.08460531698</v>
      </c>
      <c r="O242" s="478">
        <v>-245224.9654111519</v>
      </c>
      <c r="P242" s="478">
        <v>-122612.48270557595</v>
      </c>
      <c r="Q242" s="41"/>
      <c r="R242" s="41">
        <v>4177982</v>
      </c>
      <c r="S242" s="41">
        <v>4208484.1608050009</v>
      </c>
      <c r="T242" s="499">
        <v>1840449.4381827025</v>
      </c>
      <c r="U242" s="499">
        <v>1843556.3693396621</v>
      </c>
      <c r="V242" s="474">
        <f t="shared" si="36"/>
        <v>33609.09196196124</v>
      </c>
      <c r="W242" s="440">
        <v>10438894.438182702</v>
      </c>
      <c r="X242" s="440">
        <v>7683400.9285101686</v>
      </c>
      <c r="Y242" s="480">
        <v>239673</v>
      </c>
      <c r="Z242" s="481">
        <v>239673</v>
      </c>
      <c r="AA242" s="440">
        <v>10678567.438182702</v>
      </c>
      <c r="AB242" s="440">
        <v>7923073.9285101686</v>
      </c>
      <c r="AC242" s="474">
        <f t="shared" si="37"/>
        <v>-2755493.5096725337</v>
      </c>
      <c r="AD242" s="482">
        <f t="shared" si="38"/>
        <v>1247.05914261155</v>
      </c>
      <c r="AE242" s="440">
        <v>940.31259536080802</v>
      </c>
      <c r="AF242" s="476">
        <f t="shared" si="39"/>
        <v>-306.74654725074197</v>
      </c>
      <c r="AG242" s="264">
        <v>2</v>
      </c>
    </row>
    <row r="243" spans="1:33">
      <c r="A243" s="255">
        <v>762</v>
      </c>
      <c r="B243" s="18" t="s">
        <v>248</v>
      </c>
      <c r="C243" s="21">
        <v>3777</v>
      </c>
      <c r="D243" s="21">
        <v>3672</v>
      </c>
      <c r="E243" s="22">
        <v>3168340.5978996744</v>
      </c>
      <c r="F243" s="22">
        <v>2094057.1029178333</v>
      </c>
      <c r="G243" s="474">
        <f t="shared" si="32"/>
        <v>-1074283.4949818412</v>
      </c>
      <c r="H243" s="475">
        <f t="shared" si="33"/>
        <v>2112704</v>
      </c>
      <c r="I243" s="22">
        <f t="shared" si="34"/>
        <v>1094089.85145996</v>
      </c>
      <c r="J243" s="476">
        <f t="shared" si="35"/>
        <v>-1018614.14854004</v>
      </c>
      <c r="K243" s="483">
        <v>1321671</v>
      </c>
      <c r="L243" s="478">
        <v>847625.10059196246</v>
      </c>
      <c r="M243" s="478">
        <v>791033</v>
      </c>
      <c r="N243" s="478">
        <v>406766.09308074677</v>
      </c>
      <c r="O243" s="478">
        <v>-106867.56147516613</v>
      </c>
      <c r="P243" s="478">
        <v>-53433.780737583067</v>
      </c>
      <c r="Q243" s="41"/>
      <c r="R243" s="41">
        <v>404542</v>
      </c>
      <c r="S243" s="41">
        <v>1405209.8735514632</v>
      </c>
      <c r="T243" s="499">
        <v>890771.17347844259</v>
      </c>
      <c r="U243" s="499">
        <v>900726.84104175016</v>
      </c>
      <c r="V243" s="474">
        <f t="shared" si="36"/>
        <v>1010623.5411147708</v>
      </c>
      <c r="W243" s="440">
        <v>4463654.1734784422</v>
      </c>
      <c r="X243" s="440">
        <v>4399993.8175110463</v>
      </c>
      <c r="Y243" s="480">
        <v>-90670</v>
      </c>
      <c r="Z243" s="481">
        <v>-90670</v>
      </c>
      <c r="AA243" s="440">
        <v>4372984.1734784422</v>
      </c>
      <c r="AB243" s="440">
        <v>4309323.8175110463</v>
      </c>
      <c r="AC243" s="474">
        <f t="shared" si="37"/>
        <v>-63660.355967395939</v>
      </c>
      <c r="AD243" s="482">
        <f t="shared" si="38"/>
        <v>1157.7930033037971</v>
      </c>
      <c r="AE243" s="440">
        <v>1173.5631311304592</v>
      </c>
      <c r="AF243" s="476">
        <f t="shared" si="39"/>
        <v>15.770127826662019</v>
      </c>
      <c r="AG243" s="264">
        <v>11</v>
      </c>
    </row>
    <row r="244" spans="1:33">
      <c r="A244" s="255">
        <v>765</v>
      </c>
      <c r="B244" s="18" t="s">
        <v>249</v>
      </c>
      <c r="C244" s="21">
        <v>10348</v>
      </c>
      <c r="D244" s="21">
        <v>10354</v>
      </c>
      <c r="E244" s="22">
        <v>1024358.7945020627</v>
      </c>
      <c r="F244" s="22">
        <v>2210479.5379023114</v>
      </c>
      <c r="G244" s="511">
        <f t="shared" si="32"/>
        <v>1186120.7434002487</v>
      </c>
      <c r="H244" s="475">
        <f t="shared" si="33"/>
        <v>-2949679</v>
      </c>
      <c r="I244" s="22">
        <f t="shared" si="34"/>
        <v>-1998096.7497484903</v>
      </c>
      <c r="J244" s="512">
        <f t="shared" si="35"/>
        <v>951582.25025150971</v>
      </c>
      <c r="K244" s="483">
        <v>-2184411</v>
      </c>
      <c r="L244" s="478">
        <v>-1414020.6405481922</v>
      </c>
      <c r="M244" s="478">
        <v>-765268</v>
      </c>
      <c r="N244" s="478">
        <v>-132071.72541195236</v>
      </c>
      <c r="O244" s="478">
        <v>-301336.25585889712</v>
      </c>
      <c r="P244" s="478">
        <v>-150668.12792944856</v>
      </c>
      <c r="Q244" s="41"/>
      <c r="R244" s="41">
        <v>1431520</v>
      </c>
      <c r="S244" s="41">
        <v>2050826.7682703228</v>
      </c>
      <c r="T244" s="499">
        <v>1887722.8527956752</v>
      </c>
      <c r="U244" s="499">
        <v>1900718.8053296255</v>
      </c>
      <c r="V244" s="474">
        <f t="shared" si="36"/>
        <v>632302.72080427315</v>
      </c>
      <c r="W244" s="440">
        <v>4343601.8527956754</v>
      </c>
      <c r="X244" s="440">
        <v>6162025.11150226</v>
      </c>
      <c r="Y244" s="22">
        <v>589416</v>
      </c>
      <c r="Z244" s="513">
        <v>589416</v>
      </c>
      <c r="AA244" s="440">
        <v>4933017.8527956754</v>
      </c>
      <c r="AB244" s="440">
        <v>6751441.11150226</v>
      </c>
      <c r="AC244" s="474">
        <f t="shared" si="37"/>
        <v>1818423.2587065846</v>
      </c>
      <c r="AD244" s="482">
        <f t="shared" si="38"/>
        <v>476.71220069536872</v>
      </c>
      <c r="AE244" s="440">
        <v>652.06114656193358</v>
      </c>
      <c r="AF244" s="476">
        <f t="shared" si="39"/>
        <v>175.34894586656486</v>
      </c>
      <c r="AG244" s="264">
        <v>18</v>
      </c>
    </row>
    <row r="245" spans="1:33">
      <c r="A245" s="255">
        <v>768</v>
      </c>
      <c r="B245" s="18" t="s">
        <v>250</v>
      </c>
      <c r="C245" s="21">
        <v>2430</v>
      </c>
      <c r="D245" s="21">
        <v>2375</v>
      </c>
      <c r="E245" s="22">
        <v>1264799.6450776891</v>
      </c>
      <c r="F245" s="22">
        <v>1521502.0042875891</v>
      </c>
      <c r="G245" s="474">
        <f t="shared" si="32"/>
        <v>256702.35920990002</v>
      </c>
      <c r="H245" s="475">
        <f t="shared" si="33"/>
        <v>631671</v>
      </c>
      <c r="I245" s="22">
        <f t="shared" si="34"/>
        <v>932921.39515503088</v>
      </c>
      <c r="J245" s="476">
        <f t="shared" si="35"/>
        <v>301250.39515503088</v>
      </c>
      <c r="K245" s="483">
        <v>145426</v>
      </c>
      <c r="L245" s="478">
        <v>414829.8816257806</v>
      </c>
      <c r="M245" s="478">
        <v>486245</v>
      </c>
      <c r="N245" s="478">
        <v>621772.25638199516</v>
      </c>
      <c r="O245" s="478">
        <v>-69120.495235163282</v>
      </c>
      <c r="P245" s="478">
        <v>-34560.247617581641</v>
      </c>
      <c r="Q245" s="41"/>
      <c r="R245" s="41">
        <v>358341</v>
      </c>
      <c r="S245" s="41">
        <v>817820.74403068621</v>
      </c>
      <c r="T245" s="499">
        <v>569415.54148617212</v>
      </c>
      <c r="U245" s="499">
        <v>573609.02291056793</v>
      </c>
      <c r="V245" s="474">
        <f t="shared" si="36"/>
        <v>463673.22545508191</v>
      </c>
      <c r="W245" s="440">
        <v>2192556.541486172</v>
      </c>
      <c r="X245" s="440">
        <v>2912931.7712288434</v>
      </c>
      <c r="Y245" s="480">
        <v>303659</v>
      </c>
      <c r="Z245" s="481">
        <v>303659</v>
      </c>
      <c r="AA245" s="440">
        <v>2496215.541486172</v>
      </c>
      <c r="AB245" s="440">
        <v>3216590.7712288434</v>
      </c>
      <c r="AC245" s="474">
        <f t="shared" si="37"/>
        <v>720375.22974267136</v>
      </c>
      <c r="AD245" s="482">
        <f t="shared" si="38"/>
        <v>1027.2491940272312</v>
      </c>
      <c r="AE245" s="440">
        <v>1354.3540089384603</v>
      </c>
      <c r="AF245" s="476">
        <f t="shared" si="39"/>
        <v>327.10481491122914</v>
      </c>
      <c r="AG245" s="264">
        <v>10</v>
      </c>
    </row>
    <row r="246" spans="1:33">
      <c r="A246" s="255">
        <v>777</v>
      </c>
      <c r="B246" s="18" t="s">
        <v>251</v>
      </c>
      <c r="C246" s="21">
        <v>7508</v>
      </c>
      <c r="D246" s="21">
        <v>7367</v>
      </c>
      <c r="E246" s="22">
        <v>3457845.7784631569</v>
      </c>
      <c r="F246" s="22">
        <v>3185748.7492055106</v>
      </c>
      <c r="G246" s="511">
        <f t="shared" si="32"/>
        <v>-272097.0292576463</v>
      </c>
      <c r="H246" s="475">
        <f t="shared" si="33"/>
        <v>383849</v>
      </c>
      <c r="I246" s="22">
        <f t="shared" si="34"/>
        <v>-39899.667221543466</v>
      </c>
      <c r="J246" s="512">
        <f t="shared" si="35"/>
        <v>-423748.6672215435</v>
      </c>
      <c r="K246" s="483">
        <v>-72004</v>
      </c>
      <c r="L246" s="478">
        <v>-51340.878899366289</v>
      </c>
      <c r="M246" s="478">
        <v>455853</v>
      </c>
      <c r="N246" s="478">
        <v>333047.96224463201</v>
      </c>
      <c r="O246" s="478">
        <v>-214404.50037787278</v>
      </c>
      <c r="P246" s="478">
        <v>-107202.25018893639</v>
      </c>
      <c r="Q246" s="41"/>
      <c r="R246" s="41">
        <v>2542504</v>
      </c>
      <c r="S246" s="41">
        <v>3298079.6612589713</v>
      </c>
      <c r="T246" s="499">
        <v>1559568.3935236621</v>
      </c>
      <c r="U246" s="499">
        <v>1584281.779454119</v>
      </c>
      <c r="V246" s="474">
        <f t="shared" si="36"/>
        <v>780289.04718942847</v>
      </c>
      <c r="W246" s="440">
        <v>7559917.3935236624</v>
      </c>
      <c r="X246" s="440">
        <v>8068110.1899186019</v>
      </c>
      <c r="Y246" s="22">
        <v>82592</v>
      </c>
      <c r="Z246" s="513">
        <v>82592</v>
      </c>
      <c r="AA246" s="440">
        <v>7642509.3935236624</v>
      </c>
      <c r="AB246" s="440">
        <v>8150702.1899186019</v>
      </c>
      <c r="AC246" s="474">
        <f t="shared" si="37"/>
        <v>508192.79639493953</v>
      </c>
      <c r="AD246" s="482">
        <f t="shared" si="38"/>
        <v>1017.9154759621287</v>
      </c>
      <c r="AE246" s="440">
        <v>1106.3800990794898</v>
      </c>
      <c r="AF246" s="476">
        <f t="shared" si="39"/>
        <v>88.464623117361157</v>
      </c>
      <c r="AG246" s="264">
        <v>18</v>
      </c>
    </row>
    <row r="247" spans="1:33">
      <c r="A247" s="255">
        <v>778</v>
      </c>
      <c r="B247" s="18" t="s">
        <v>252</v>
      </c>
      <c r="C247" s="21">
        <v>6891</v>
      </c>
      <c r="D247" s="21">
        <v>6763</v>
      </c>
      <c r="E247" s="22">
        <v>523172.23598117672</v>
      </c>
      <c r="F247" s="22">
        <v>580393.70460324804</v>
      </c>
      <c r="G247" s="474">
        <f t="shared" si="32"/>
        <v>57221.468622071319</v>
      </c>
      <c r="H247" s="475">
        <f t="shared" si="33"/>
        <v>204714</v>
      </c>
      <c r="I247" s="22">
        <f t="shared" si="34"/>
        <v>96598.817018373462</v>
      </c>
      <c r="J247" s="476">
        <f t="shared" si="35"/>
        <v>-108115.18298162654</v>
      </c>
      <c r="K247" s="483">
        <v>204566</v>
      </c>
      <c r="L247" s="478">
        <v>384073.13468734612</v>
      </c>
      <c r="M247" s="478">
        <v>148</v>
      </c>
      <c r="N247" s="478">
        <v>7764.7829260226481</v>
      </c>
      <c r="O247" s="478">
        <v>-196826.06706333021</v>
      </c>
      <c r="P247" s="478">
        <v>-98413.033531665104</v>
      </c>
      <c r="Q247" s="41"/>
      <c r="R247" s="41">
        <v>3044071</v>
      </c>
      <c r="S247" s="41">
        <v>3390903.4993092371</v>
      </c>
      <c r="T247" s="499">
        <v>1365028.5224604667</v>
      </c>
      <c r="U247" s="499">
        <v>1379792.2095428538</v>
      </c>
      <c r="V247" s="474">
        <f t="shared" si="36"/>
        <v>361596.18639162462</v>
      </c>
      <c r="W247" s="440">
        <v>4932271.5224604663</v>
      </c>
      <c r="X247" s="440">
        <v>5351089.4134553391</v>
      </c>
      <c r="Y247" s="480">
        <v>92402</v>
      </c>
      <c r="Z247" s="481">
        <v>92402</v>
      </c>
      <c r="AA247" s="440">
        <v>5024673.5224604663</v>
      </c>
      <c r="AB247" s="440">
        <v>5443491.4134553391</v>
      </c>
      <c r="AC247" s="474">
        <f t="shared" si="37"/>
        <v>418817.8909948729</v>
      </c>
      <c r="AD247" s="482">
        <f t="shared" si="38"/>
        <v>729.16463829059148</v>
      </c>
      <c r="AE247" s="440">
        <v>804.89300805195023</v>
      </c>
      <c r="AF247" s="476">
        <f t="shared" si="39"/>
        <v>75.728369761358749</v>
      </c>
      <c r="AG247" s="264">
        <v>11</v>
      </c>
    </row>
    <row r="248" spans="1:33">
      <c r="A248" s="255">
        <v>781</v>
      </c>
      <c r="B248" s="18" t="s">
        <v>253</v>
      </c>
      <c r="C248" s="21">
        <v>3584</v>
      </c>
      <c r="D248" s="21">
        <v>3504</v>
      </c>
      <c r="E248" s="22">
        <v>2634151.4084133771</v>
      </c>
      <c r="F248" s="22">
        <v>2134830.0477214418</v>
      </c>
      <c r="G248" s="474">
        <f t="shared" si="32"/>
        <v>-499321.36069193529</v>
      </c>
      <c r="H248" s="475">
        <f t="shared" si="33"/>
        <v>3261691</v>
      </c>
      <c r="I248" s="22">
        <f t="shared" si="34"/>
        <v>2842625.4324861034</v>
      </c>
      <c r="J248" s="476">
        <f t="shared" si="35"/>
        <v>-419065.56751389662</v>
      </c>
      <c r="K248" s="483">
        <v>1672898</v>
      </c>
      <c r="L248" s="478">
        <v>1552252.4581545054</v>
      </c>
      <c r="M248" s="478">
        <v>1588793</v>
      </c>
      <c r="N248" s="478">
        <v>1443340.2682078164</v>
      </c>
      <c r="O248" s="478">
        <v>-101978.19591747879</v>
      </c>
      <c r="P248" s="478">
        <v>-50989.097958739396</v>
      </c>
      <c r="Q248" s="41"/>
      <c r="R248" s="41">
        <v>542259</v>
      </c>
      <c r="S248" s="41">
        <v>888140.79841946554</v>
      </c>
      <c r="T248" s="499">
        <v>805419.18893994577</v>
      </c>
      <c r="U248" s="499">
        <v>808140.06415676675</v>
      </c>
      <c r="V248" s="474">
        <f t="shared" si="36"/>
        <v>348602.67363628652</v>
      </c>
      <c r="W248" s="440">
        <v>3981829.1889399458</v>
      </c>
      <c r="X248" s="440">
        <v>3831110.9102976741</v>
      </c>
      <c r="Y248" s="480">
        <v>-412507</v>
      </c>
      <c r="Z248" s="481">
        <v>-412507</v>
      </c>
      <c r="AA248" s="440">
        <v>3569322.1889399458</v>
      </c>
      <c r="AB248" s="440">
        <v>3418603.9102976741</v>
      </c>
      <c r="AC248" s="474">
        <f t="shared" si="37"/>
        <v>-150718.27864227165</v>
      </c>
      <c r="AD248" s="482">
        <f t="shared" si="38"/>
        <v>995.90462861047592</v>
      </c>
      <c r="AE248" s="440">
        <v>975.62896983381108</v>
      </c>
      <c r="AF248" s="476">
        <f t="shared" si="39"/>
        <v>-20.275658776664841</v>
      </c>
      <c r="AG248" s="264">
        <v>7</v>
      </c>
    </row>
    <row r="249" spans="1:33">
      <c r="A249" s="255">
        <v>783</v>
      </c>
      <c r="B249" s="18" t="s">
        <v>254</v>
      </c>
      <c r="C249" s="21">
        <v>6588</v>
      </c>
      <c r="D249" s="21">
        <v>6419</v>
      </c>
      <c r="E249" s="22">
        <v>1009967.9478502281</v>
      </c>
      <c r="F249" s="22">
        <v>-259061.33088929765</v>
      </c>
      <c r="G249" s="474">
        <f t="shared" si="32"/>
        <v>-1269029.2787395257</v>
      </c>
      <c r="H249" s="475">
        <f t="shared" si="33"/>
        <v>787499</v>
      </c>
      <c r="I249" s="22">
        <f t="shared" si="34"/>
        <v>-602582.58794502052</v>
      </c>
      <c r="J249" s="476">
        <f t="shared" si="35"/>
        <v>-1390081.5879450205</v>
      </c>
      <c r="K249" s="483">
        <v>482606</v>
      </c>
      <c r="L249" s="478">
        <v>-227321.68152216723</v>
      </c>
      <c r="M249" s="478">
        <v>304893</v>
      </c>
      <c r="N249" s="478">
        <v>-95039.142897897662</v>
      </c>
      <c r="O249" s="478">
        <v>-186814.50901663711</v>
      </c>
      <c r="P249" s="478">
        <v>-93407.254508318554</v>
      </c>
      <c r="Q249" s="41"/>
      <c r="R249" s="41">
        <v>1733538</v>
      </c>
      <c r="S249" s="41">
        <v>1667405.8319036791</v>
      </c>
      <c r="T249" s="499">
        <v>1263911.4918444799</v>
      </c>
      <c r="U249" s="499">
        <v>1258147.0551604873</v>
      </c>
      <c r="V249" s="474">
        <f t="shared" si="36"/>
        <v>-71896.604780313559</v>
      </c>
      <c r="W249" s="440">
        <v>4007417.4918444799</v>
      </c>
      <c r="X249" s="440">
        <v>2666491.5561748687</v>
      </c>
      <c r="Y249" s="480">
        <v>-418397</v>
      </c>
      <c r="Z249" s="481">
        <v>-418397</v>
      </c>
      <c r="AA249" s="440">
        <v>3589020.4918444799</v>
      </c>
      <c r="AB249" s="440">
        <v>2248094.5561748687</v>
      </c>
      <c r="AC249" s="474">
        <f t="shared" si="37"/>
        <v>-1340925.9356696112</v>
      </c>
      <c r="AD249" s="482">
        <f t="shared" si="38"/>
        <v>544.78149542265942</v>
      </c>
      <c r="AE249" s="440">
        <v>350.22504380353149</v>
      </c>
      <c r="AF249" s="476">
        <f t="shared" si="39"/>
        <v>-194.55645161912793</v>
      </c>
      <c r="AG249" s="264">
        <v>4</v>
      </c>
    </row>
    <row r="250" spans="1:33">
      <c r="A250" s="255">
        <v>785</v>
      </c>
      <c r="B250" s="18" t="s">
        <v>255</v>
      </c>
      <c r="C250" s="21">
        <v>2673</v>
      </c>
      <c r="D250" s="21">
        <v>2626</v>
      </c>
      <c r="E250" s="22">
        <v>3319356.6655783774</v>
      </c>
      <c r="F250" s="22">
        <v>3658831.3790096133</v>
      </c>
      <c r="G250" s="474">
        <f t="shared" si="32"/>
        <v>339474.71343123587</v>
      </c>
      <c r="H250" s="475">
        <f t="shared" si="33"/>
        <v>1992720</v>
      </c>
      <c r="I250" s="22">
        <f t="shared" si="34"/>
        <v>2267719.2055911869</v>
      </c>
      <c r="J250" s="476">
        <f t="shared" si="35"/>
        <v>274999.20559118688</v>
      </c>
      <c r="K250" s="483">
        <v>1122290</v>
      </c>
      <c r="L250" s="478">
        <v>1385274.2457213565</v>
      </c>
      <c r="M250" s="477">
        <v>870430</v>
      </c>
      <c r="N250" s="477">
        <v>997083.12017774966</v>
      </c>
      <c r="O250" s="477">
        <v>-76425.44020527949</v>
      </c>
      <c r="P250" s="477">
        <v>-38212.720102639745</v>
      </c>
      <c r="Q250" s="22"/>
      <c r="R250" s="41">
        <v>1147280</v>
      </c>
      <c r="S250" s="41">
        <v>1220146.5275296271</v>
      </c>
      <c r="T250" s="499">
        <v>638365.88914082851</v>
      </c>
      <c r="U250" s="499">
        <v>643761.66564102366</v>
      </c>
      <c r="V250" s="474">
        <f t="shared" si="36"/>
        <v>78262.30402982235</v>
      </c>
      <c r="W250" s="440">
        <v>5105002.8891408285</v>
      </c>
      <c r="X250" s="440">
        <v>5522739.5721802646</v>
      </c>
      <c r="Y250" s="480">
        <v>189159</v>
      </c>
      <c r="Z250" s="481">
        <v>189159</v>
      </c>
      <c r="AA250" s="440">
        <v>5294161.8891408285</v>
      </c>
      <c r="AB250" s="440">
        <v>5711898.5721802646</v>
      </c>
      <c r="AC250" s="474">
        <f t="shared" si="37"/>
        <v>417736.68303943612</v>
      </c>
      <c r="AD250" s="482">
        <f t="shared" si="38"/>
        <v>1980.6067673553418</v>
      </c>
      <c r="AE250" s="440">
        <v>2175.1327388348304</v>
      </c>
      <c r="AF250" s="476">
        <f t="shared" si="39"/>
        <v>194.52597147948859</v>
      </c>
      <c r="AG250" s="264">
        <v>17</v>
      </c>
    </row>
    <row r="251" spans="1:33">
      <c r="A251" s="255">
        <v>790</v>
      </c>
      <c r="B251" s="18" t="s">
        <v>256</v>
      </c>
      <c r="C251" s="21">
        <v>23998</v>
      </c>
      <c r="D251" s="21">
        <v>23734</v>
      </c>
      <c r="E251" s="22">
        <v>6182827.4343435401</v>
      </c>
      <c r="F251" s="22">
        <v>4110416.0117175207</v>
      </c>
      <c r="G251" s="474">
        <f t="shared" si="32"/>
        <v>-2072411.4226260195</v>
      </c>
      <c r="H251" s="475">
        <f t="shared" si="33"/>
        <v>3326249</v>
      </c>
      <c r="I251" s="22">
        <f t="shared" si="34"/>
        <v>1956355.5677374229</v>
      </c>
      <c r="J251" s="476">
        <f t="shared" si="35"/>
        <v>-1369893.4322625771</v>
      </c>
      <c r="K251" s="483">
        <v>2153689</v>
      </c>
      <c r="L251" s="478">
        <v>2216901.3763652765</v>
      </c>
      <c r="M251" s="478">
        <v>1172560</v>
      </c>
      <c r="N251" s="478">
        <v>775563.13910564024</v>
      </c>
      <c r="O251" s="478">
        <v>-690739.29848899588</v>
      </c>
      <c r="P251" s="478">
        <v>-345369.64924449794</v>
      </c>
      <c r="Q251" s="41"/>
      <c r="R251" s="41">
        <v>10005395</v>
      </c>
      <c r="S251" s="41">
        <v>10314109.019651568</v>
      </c>
      <c r="T251" s="499">
        <v>4475838.6949382462</v>
      </c>
      <c r="U251" s="499">
        <v>4482120.1401465032</v>
      </c>
      <c r="V251" s="474">
        <f t="shared" si="36"/>
        <v>314995.46485982463</v>
      </c>
      <c r="W251" s="440">
        <v>20664061.694938246</v>
      </c>
      <c r="X251" s="440">
        <v>18906645.171515591</v>
      </c>
      <c r="Y251" s="480">
        <v>-2266145</v>
      </c>
      <c r="Z251" s="481">
        <v>-2266145</v>
      </c>
      <c r="AA251" s="440">
        <v>18397916.694938246</v>
      </c>
      <c r="AB251" s="440">
        <v>16640500.171515591</v>
      </c>
      <c r="AC251" s="474">
        <f t="shared" si="37"/>
        <v>-1757416.5234226547</v>
      </c>
      <c r="AD251" s="482">
        <f t="shared" si="38"/>
        <v>766.64374926819926</v>
      </c>
      <c r="AE251" s="440">
        <v>701.12497562634155</v>
      </c>
      <c r="AF251" s="476">
        <f t="shared" si="39"/>
        <v>-65.518773641857706</v>
      </c>
      <c r="AG251" s="264">
        <v>6</v>
      </c>
    </row>
    <row r="252" spans="1:33">
      <c r="A252" s="255">
        <v>791</v>
      </c>
      <c r="B252" s="18" t="s">
        <v>257</v>
      </c>
      <c r="C252" s="21">
        <v>5131</v>
      </c>
      <c r="D252" s="21">
        <v>5029</v>
      </c>
      <c r="E252" s="22">
        <v>4529151.9291258203</v>
      </c>
      <c r="F252" s="22">
        <v>3326264.6115246154</v>
      </c>
      <c r="G252" s="474">
        <f t="shared" si="32"/>
        <v>-1202887.3176012048</v>
      </c>
      <c r="H252" s="475">
        <f t="shared" si="33"/>
        <v>1452544</v>
      </c>
      <c r="I252" s="22">
        <f t="shared" si="34"/>
        <v>376363.52915402775</v>
      </c>
      <c r="J252" s="476">
        <f t="shared" si="35"/>
        <v>-1076180.4708459722</v>
      </c>
      <c r="K252" s="483">
        <v>1140500</v>
      </c>
      <c r="L252" s="478">
        <v>591951.0592083513</v>
      </c>
      <c r="M252" s="478">
        <v>312044</v>
      </c>
      <c r="N252" s="478">
        <v>3953.7144957623182</v>
      </c>
      <c r="O252" s="478">
        <v>-146360.82970005731</v>
      </c>
      <c r="P252" s="478">
        <v>-73180.414850028654</v>
      </c>
      <c r="Q252" s="41"/>
      <c r="R252" s="41">
        <v>2780392</v>
      </c>
      <c r="S252" s="41">
        <v>3074874.0647032596</v>
      </c>
      <c r="T252" s="499">
        <v>1262903.4928640013</v>
      </c>
      <c r="U252" s="499">
        <v>1276606.2780087413</v>
      </c>
      <c r="V252" s="474">
        <f t="shared" si="36"/>
        <v>308184.8498479994</v>
      </c>
      <c r="W252" s="440">
        <v>8572447.4928640015</v>
      </c>
      <c r="X252" s="440">
        <v>7677744.9542366164</v>
      </c>
      <c r="Y252" s="480">
        <v>-165770</v>
      </c>
      <c r="Z252" s="481">
        <v>-165770</v>
      </c>
      <c r="AA252" s="440">
        <v>8406677.4928640015</v>
      </c>
      <c r="AB252" s="440">
        <v>7511974.9542366164</v>
      </c>
      <c r="AC252" s="474">
        <f t="shared" si="37"/>
        <v>-894702.53862738516</v>
      </c>
      <c r="AD252" s="482">
        <f t="shared" si="38"/>
        <v>1638.4091781064124</v>
      </c>
      <c r="AE252" s="440">
        <v>1493.7313490229899</v>
      </c>
      <c r="AF252" s="476">
        <f t="shared" si="39"/>
        <v>-144.67782908342247</v>
      </c>
      <c r="AG252" s="264">
        <v>17</v>
      </c>
    </row>
    <row r="253" spans="1:33">
      <c r="A253" s="255">
        <v>831</v>
      </c>
      <c r="B253" s="18" t="s">
        <v>258</v>
      </c>
      <c r="C253" s="21">
        <v>4595</v>
      </c>
      <c r="D253" s="21">
        <v>4559</v>
      </c>
      <c r="E253" s="22">
        <v>2423545.3424582179</v>
      </c>
      <c r="F253" s="22">
        <v>1501442.6971187613</v>
      </c>
      <c r="G253" s="474">
        <f t="shared" si="32"/>
        <v>-922102.64533945662</v>
      </c>
      <c r="H253" s="475">
        <f t="shared" si="33"/>
        <v>672966</v>
      </c>
      <c r="I253" s="22">
        <f t="shared" si="34"/>
        <v>-127971.54456308646</v>
      </c>
      <c r="J253" s="476">
        <f t="shared" si="35"/>
        <v>-800937.54456308647</v>
      </c>
      <c r="K253" s="483">
        <v>277484</v>
      </c>
      <c r="L253" s="478">
        <v>-33093.436689986636</v>
      </c>
      <c r="M253" s="478">
        <v>395482</v>
      </c>
      <c r="N253" s="478">
        <v>104145.26335454821</v>
      </c>
      <c r="O253" s="478">
        <v>-132682.24748509869</v>
      </c>
      <c r="P253" s="478">
        <v>-66341.123742549345</v>
      </c>
      <c r="Q253" s="41"/>
      <c r="R253" s="41">
        <v>833672</v>
      </c>
      <c r="S253" s="41">
        <v>887209.85084029287</v>
      </c>
      <c r="T253" s="499">
        <v>695604.28385445778</v>
      </c>
      <c r="U253" s="499">
        <v>694772.56928067666</v>
      </c>
      <c r="V253" s="474">
        <f t="shared" si="36"/>
        <v>52706.136266511632</v>
      </c>
      <c r="W253" s="440">
        <v>3952822.2838544575</v>
      </c>
      <c r="X253" s="440">
        <v>3083425.1172397304</v>
      </c>
      <c r="Y253" s="480">
        <v>-1131257</v>
      </c>
      <c r="Z253" s="481">
        <v>-1131257</v>
      </c>
      <c r="AA253" s="440">
        <v>2821565.2838544575</v>
      </c>
      <c r="AB253" s="440">
        <v>1952168.1172397304</v>
      </c>
      <c r="AC253" s="474">
        <f t="shared" si="37"/>
        <v>-869397.16661472712</v>
      </c>
      <c r="AD253" s="482">
        <f t="shared" si="38"/>
        <v>614.05120432088302</v>
      </c>
      <c r="AE253" s="440">
        <v>428.2009469707678</v>
      </c>
      <c r="AF253" s="476">
        <f t="shared" si="39"/>
        <v>-185.85025735011521</v>
      </c>
      <c r="AG253" s="264">
        <v>9</v>
      </c>
    </row>
    <row r="254" spans="1:33">
      <c r="A254" s="255">
        <v>832</v>
      </c>
      <c r="B254" s="18" t="s">
        <v>259</v>
      </c>
      <c r="C254" s="21">
        <v>3913</v>
      </c>
      <c r="D254" s="21">
        <v>3825</v>
      </c>
      <c r="E254" s="22">
        <v>6604556.5293149054</v>
      </c>
      <c r="F254" s="22">
        <v>6528879.5896084048</v>
      </c>
      <c r="G254" s="474">
        <f t="shared" si="32"/>
        <v>-75676.93970650062</v>
      </c>
      <c r="H254" s="475">
        <f t="shared" si="33"/>
        <v>2950939</v>
      </c>
      <c r="I254" s="22">
        <f t="shared" si="34"/>
        <v>2731494.0528515205</v>
      </c>
      <c r="J254" s="476">
        <f t="shared" si="35"/>
        <v>-219444.94714847952</v>
      </c>
      <c r="K254" s="483">
        <v>1776587</v>
      </c>
      <c r="L254" s="478">
        <v>1787696.6757000433</v>
      </c>
      <c r="M254" s="478">
        <v>1174352</v>
      </c>
      <c r="N254" s="478">
        <v>1110777.9419564239</v>
      </c>
      <c r="O254" s="478">
        <v>-111320.37653663139</v>
      </c>
      <c r="P254" s="478">
        <v>-55660.188268315695</v>
      </c>
      <c r="Q254" s="41"/>
      <c r="R254" s="41">
        <v>1421923</v>
      </c>
      <c r="S254" s="41">
        <v>1913967.6919506721</v>
      </c>
      <c r="T254" s="499">
        <v>765347.09521522524</v>
      </c>
      <c r="U254" s="499">
        <v>780351.98147375905</v>
      </c>
      <c r="V254" s="474">
        <f t="shared" si="36"/>
        <v>507049.578209206</v>
      </c>
      <c r="W254" s="440">
        <v>8791827.0952152256</v>
      </c>
      <c r="X254" s="440">
        <v>9223199.263032835</v>
      </c>
      <c r="Y254" s="480">
        <v>-94740</v>
      </c>
      <c r="Z254" s="481">
        <v>-94740</v>
      </c>
      <c r="AA254" s="440">
        <v>8697087.0952152256</v>
      </c>
      <c r="AB254" s="440">
        <v>9128459.263032835</v>
      </c>
      <c r="AC254" s="474">
        <f t="shared" si="37"/>
        <v>431372.16781760938</v>
      </c>
      <c r="AD254" s="482">
        <f t="shared" si="38"/>
        <v>2222.6136200396691</v>
      </c>
      <c r="AE254" s="440">
        <v>2386.5252975249241</v>
      </c>
      <c r="AF254" s="476">
        <f t="shared" si="39"/>
        <v>163.91167748525504</v>
      </c>
      <c r="AG254" s="264">
        <v>17</v>
      </c>
    </row>
    <row r="255" spans="1:33">
      <c r="A255" s="255">
        <v>833</v>
      </c>
      <c r="B255" s="18" t="s">
        <v>260</v>
      </c>
      <c r="C255" s="21">
        <v>1677</v>
      </c>
      <c r="D255" s="21">
        <v>1691</v>
      </c>
      <c r="E255" s="22">
        <v>1350895.8405237615</v>
      </c>
      <c r="F255" s="22">
        <v>1135227.7053410104</v>
      </c>
      <c r="G255" s="474">
        <f t="shared" si="32"/>
        <v>-215668.13518275111</v>
      </c>
      <c r="H255" s="475">
        <f t="shared" si="33"/>
        <v>1070136</v>
      </c>
      <c r="I255" s="22">
        <f t="shared" si="34"/>
        <v>856145.46033760335</v>
      </c>
      <c r="J255" s="476">
        <f t="shared" si="35"/>
        <v>-213990.53966239665</v>
      </c>
      <c r="K255" s="483">
        <v>460472</v>
      </c>
      <c r="L255" s="478">
        <v>395052.00360282487</v>
      </c>
      <c r="M255" s="478">
        <v>609664</v>
      </c>
      <c r="N255" s="478">
        <v>534914.14564593288</v>
      </c>
      <c r="O255" s="478">
        <v>-49213.792607436255</v>
      </c>
      <c r="P255" s="478">
        <v>-24606.896303718127</v>
      </c>
      <c r="Q255" s="41"/>
      <c r="R255" s="41">
        <v>392070</v>
      </c>
      <c r="S255" s="41">
        <v>394437.27643847623</v>
      </c>
      <c r="T255" s="499">
        <v>342281.76810028043</v>
      </c>
      <c r="U255" s="499">
        <v>340643.6482596086</v>
      </c>
      <c r="V255" s="474">
        <f t="shared" si="36"/>
        <v>729.15659780439455</v>
      </c>
      <c r="W255" s="440">
        <v>2085247.7681002803</v>
      </c>
      <c r="X255" s="440">
        <v>1870308.6300390952</v>
      </c>
      <c r="Y255" s="480">
        <v>-402458</v>
      </c>
      <c r="Z255" s="481">
        <v>-402458</v>
      </c>
      <c r="AA255" s="440">
        <v>1682789.7681002803</v>
      </c>
      <c r="AB255" s="440">
        <v>1467850.6300390952</v>
      </c>
      <c r="AC255" s="474">
        <f t="shared" si="37"/>
        <v>-214939.13806118513</v>
      </c>
      <c r="AD255" s="482">
        <f t="shared" si="38"/>
        <v>1003.4524556352297</v>
      </c>
      <c r="AE255" s="440">
        <v>868.03703727918105</v>
      </c>
      <c r="AF255" s="476">
        <f t="shared" si="39"/>
        <v>-135.41541835604869</v>
      </c>
      <c r="AG255" s="264">
        <v>2</v>
      </c>
    </row>
    <row r="256" spans="1:33">
      <c r="A256" s="255">
        <v>834</v>
      </c>
      <c r="B256" s="18" t="s">
        <v>261</v>
      </c>
      <c r="C256" s="21">
        <v>5967</v>
      </c>
      <c r="D256" s="21">
        <v>5879</v>
      </c>
      <c r="E256" s="22">
        <v>3022213.3938382948</v>
      </c>
      <c r="F256" s="22">
        <v>2965757.4060693579</v>
      </c>
      <c r="G256" s="474">
        <f t="shared" si="32"/>
        <v>-56455.987768936902</v>
      </c>
      <c r="H256" s="475">
        <f t="shared" si="33"/>
        <v>1923217</v>
      </c>
      <c r="I256" s="22">
        <f t="shared" si="34"/>
        <v>1921182.5854354685</v>
      </c>
      <c r="J256" s="476">
        <f t="shared" si="35"/>
        <v>-2034.4145645315293</v>
      </c>
      <c r="K256" s="483">
        <v>1173682</v>
      </c>
      <c r="L256" s="478">
        <v>1391778.2660274548</v>
      </c>
      <c r="M256" s="478">
        <v>749535</v>
      </c>
      <c r="N256" s="478">
        <v>786052.35613697674</v>
      </c>
      <c r="O256" s="478">
        <v>-171098.69115264207</v>
      </c>
      <c r="P256" s="478">
        <v>-85549.345576321037</v>
      </c>
      <c r="Q256" s="41"/>
      <c r="R256" s="41">
        <v>1533891</v>
      </c>
      <c r="S256" s="41">
        <v>1701845.8839495718</v>
      </c>
      <c r="T256" s="499">
        <v>1113721.6941235561</v>
      </c>
      <c r="U256" s="499">
        <v>1109329.3644162002</v>
      </c>
      <c r="V256" s="474">
        <f t="shared" si="36"/>
        <v>163562.55424221605</v>
      </c>
      <c r="W256" s="440">
        <v>5669826.6941235559</v>
      </c>
      <c r="X256" s="440">
        <v>5776932.6544351298</v>
      </c>
      <c r="Y256" s="480">
        <v>-1520677</v>
      </c>
      <c r="Z256" s="481">
        <v>-1520677</v>
      </c>
      <c r="AA256" s="440">
        <v>4149149.6941235559</v>
      </c>
      <c r="AB256" s="440">
        <v>4256255.6544351298</v>
      </c>
      <c r="AC256" s="474">
        <f t="shared" si="37"/>
        <v>107105.96031157393</v>
      </c>
      <c r="AD256" s="482">
        <f t="shared" si="38"/>
        <v>695.34937055866533</v>
      </c>
      <c r="AE256" s="440">
        <v>723.97612764673067</v>
      </c>
      <c r="AF256" s="476">
        <f t="shared" si="39"/>
        <v>28.626757088065347</v>
      </c>
      <c r="AG256" s="264">
        <v>5</v>
      </c>
    </row>
    <row r="257" spans="1:33">
      <c r="A257" s="255">
        <v>837</v>
      </c>
      <c r="B257" s="18" t="s">
        <v>262</v>
      </c>
      <c r="C257" s="21">
        <v>244223</v>
      </c>
      <c r="D257" s="21">
        <v>249009</v>
      </c>
      <c r="E257" s="22">
        <v>-63198936.934412174</v>
      </c>
      <c r="F257" s="22">
        <v>-36679274.104181267</v>
      </c>
      <c r="G257" s="474">
        <f t="shared" si="32"/>
        <v>26519662.830230907</v>
      </c>
      <c r="H257" s="475">
        <f t="shared" si="33"/>
        <v>-71724428</v>
      </c>
      <c r="I257" s="22">
        <f t="shared" si="34"/>
        <v>-47662104.296391688</v>
      </c>
      <c r="J257" s="476">
        <f t="shared" si="35"/>
        <v>24062323.703608312</v>
      </c>
      <c r="K257" s="483">
        <v>-53845192</v>
      </c>
      <c r="L257" s="478">
        <v>-34624134.581396133</v>
      </c>
      <c r="M257" s="478">
        <v>-17879236</v>
      </c>
      <c r="N257" s="478">
        <v>-2167469.4636190683</v>
      </c>
      <c r="O257" s="478">
        <v>-7247000.1675843252</v>
      </c>
      <c r="P257" s="478">
        <v>-3623500.0837921626</v>
      </c>
      <c r="Q257" s="41"/>
      <c r="R257" s="41">
        <v>4430428</v>
      </c>
      <c r="S257" s="41">
        <v>843520.22243147972</v>
      </c>
      <c r="T257" s="499">
        <v>36300023.396053225</v>
      </c>
      <c r="U257" s="499">
        <v>37414474.512827441</v>
      </c>
      <c r="V257" s="474">
        <f t="shared" si="36"/>
        <v>-2472456.6607943028</v>
      </c>
      <c r="W257" s="440">
        <v>-22468485.603946775</v>
      </c>
      <c r="X257" s="440">
        <v>1578720.6310776547</v>
      </c>
      <c r="Y257" s="480">
        <v>78311426</v>
      </c>
      <c r="Z257" s="481">
        <v>78311426</v>
      </c>
      <c r="AA257" s="440">
        <v>55842940.396053225</v>
      </c>
      <c r="AB257" s="440">
        <v>79890146.631077647</v>
      </c>
      <c r="AC257" s="474">
        <f t="shared" si="37"/>
        <v>24047206.235024422</v>
      </c>
      <c r="AD257" s="482">
        <f t="shared" si="38"/>
        <v>228.65553365593422</v>
      </c>
      <c r="AE257" s="440">
        <v>320.83236602322665</v>
      </c>
      <c r="AF257" s="476">
        <f t="shared" si="39"/>
        <v>92.176832367292434</v>
      </c>
      <c r="AG257" s="264">
        <v>6</v>
      </c>
    </row>
    <row r="258" spans="1:33">
      <c r="A258" s="255">
        <v>844</v>
      </c>
      <c r="B258" s="18" t="s">
        <v>263</v>
      </c>
      <c r="C258" s="21">
        <v>1479</v>
      </c>
      <c r="D258" s="21">
        <v>1441</v>
      </c>
      <c r="E258" s="22">
        <v>-169166.64166773544</v>
      </c>
      <c r="F258" s="22">
        <v>-248280.17704466815</v>
      </c>
      <c r="G258" s="474">
        <f t="shared" si="32"/>
        <v>-79113.535376932705</v>
      </c>
      <c r="H258" s="475">
        <f t="shared" si="33"/>
        <v>-89627</v>
      </c>
      <c r="I258" s="22">
        <f t="shared" si="34"/>
        <v>-128199.35792900312</v>
      </c>
      <c r="J258" s="476">
        <f t="shared" si="35"/>
        <v>-38572.357929003119</v>
      </c>
      <c r="K258" s="483">
        <v>31234</v>
      </c>
      <c r="L258" s="478">
        <v>35954.557710946181</v>
      </c>
      <c r="M258" s="478">
        <v>-120861</v>
      </c>
      <c r="N258" s="478">
        <v>-101246.98913434701</v>
      </c>
      <c r="O258" s="478">
        <v>-41937.951003734859</v>
      </c>
      <c r="P258" s="478">
        <v>-20968.97550186743</v>
      </c>
      <c r="Q258" s="41"/>
      <c r="R258" s="41">
        <v>658008</v>
      </c>
      <c r="S258" s="41">
        <v>765200.09769818676</v>
      </c>
      <c r="T258" s="499">
        <v>367381.62735902186</v>
      </c>
      <c r="U258" s="499">
        <v>368107.11681884818</v>
      </c>
      <c r="V258" s="474">
        <f t="shared" si="36"/>
        <v>107917.58715801314</v>
      </c>
      <c r="W258" s="440">
        <v>856223.62735902192</v>
      </c>
      <c r="X258" s="440">
        <v>885027.03747236682</v>
      </c>
      <c r="Y258" s="480">
        <v>-331834</v>
      </c>
      <c r="Z258" s="481">
        <v>-331834</v>
      </c>
      <c r="AA258" s="440">
        <v>524389.62735902192</v>
      </c>
      <c r="AB258" s="440">
        <v>553193.03747236682</v>
      </c>
      <c r="AC258" s="474">
        <f t="shared" si="37"/>
        <v>28803.4101133449</v>
      </c>
      <c r="AD258" s="482">
        <f t="shared" si="38"/>
        <v>354.55688124342254</v>
      </c>
      <c r="AE258" s="440">
        <v>383.89523766298879</v>
      </c>
      <c r="AF258" s="476">
        <f t="shared" si="39"/>
        <v>29.338356419566253</v>
      </c>
      <c r="AG258" s="264">
        <v>11</v>
      </c>
    </row>
    <row r="259" spans="1:33">
      <c r="A259" s="255">
        <v>845</v>
      </c>
      <c r="B259" s="18" t="s">
        <v>264</v>
      </c>
      <c r="C259" s="21">
        <v>2882</v>
      </c>
      <c r="D259" s="21">
        <v>2863</v>
      </c>
      <c r="E259" s="22">
        <v>2249714.5752933221</v>
      </c>
      <c r="F259" s="22">
        <v>1697585.8382762684</v>
      </c>
      <c r="G259" s="474">
        <f t="shared" si="32"/>
        <v>-552128.73701705365</v>
      </c>
      <c r="H259" s="475">
        <f t="shared" si="33"/>
        <v>142134</v>
      </c>
      <c r="I259" s="22">
        <f t="shared" si="34"/>
        <v>-640712.27180166752</v>
      </c>
      <c r="J259" s="476">
        <f t="shared" si="35"/>
        <v>-782846.27180166752</v>
      </c>
      <c r="K259" s="483">
        <v>132328</v>
      </c>
      <c r="L259" s="478">
        <v>-282174.85699863761</v>
      </c>
      <c r="M259" s="478">
        <v>9806</v>
      </c>
      <c r="N259" s="478">
        <v>-233553.00773464737</v>
      </c>
      <c r="O259" s="478">
        <v>-83322.938045588409</v>
      </c>
      <c r="P259" s="478">
        <v>-41661.469022794205</v>
      </c>
      <c r="Q259" s="41"/>
      <c r="R259" s="41">
        <v>1323282</v>
      </c>
      <c r="S259" s="41">
        <v>1373951.0903046781</v>
      </c>
      <c r="T259" s="499">
        <v>595425.26634182327</v>
      </c>
      <c r="U259" s="499">
        <v>598743.47190980078</v>
      </c>
      <c r="V259" s="474">
        <f t="shared" si="36"/>
        <v>53987.295872655697</v>
      </c>
      <c r="W259" s="440">
        <v>4168421.2663418232</v>
      </c>
      <c r="X259" s="440">
        <v>3670280.4004907468</v>
      </c>
      <c r="Y259" s="480">
        <v>-71887</v>
      </c>
      <c r="Z259" s="481">
        <v>-71887</v>
      </c>
      <c r="AA259" s="440">
        <v>4096534.2663418232</v>
      </c>
      <c r="AB259" s="440">
        <v>3598393.4004907468</v>
      </c>
      <c r="AC259" s="474">
        <f t="shared" si="37"/>
        <v>-498140.86585107632</v>
      </c>
      <c r="AD259" s="482">
        <f t="shared" si="38"/>
        <v>1421.4206337063924</v>
      </c>
      <c r="AE259" s="440">
        <v>1256.8611248657865</v>
      </c>
      <c r="AF259" s="476">
        <f t="shared" si="39"/>
        <v>-164.55950884060599</v>
      </c>
      <c r="AG259" s="264">
        <v>19</v>
      </c>
    </row>
    <row r="260" spans="1:33">
      <c r="A260" s="255">
        <v>846</v>
      </c>
      <c r="B260" s="18" t="s">
        <v>265</v>
      </c>
      <c r="C260" s="21">
        <v>4952</v>
      </c>
      <c r="D260" s="21">
        <v>4862</v>
      </c>
      <c r="E260" s="22">
        <v>3254453.0367982639</v>
      </c>
      <c r="F260" s="22">
        <v>2408110.8891519979</v>
      </c>
      <c r="G260" s="474">
        <f t="shared" ref="G260:G323" si="40">F260-E260</f>
        <v>-846342.14764626604</v>
      </c>
      <c r="H260" s="475">
        <f t="shared" ref="H260:H296" si="41">SUM(K260,M260)</f>
        <v>2481351</v>
      </c>
      <c r="I260" s="22">
        <f t="shared" ref="I260:I296" si="42">SUM(L260,N260:P260)</f>
        <v>1404374.971848855</v>
      </c>
      <c r="J260" s="476">
        <f t="shared" ref="J260:J323" si="43">I260-H260</f>
        <v>-1076976.028151145</v>
      </c>
      <c r="K260" s="483">
        <v>1754703</v>
      </c>
      <c r="L260" s="478">
        <v>1289942.4905158817</v>
      </c>
      <c r="M260" s="478">
        <v>726648</v>
      </c>
      <c r="N260" s="478">
        <v>326683.3325961504</v>
      </c>
      <c r="O260" s="478">
        <v>-141500.56750878479</v>
      </c>
      <c r="P260" s="478">
        <v>-70750.283754392396</v>
      </c>
      <c r="Q260" s="41"/>
      <c r="R260" s="41">
        <v>2947395</v>
      </c>
      <c r="S260" s="41">
        <v>3040432.346358913</v>
      </c>
      <c r="T260" s="499">
        <v>1137822.7546027547</v>
      </c>
      <c r="U260" s="499">
        <v>1148136.4513761676</v>
      </c>
      <c r="V260" s="474">
        <f t="shared" ref="V260:V323" si="44">(S260+U260)-(R260+T260)</f>
        <v>103351.0431323261</v>
      </c>
      <c r="W260" s="440">
        <v>7339670.7546027545</v>
      </c>
      <c r="X260" s="440">
        <v>6596679.686887078</v>
      </c>
      <c r="Y260" s="480">
        <v>-409007</v>
      </c>
      <c r="Z260" s="481">
        <v>-409007</v>
      </c>
      <c r="AA260" s="440">
        <v>6930663.7546027545</v>
      </c>
      <c r="AB260" s="440">
        <v>6187672.686887078</v>
      </c>
      <c r="AC260" s="474">
        <f t="shared" ref="AC260:AC323" si="45">AB260-AA260</f>
        <v>-742991.0677156765</v>
      </c>
      <c r="AD260" s="482">
        <f t="shared" ref="AD260:AD296" si="46">AA260/C260</f>
        <v>1399.5686095724463</v>
      </c>
      <c r="AE260" s="440">
        <v>1272.659952054109</v>
      </c>
      <c r="AF260" s="476">
        <f t="shared" ref="AF260:AF323" si="47">AE260-AD260</f>
        <v>-126.90865751833735</v>
      </c>
      <c r="AG260" s="264">
        <v>14</v>
      </c>
    </row>
    <row r="261" spans="1:33">
      <c r="A261" s="255">
        <v>848</v>
      </c>
      <c r="B261" s="18" t="s">
        <v>266</v>
      </c>
      <c r="C261" s="21">
        <v>4241</v>
      </c>
      <c r="D261" s="21">
        <v>4160</v>
      </c>
      <c r="E261" s="22">
        <v>2331420.0503464174</v>
      </c>
      <c r="F261" s="22">
        <v>798852.49735319661</v>
      </c>
      <c r="G261" s="474">
        <f t="shared" si="40"/>
        <v>-1532567.5529932207</v>
      </c>
      <c r="H261" s="475">
        <f t="shared" si="41"/>
        <v>1180123</v>
      </c>
      <c r="I261" s="22">
        <f t="shared" si="42"/>
        <v>-266201.13617716957</v>
      </c>
      <c r="J261" s="476">
        <f t="shared" si="43"/>
        <v>-1446324.1361771696</v>
      </c>
      <c r="K261" s="483">
        <v>589499</v>
      </c>
      <c r="L261" s="478">
        <v>-123054.75521735846</v>
      </c>
      <c r="M261" s="478">
        <v>590624</v>
      </c>
      <c r="N261" s="478">
        <v>38458.625468575803</v>
      </c>
      <c r="O261" s="478">
        <v>-121070.00428559126</v>
      </c>
      <c r="P261" s="478">
        <v>-60535.002142795631</v>
      </c>
      <c r="Q261" s="41"/>
      <c r="R261" s="41">
        <v>2436794</v>
      </c>
      <c r="S261" s="41">
        <v>2684344.2516826144</v>
      </c>
      <c r="T261" s="499">
        <v>989321.16184801632</v>
      </c>
      <c r="U261" s="499">
        <v>998050.72857371881</v>
      </c>
      <c r="V261" s="474">
        <f t="shared" si="44"/>
        <v>256279.81840831693</v>
      </c>
      <c r="W261" s="440">
        <v>5757535.1618480161</v>
      </c>
      <c r="X261" s="440">
        <v>4481247.4776095301</v>
      </c>
      <c r="Y261" s="480">
        <v>575095</v>
      </c>
      <c r="Z261" s="481">
        <v>575095</v>
      </c>
      <c r="AA261" s="440">
        <v>6332630.1618480161</v>
      </c>
      <c r="AB261" s="440">
        <v>5056342.4776095301</v>
      </c>
      <c r="AC261" s="474">
        <f t="shared" si="45"/>
        <v>-1276287.684238486</v>
      </c>
      <c r="AD261" s="482">
        <f t="shared" si="46"/>
        <v>1493.192681407219</v>
      </c>
      <c r="AE261" s="440">
        <v>1215.4669417330601</v>
      </c>
      <c r="AF261" s="476">
        <f t="shared" si="47"/>
        <v>-277.72573967415883</v>
      </c>
      <c r="AG261" s="264">
        <v>12</v>
      </c>
    </row>
    <row r="262" spans="1:33">
      <c r="A262" s="255">
        <v>849</v>
      </c>
      <c r="B262" s="18" t="s">
        <v>267</v>
      </c>
      <c r="C262" s="21">
        <v>2938</v>
      </c>
      <c r="D262" s="21">
        <v>2903</v>
      </c>
      <c r="E262" s="22">
        <v>2728972.710093807</v>
      </c>
      <c r="F262" s="22">
        <v>2344239.2807642659</v>
      </c>
      <c r="G262" s="474">
        <f t="shared" si="40"/>
        <v>-384733.42932954105</v>
      </c>
      <c r="H262" s="475">
        <f t="shared" si="41"/>
        <v>894632</v>
      </c>
      <c r="I262" s="22">
        <f t="shared" si="42"/>
        <v>375313.67534004233</v>
      </c>
      <c r="J262" s="476">
        <f t="shared" si="43"/>
        <v>-519318.32465995767</v>
      </c>
      <c r="K262" s="483">
        <v>704345</v>
      </c>
      <c r="L262" s="478">
        <v>498711.2717015724</v>
      </c>
      <c r="M262" s="478">
        <v>190287</v>
      </c>
      <c r="N262" s="478">
        <v>3333.0126917409061</v>
      </c>
      <c r="O262" s="478">
        <v>-84487.072702180638</v>
      </c>
      <c r="P262" s="478">
        <v>-42243.536351090319</v>
      </c>
      <c r="Q262" s="41"/>
      <c r="R262" s="41">
        <v>1535334</v>
      </c>
      <c r="S262" s="41">
        <v>1729742.9920415911</v>
      </c>
      <c r="T262" s="499">
        <v>698965.11716177571</v>
      </c>
      <c r="U262" s="499">
        <v>699761.43041392043</v>
      </c>
      <c r="V262" s="474">
        <f t="shared" si="44"/>
        <v>195205.30529373558</v>
      </c>
      <c r="W262" s="440">
        <v>4963272.1171617759</v>
      </c>
      <c r="X262" s="440">
        <v>4773743.703219777</v>
      </c>
      <c r="Y262" s="480">
        <v>202306</v>
      </c>
      <c r="Z262" s="481">
        <v>202306</v>
      </c>
      <c r="AA262" s="440">
        <v>5165578.1171617759</v>
      </c>
      <c r="AB262" s="440">
        <v>4976049.703219777</v>
      </c>
      <c r="AC262" s="474">
        <f t="shared" si="45"/>
        <v>-189528.41394199897</v>
      </c>
      <c r="AD262" s="482">
        <f t="shared" si="46"/>
        <v>1758.1954108787529</v>
      </c>
      <c r="AE262" s="440">
        <v>1714.1059949086382</v>
      </c>
      <c r="AF262" s="476">
        <f t="shared" si="47"/>
        <v>-44.089415970114715</v>
      </c>
      <c r="AG262" s="264">
        <v>16</v>
      </c>
    </row>
    <row r="263" spans="1:33">
      <c r="A263" s="255">
        <v>850</v>
      </c>
      <c r="B263" s="18" t="s">
        <v>268</v>
      </c>
      <c r="C263" s="21">
        <v>2387</v>
      </c>
      <c r="D263" s="21">
        <v>2407</v>
      </c>
      <c r="E263" s="22">
        <v>1846502.2649391447</v>
      </c>
      <c r="F263" s="22">
        <v>1577044.0782698961</v>
      </c>
      <c r="G263" s="474">
        <f t="shared" si="40"/>
        <v>-269458.18666924862</v>
      </c>
      <c r="H263" s="475">
        <f t="shared" si="41"/>
        <v>578436</v>
      </c>
      <c r="I263" s="22">
        <f t="shared" si="42"/>
        <v>360211.88190508471</v>
      </c>
      <c r="J263" s="476">
        <f t="shared" si="43"/>
        <v>-218224.11809491529</v>
      </c>
      <c r="K263" s="483">
        <v>284626</v>
      </c>
      <c r="L263" s="478">
        <v>243330.19650250606</v>
      </c>
      <c r="M263" s="478">
        <v>293810</v>
      </c>
      <c r="N263" s="478">
        <v>221959.38984323415</v>
      </c>
      <c r="O263" s="478">
        <v>-70051.802960437053</v>
      </c>
      <c r="P263" s="478">
        <v>-35025.901480218527</v>
      </c>
      <c r="Q263" s="41"/>
      <c r="R263" s="41">
        <v>832595</v>
      </c>
      <c r="S263" s="41">
        <v>937476.1103781506</v>
      </c>
      <c r="T263" s="499">
        <v>420099.42962818942</v>
      </c>
      <c r="U263" s="499">
        <v>417630.99655342696</v>
      </c>
      <c r="V263" s="474">
        <f t="shared" si="44"/>
        <v>102412.67730338802</v>
      </c>
      <c r="W263" s="440">
        <v>3099196.4296281897</v>
      </c>
      <c r="X263" s="440">
        <v>2932151.185201474</v>
      </c>
      <c r="Y263" s="480">
        <v>-513458</v>
      </c>
      <c r="Z263" s="481">
        <v>-513458</v>
      </c>
      <c r="AA263" s="440">
        <v>2585738.4296281897</v>
      </c>
      <c r="AB263" s="440">
        <v>2418693.185201474</v>
      </c>
      <c r="AC263" s="474">
        <f t="shared" si="45"/>
        <v>-167045.24442671565</v>
      </c>
      <c r="AD263" s="482">
        <f t="shared" si="46"/>
        <v>1083.2586634387053</v>
      </c>
      <c r="AE263" s="440">
        <v>1004.85799135915</v>
      </c>
      <c r="AF263" s="476">
        <f t="shared" si="47"/>
        <v>-78.400672079555306</v>
      </c>
      <c r="AG263" s="264">
        <v>13</v>
      </c>
    </row>
    <row r="264" spans="1:33">
      <c r="A264" s="255">
        <v>851</v>
      </c>
      <c r="B264" s="18" t="s">
        <v>269</v>
      </c>
      <c r="C264" s="21">
        <v>21333</v>
      </c>
      <c r="D264" s="21">
        <v>21227</v>
      </c>
      <c r="E264" s="22">
        <v>5566318.3114673588</v>
      </c>
      <c r="F264" s="22">
        <v>1550830.9666125085</v>
      </c>
      <c r="G264" s="474">
        <f t="shared" si="40"/>
        <v>-4015487.3448548503</v>
      </c>
      <c r="H264" s="475">
        <f t="shared" si="41"/>
        <v>-1941634</v>
      </c>
      <c r="I264" s="22">
        <f t="shared" si="42"/>
        <v>-6276405.7370139118</v>
      </c>
      <c r="J264" s="476">
        <f t="shared" si="43"/>
        <v>-4334771.7370139118</v>
      </c>
      <c r="K264" s="483">
        <v>-989765</v>
      </c>
      <c r="L264" s="478">
        <v>-3181422.8815626753</v>
      </c>
      <c r="M264" s="478">
        <v>-951869</v>
      </c>
      <c r="N264" s="478">
        <v>-2168317.1171206194</v>
      </c>
      <c r="O264" s="478">
        <v>-617777.15888707829</v>
      </c>
      <c r="P264" s="478">
        <v>-308888.57944353914</v>
      </c>
      <c r="Q264" s="41"/>
      <c r="R264" s="41">
        <v>6501141</v>
      </c>
      <c r="S264" s="41">
        <v>6310823.9569633882</v>
      </c>
      <c r="T264" s="499">
        <v>3292338.6038466329</v>
      </c>
      <c r="U264" s="499">
        <v>3342331.3416777933</v>
      </c>
      <c r="V264" s="474">
        <f t="shared" si="44"/>
        <v>-140324.30520544946</v>
      </c>
      <c r="W264" s="440">
        <v>15359797.603846632</v>
      </c>
      <c r="X264" s="440">
        <v>11203986.265253689</v>
      </c>
      <c r="Y264" s="480">
        <v>-181969</v>
      </c>
      <c r="Z264" s="481">
        <v>-181969</v>
      </c>
      <c r="AA264" s="440">
        <v>15177828.603846632</v>
      </c>
      <c r="AB264" s="440">
        <v>11022017.265253689</v>
      </c>
      <c r="AC264" s="474">
        <f t="shared" si="45"/>
        <v>-4155811.3385929428</v>
      </c>
      <c r="AD264" s="482">
        <f t="shared" si="46"/>
        <v>711.47183255269454</v>
      </c>
      <c r="AE264" s="440">
        <v>519.24517196276861</v>
      </c>
      <c r="AF264" s="476">
        <f t="shared" si="47"/>
        <v>-192.22666058992593</v>
      </c>
      <c r="AG264" s="264">
        <v>19</v>
      </c>
    </row>
    <row r="265" spans="1:33">
      <c r="A265" s="255">
        <v>853</v>
      </c>
      <c r="B265" s="18" t="s">
        <v>270</v>
      </c>
      <c r="C265" s="21">
        <v>195137</v>
      </c>
      <c r="D265" s="21">
        <v>197900</v>
      </c>
      <c r="E265" s="22">
        <v>8637766.0473214909</v>
      </c>
      <c r="F265" s="22">
        <v>3062992.565216668</v>
      </c>
      <c r="G265" s="474">
        <f t="shared" si="40"/>
        <v>-5574773.482104823</v>
      </c>
      <c r="H265" s="475">
        <f t="shared" si="41"/>
        <v>-15162911</v>
      </c>
      <c r="I265" s="22">
        <f t="shared" si="42"/>
        <v>-26494483.340182826</v>
      </c>
      <c r="J265" s="476">
        <f t="shared" si="43"/>
        <v>-11331572.340182826</v>
      </c>
      <c r="K265" s="483">
        <v>-17025421</v>
      </c>
      <c r="L265" s="478">
        <v>-18082363.353980001</v>
      </c>
      <c r="M265" s="478">
        <v>1862510</v>
      </c>
      <c r="N265" s="478">
        <v>227214.33403221678</v>
      </c>
      <c r="O265" s="478">
        <v>-5759556.213490027</v>
      </c>
      <c r="P265" s="478">
        <v>-2879778.1067450135</v>
      </c>
      <c r="Q265" s="41"/>
      <c r="R265" s="41">
        <v>-2685618</v>
      </c>
      <c r="S265" s="41">
        <v>-3237980.6439457205</v>
      </c>
      <c r="T265" s="499">
        <v>31340782.047305323</v>
      </c>
      <c r="U265" s="499">
        <v>32246864.521776032</v>
      </c>
      <c r="V265" s="474">
        <f t="shared" si="44"/>
        <v>353719.83052498847</v>
      </c>
      <c r="W265" s="440">
        <v>37292930.047305323</v>
      </c>
      <c r="X265" s="440">
        <v>32071876.44304698</v>
      </c>
      <c r="Y265" s="480">
        <v>42085253</v>
      </c>
      <c r="Z265" s="481">
        <v>42085253</v>
      </c>
      <c r="AA265" s="440">
        <v>79378183.047305316</v>
      </c>
      <c r="AB265" s="440">
        <v>74157129.443046972</v>
      </c>
      <c r="AC265" s="474">
        <f t="shared" si="45"/>
        <v>-5221053.6042583436</v>
      </c>
      <c r="AD265" s="482">
        <f t="shared" si="46"/>
        <v>406.78181506995247</v>
      </c>
      <c r="AE265" s="440">
        <v>374.72020941408272</v>
      </c>
      <c r="AF265" s="476">
        <f t="shared" si="47"/>
        <v>-32.061605655869755</v>
      </c>
      <c r="AG265" s="264">
        <v>2</v>
      </c>
    </row>
    <row r="266" spans="1:33">
      <c r="A266" s="255">
        <v>854</v>
      </c>
      <c r="B266" s="18" t="s">
        <v>271</v>
      </c>
      <c r="C266" s="21">
        <v>3296</v>
      </c>
      <c r="D266" s="21">
        <v>3262</v>
      </c>
      <c r="E266" s="22">
        <v>1887390.0939640887</v>
      </c>
      <c r="F266" s="22">
        <v>175452.81176407635</v>
      </c>
      <c r="G266" s="474">
        <f t="shared" si="40"/>
        <v>-1711937.2822000124</v>
      </c>
      <c r="H266" s="475">
        <f t="shared" si="41"/>
        <v>709869</v>
      </c>
      <c r="I266" s="22">
        <f t="shared" si="42"/>
        <v>-1149487.9249412778</v>
      </c>
      <c r="J266" s="476">
        <f t="shared" si="43"/>
        <v>-1859356.9249412778</v>
      </c>
      <c r="K266" s="483">
        <v>515587</v>
      </c>
      <c r="L266" s="478">
        <v>-537094.95409285265</v>
      </c>
      <c r="M266" s="478">
        <v>194282</v>
      </c>
      <c r="N266" s="478">
        <v>-469990.19898078125</v>
      </c>
      <c r="O266" s="478">
        <v>-94935.181245095839</v>
      </c>
      <c r="P266" s="478">
        <v>-47467.590622547919</v>
      </c>
      <c r="Q266" s="41"/>
      <c r="R266" s="41">
        <v>1301770</v>
      </c>
      <c r="S266" s="41">
        <v>1453331.8058331152</v>
      </c>
      <c r="T266" s="499">
        <v>677713.52548992482</v>
      </c>
      <c r="U266" s="499">
        <v>683043.4538269426</v>
      </c>
      <c r="V266" s="474">
        <f t="shared" si="44"/>
        <v>156891.73417013278</v>
      </c>
      <c r="W266" s="440">
        <v>3866873.5254899249</v>
      </c>
      <c r="X266" s="440">
        <v>2311828.0714241341</v>
      </c>
      <c r="Y266" s="480">
        <v>-296761</v>
      </c>
      <c r="Z266" s="481">
        <v>-296761</v>
      </c>
      <c r="AA266" s="440">
        <v>3570112.5254899249</v>
      </c>
      <c r="AB266" s="440">
        <v>2015067.0714241341</v>
      </c>
      <c r="AC266" s="474">
        <f t="shared" si="45"/>
        <v>-1555045.4540657909</v>
      </c>
      <c r="AD266" s="482">
        <f t="shared" si="46"/>
        <v>1083.1652079763121</v>
      </c>
      <c r="AE266" s="440">
        <v>617.73975212266521</v>
      </c>
      <c r="AF266" s="476">
        <f t="shared" si="47"/>
        <v>-465.42545585364689</v>
      </c>
      <c r="AG266" s="264">
        <v>19</v>
      </c>
    </row>
    <row r="267" spans="1:33">
      <c r="A267" s="255">
        <v>857</v>
      </c>
      <c r="B267" s="18" t="s">
        <v>272</v>
      </c>
      <c r="C267" s="21">
        <v>2420</v>
      </c>
      <c r="D267" s="21">
        <v>2394</v>
      </c>
      <c r="E267" s="22">
        <v>-1870951.295435352</v>
      </c>
      <c r="F267" s="22">
        <v>-1727229.4316149964</v>
      </c>
      <c r="G267" s="474">
        <f t="shared" si="40"/>
        <v>143721.86382035562</v>
      </c>
      <c r="H267" s="475">
        <f t="shared" si="41"/>
        <v>-1860308</v>
      </c>
      <c r="I267" s="22">
        <f t="shared" si="42"/>
        <v>-1741659.0444060571</v>
      </c>
      <c r="J267" s="476">
        <f t="shared" si="43"/>
        <v>118648.9555939429</v>
      </c>
      <c r="K267" s="483">
        <v>-1109814</v>
      </c>
      <c r="L267" s="478">
        <v>-992435.17438862938</v>
      </c>
      <c r="M267" s="478">
        <v>-750494</v>
      </c>
      <c r="N267" s="478">
        <v>-644713.68122186093</v>
      </c>
      <c r="O267" s="478">
        <v>-69673.459197044591</v>
      </c>
      <c r="P267" s="478">
        <v>-34836.729598522295</v>
      </c>
      <c r="Q267" s="41"/>
      <c r="R267" s="41">
        <v>971581</v>
      </c>
      <c r="S267" s="41">
        <v>1223869.4222687709</v>
      </c>
      <c r="T267" s="499">
        <v>527451.85057411972</v>
      </c>
      <c r="U267" s="499">
        <v>529881.51235813508</v>
      </c>
      <c r="V267" s="474">
        <f t="shared" si="44"/>
        <v>254718.08405278623</v>
      </c>
      <c r="W267" s="440">
        <v>-371918.14942588028</v>
      </c>
      <c r="X267" s="440">
        <v>26521.503011909546</v>
      </c>
      <c r="Y267" s="480">
        <v>227921</v>
      </c>
      <c r="Z267" s="481">
        <v>227921</v>
      </c>
      <c r="AA267" s="440">
        <v>-143997.14942588028</v>
      </c>
      <c r="AB267" s="440">
        <v>254442.50301190955</v>
      </c>
      <c r="AC267" s="474">
        <f t="shared" si="45"/>
        <v>398439.65243778983</v>
      </c>
      <c r="AD267" s="482">
        <f t="shared" si="46"/>
        <v>-59.502954308214996</v>
      </c>
      <c r="AE267" s="440">
        <v>106.28341813362972</v>
      </c>
      <c r="AF267" s="476">
        <f t="shared" si="47"/>
        <v>165.78637244184472</v>
      </c>
      <c r="AG267" s="264">
        <v>11</v>
      </c>
    </row>
    <row r="268" spans="1:33">
      <c r="A268" s="255">
        <v>858</v>
      </c>
      <c r="B268" s="18" t="s">
        <v>273</v>
      </c>
      <c r="C268" s="21">
        <v>39718</v>
      </c>
      <c r="D268" s="21">
        <v>40384</v>
      </c>
      <c r="E268" s="22">
        <v>26770345.126766328</v>
      </c>
      <c r="F268" s="22">
        <v>23927835.244885065</v>
      </c>
      <c r="G268" s="474">
        <f t="shared" si="40"/>
        <v>-2842509.8818812631</v>
      </c>
      <c r="H268" s="475">
        <f t="shared" si="41"/>
        <v>6151918</v>
      </c>
      <c r="I268" s="22">
        <f t="shared" si="42"/>
        <v>1696603.6233042949</v>
      </c>
      <c r="J268" s="476">
        <f t="shared" si="43"/>
        <v>-4455314.3766957056</v>
      </c>
      <c r="K268" s="483">
        <v>4186990</v>
      </c>
      <c r="L268" s="478">
        <v>3459569.1472475585</v>
      </c>
      <c r="M268" s="478">
        <v>1964928</v>
      </c>
      <c r="N268" s="478" t="s">
        <v>536</v>
      </c>
      <c r="O268" s="478">
        <v>-1175310.349295509</v>
      </c>
      <c r="P268" s="478">
        <v>-587655.17464775452</v>
      </c>
      <c r="Q268" s="41"/>
      <c r="R268" s="41">
        <v>-703436</v>
      </c>
      <c r="S268" s="41">
        <v>-710949.79211409425</v>
      </c>
      <c r="T268" s="499">
        <v>4629137.4877160424</v>
      </c>
      <c r="U268" s="499">
        <v>4616488.8237068355</v>
      </c>
      <c r="V268" s="474">
        <f t="shared" si="44"/>
        <v>-20162.456123301294</v>
      </c>
      <c r="W268" s="440">
        <v>30696046.487716042</v>
      </c>
      <c r="X268" s="440">
        <v>27833374.276477806</v>
      </c>
      <c r="Y268" s="480">
        <v>-3492611</v>
      </c>
      <c r="Z268" s="481">
        <v>-3492611</v>
      </c>
      <c r="AA268" s="440">
        <v>27203435.487716042</v>
      </c>
      <c r="AB268" s="440">
        <v>24340763.276477806</v>
      </c>
      <c r="AC268" s="474">
        <f t="shared" si="45"/>
        <v>-2862672.2112382352</v>
      </c>
      <c r="AD268" s="482">
        <f t="shared" si="46"/>
        <v>684.91453466227006</v>
      </c>
      <c r="AE268" s="440">
        <v>602.73284658473176</v>
      </c>
      <c r="AF268" s="476">
        <f t="shared" si="47"/>
        <v>-82.181688077538297</v>
      </c>
      <c r="AG268" s="264">
        <v>1</v>
      </c>
    </row>
    <row r="269" spans="1:33">
      <c r="A269" s="255">
        <v>859</v>
      </c>
      <c r="B269" s="18" t="s">
        <v>274</v>
      </c>
      <c r="C269" s="21">
        <v>6593</v>
      </c>
      <c r="D269" s="21">
        <v>6562</v>
      </c>
      <c r="E269" s="22">
        <v>7345014.5372810494</v>
      </c>
      <c r="F269" s="22">
        <v>6789131.7692842046</v>
      </c>
      <c r="G269" s="474">
        <f t="shared" si="40"/>
        <v>-555882.76799684484</v>
      </c>
      <c r="H269" s="475">
        <f t="shared" si="41"/>
        <v>-2872505</v>
      </c>
      <c r="I269" s="22">
        <f t="shared" si="42"/>
        <v>-3460579.3175930926</v>
      </c>
      <c r="J269" s="476">
        <f t="shared" si="43"/>
        <v>-588074.31759309256</v>
      </c>
      <c r="K269" s="483">
        <v>-1269966</v>
      </c>
      <c r="L269" s="478">
        <v>-1496316.8463877013</v>
      </c>
      <c r="M269" s="478">
        <v>-1602539</v>
      </c>
      <c r="N269" s="478">
        <v>-1677798.03558446</v>
      </c>
      <c r="O269" s="478">
        <v>-190976.2904139543</v>
      </c>
      <c r="P269" s="478">
        <v>-95488.145206977148</v>
      </c>
      <c r="Q269" s="41"/>
      <c r="R269" s="41">
        <v>4826238</v>
      </c>
      <c r="S269" s="41">
        <v>4647375.7124515204</v>
      </c>
      <c r="T269" s="499">
        <v>968220.28774869477</v>
      </c>
      <c r="U269" s="499">
        <v>973137.48650495301</v>
      </c>
      <c r="V269" s="474">
        <f t="shared" si="44"/>
        <v>-173945.08879222069</v>
      </c>
      <c r="W269" s="440">
        <v>13139473.287748694</v>
      </c>
      <c r="X269" s="440">
        <v>12409644.968240678</v>
      </c>
      <c r="Y269" s="480">
        <v>-970784</v>
      </c>
      <c r="Z269" s="481">
        <v>-970784</v>
      </c>
      <c r="AA269" s="440">
        <v>12168689.287748694</v>
      </c>
      <c r="AB269" s="440">
        <v>11438860.968240678</v>
      </c>
      <c r="AC269" s="474">
        <f t="shared" si="45"/>
        <v>-729828.31950801611</v>
      </c>
      <c r="AD269" s="482">
        <f t="shared" si="46"/>
        <v>1845.6983600407546</v>
      </c>
      <c r="AE269" s="440">
        <v>1743.1973435295151</v>
      </c>
      <c r="AF269" s="476">
        <f t="shared" si="47"/>
        <v>-102.50101651123941</v>
      </c>
      <c r="AG269" s="264">
        <v>17</v>
      </c>
    </row>
    <row r="270" spans="1:33">
      <c r="A270" s="255">
        <v>886</v>
      </c>
      <c r="B270" s="18" t="s">
        <v>275</v>
      </c>
      <c r="C270" s="21">
        <v>12669</v>
      </c>
      <c r="D270" s="21">
        <v>12599</v>
      </c>
      <c r="E270" s="22">
        <v>2844386.0568525894</v>
      </c>
      <c r="F270" s="22">
        <v>2383651.1928764461</v>
      </c>
      <c r="G270" s="474">
        <f t="shared" si="40"/>
        <v>-460734.8639761433</v>
      </c>
      <c r="H270" s="475">
        <f t="shared" si="41"/>
        <v>-706106</v>
      </c>
      <c r="I270" s="22">
        <f t="shared" si="42"/>
        <v>-1440750.6768276587</v>
      </c>
      <c r="J270" s="476">
        <f t="shared" si="43"/>
        <v>-734644.67682765867</v>
      </c>
      <c r="K270" s="483">
        <v>-141053</v>
      </c>
      <c r="L270" s="478">
        <v>-338942.07709485816</v>
      </c>
      <c r="M270" s="478">
        <v>-565053</v>
      </c>
      <c r="N270" s="478">
        <v>-551798.62954259687</v>
      </c>
      <c r="O270" s="478">
        <v>-366673.31346013566</v>
      </c>
      <c r="P270" s="478">
        <v>-183336.65673006783</v>
      </c>
      <c r="Q270" s="41"/>
      <c r="R270" s="41">
        <v>4289665</v>
      </c>
      <c r="S270" s="41">
        <v>3908263.036314718</v>
      </c>
      <c r="T270" s="499">
        <v>1935332.8315087492</v>
      </c>
      <c r="U270" s="499">
        <v>1945717.3069295238</v>
      </c>
      <c r="V270" s="474">
        <f t="shared" si="44"/>
        <v>-371017.48826450761</v>
      </c>
      <c r="W270" s="440">
        <v>9069383.8315087482</v>
      </c>
      <c r="X270" s="440">
        <v>8237631.5361206876</v>
      </c>
      <c r="Y270" s="480">
        <v>-163871</v>
      </c>
      <c r="Z270" s="481">
        <v>-163871</v>
      </c>
      <c r="AA270" s="440">
        <v>8905512.8315087482</v>
      </c>
      <c r="AB270" s="440">
        <v>8073760.5361206876</v>
      </c>
      <c r="AC270" s="474">
        <f t="shared" si="45"/>
        <v>-831752.29538806062</v>
      </c>
      <c r="AD270" s="482">
        <f t="shared" si="46"/>
        <v>702.93731403494735</v>
      </c>
      <c r="AE270" s="440">
        <v>640.82550489091898</v>
      </c>
      <c r="AF270" s="476">
        <f t="shared" si="47"/>
        <v>-62.111809144028371</v>
      </c>
      <c r="AG270" s="264">
        <v>4</v>
      </c>
    </row>
    <row r="271" spans="1:33">
      <c r="A271" s="255">
        <v>887</v>
      </c>
      <c r="B271" s="18" t="s">
        <v>276</v>
      </c>
      <c r="C271" s="21">
        <v>4669</v>
      </c>
      <c r="D271" s="21">
        <v>4569</v>
      </c>
      <c r="E271" s="22">
        <v>-337734.65741411003</v>
      </c>
      <c r="F271" s="22">
        <v>-685671.79169907793</v>
      </c>
      <c r="G271" s="474">
        <f t="shared" si="40"/>
        <v>-347937.13428496791</v>
      </c>
      <c r="H271" s="475">
        <f t="shared" si="41"/>
        <v>-607767</v>
      </c>
      <c r="I271" s="22">
        <f t="shared" si="42"/>
        <v>-829835.17647569138</v>
      </c>
      <c r="J271" s="476">
        <f t="shared" si="43"/>
        <v>-222068.17647569138</v>
      </c>
      <c r="K271" s="483">
        <v>-413030</v>
      </c>
      <c r="L271" s="478">
        <v>-457978.40603436116</v>
      </c>
      <c r="M271" s="478">
        <v>-194737</v>
      </c>
      <c r="N271" s="478">
        <v>-172396.84871746012</v>
      </c>
      <c r="O271" s="478">
        <v>-132973.28114924676</v>
      </c>
      <c r="P271" s="478">
        <v>-66486.64057462338</v>
      </c>
      <c r="Q271" s="41"/>
      <c r="R271" s="41">
        <v>2399839</v>
      </c>
      <c r="S271" s="41">
        <v>2623213.233711489</v>
      </c>
      <c r="T271" s="499">
        <v>1059397.7324163243</v>
      </c>
      <c r="U271" s="499">
        <v>1061190.376496162</v>
      </c>
      <c r="V271" s="474">
        <f t="shared" si="44"/>
        <v>225166.87779132649</v>
      </c>
      <c r="W271" s="440">
        <v>3121501.7324163243</v>
      </c>
      <c r="X271" s="440">
        <v>2998731.8185085729</v>
      </c>
      <c r="Y271" s="480">
        <v>-303742</v>
      </c>
      <c r="Z271" s="481">
        <v>-303742</v>
      </c>
      <c r="AA271" s="440">
        <v>2817759.7324163243</v>
      </c>
      <c r="AB271" s="440">
        <v>2694989.8185085729</v>
      </c>
      <c r="AC271" s="474">
        <f t="shared" si="45"/>
        <v>-122769.91390775144</v>
      </c>
      <c r="AD271" s="482">
        <f t="shared" si="46"/>
        <v>603.50390499385833</v>
      </c>
      <c r="AE271" s="440">
        <v>589.84237656129847</v>
      </c>
      <c r="AF271" s="476">
        <f t="shared" si="47"/>
        <v>-13.661528432559862</v>
      </c>
      <c r="AG271" s="264">
        <v>6</v>
      </c>
    </row>
    <row r="272" spans="1:33">
      <c r="A272" s="255">
        <v>889</v>
      </c>
      <c r="B272" s="18" t="s">
        <v>277</v>
      </c>
      <c r="C272" s="21">
        <v>2568</v>
      </c>
      <c r="D272" s="21">
        <v>2523</v>
      </c>
      <c r="E272" s="22">
        <v>3548344.3103060303</v>
      </c>
      <c r="F272" s="22">
        <v>3380392.1290101474</v>
      </c>
      <c r="G272" s="474">
        <f t="shared" si="40"/>
        <v>-167952.18129588291</v>
      </c>
      <c r="H272" s="475">
        <f t="shared" si="41"/>
        <v>1517726</v>
      </c>
      <c r="I272" s="22">
        <f t="shared" si="42"/>
        <v>1464240.820703839</v>
      </c>
      <c r="J272" s="476">
        <f t="shared" si="43"/>
        <v>-53485.179296161048</v>
      </c>
      <c r="K272" s="483">
        <v>1089285</v>
      </c>
      <c r="L272" s="478">
        <v>1151334.8231643967</v>
      </c>
      <c r="M272" s="478">
        <v>428441</v>
      </c>
      <c r="N272" s="478">
        <v>423047.68773627392</v>
      </c>
      <c r="O272" s="478">
        <v>-73427.793464554503</v>
      </c>
      <c r="P272" s="478">
        <v>-36713.896732277251</v>
      </c>
      <c r="Q272" s="41"/>
      <c r="R272" s="41">
        <v>1009703</v>
      </c>
      <c r="S272" s="41">
        <v>1176455.2051783556</v>
      </c>
      <c r="T272" s="499">
        <v>555205.31133360858</v>
      </c>
      <c r="U272" s="499">
        <v>562024.48765181052</v>
      </c>
      <c r="V272" s="474">
        <f t="shared" si="44"/>
        <v>173571.3814965575</v>
      </c>
      <c r="W272" s="440">
        <v>5113252.3113336088</v>
      </c>
      <c r="X272" s="440">
        <v>5118871.8218403142</v>
      </c>
      <c r="Y272" s="480">
        <v>343566</v>
      </c>
      <c r="Z272" s="481">
        <v>343566</v>
      </c>
      <c r="AA272" s="440">
        <v>5456818.3113336088</v>
      </c>
      <c r="AB272" s="440">
        <v>5462437.8218403142</v>
      </c>
      <c r="AC272" s="474">
        <f t="shared" si="45"/>
        <v>5619.510506705381</v>
      </c>
      <c r="AD272" s="482">
        <f t="shared" si="46"/>
        <v>2124.9292489616855</v>
      </c>
      <c r="AE272" s="440">
        <v>2165.0566079430496</v>
      </c>
      <c r="AF272" s="476">
        <f t="shared" si="47"/>
        <v>40.127358981364068</v>
      </c>
      <c r="AG272" s="264">
        <v>17</v>
      </c>
    </row>
    <row r="273" spans="1:33">
      <c r="A273" s="255">
        <v>890</v>
      </c>
      <c r="B273" s="18" t="s">
        <v>278</v>
      </c>
      <c r="C273" s="21">
        <v>1176</v>
      </c>
      <c r="D273" s="21">
        <v>1180</v>
      </c>
      <c r="E273" s="22">
        <v>2561727.2506143129</v>
      </c>
      <c r="F273" s="22">
        <v>2426334.5170979174</v>
      </c>
      <c r="G273" s="474">
        <f t="shared" si="40"/>
        <v>-135392.73351639556</v>
      </c>
      <c r="H273" s="475">
        <f t="shared" si="41"/>
        <v>696519</v>
      </c>
      <c r="I273" s="22">
        <f t="shared" si="42"/>
        <v>491057.55710732454</v>
      </c>
      <c r="J273" s="476">
        <f t="shared" si="43"/>
        <v>-205461.44289267546</v>
      </c>
      <c r="K273" s="483">
        <v>119374</v>
      </c>
      <c r="L273" s="478">
        <v>40057.496522670859</v>
      </c>
      <c r="M273" s="478">
        <v>577145</v>
      </c>
      <c r="N273" s="478">
        <v>502513.01913885958</v>
      </c>
      <c r="O273" s="478">
        <v>-34341.972369470597</v>
      </c>
      <c r="P273" s="478">
        <v>-17170.986184735299</v>
      </c>
      <c r="Q273" s="41"/>
      <c r="R273" s="41">
        <v>493192</v>
      </c>
      <c r="S273" s="41">
        <v>391438.04335256142</v>
      </c>
      <c r="T273" s="499">
        <v>234551.63909570267</v>
      </c>
      <c r="U273" s="499">
        <v>240366.8543401316</v>
      </c>
      <c r="V273" s="474">
        <f t="shared" si="44"/>
        <v>-95938.741403009626</v>
      </c>
      <c r="W273" s="440">
        <v>3289470.6390957027</v>
      </c>
      <c r="X273" s="440">
        <v>3058139.4147906103</v>
      </c>
      <c r="Y273" s="480">
        <v>421218</v>
      </c>
      <c r="Z273" s="481">
        <v>421218</v>
      </c>
      <c r="AA273" s="440">
        <v>3710688.6390957027</v>
      </c>
      <c r="AB273" s="440">
        <v>3479357.4147906103</v>
      </c>
      <c r="AC273" s="474">
        <f t="shared" si="45"/>
        <v>-231331.22430509236</v>
      </c>
      <c r="AD273" s="482">
        <f t="shared" si="46"/>
        <v>3155.347482224237</v>
      </c>
      <c r="AE273" s="440">
        <v>2948.6079786361106</v>
      </c>
      <c r="AF273" s="476">
        <f t="shared" si="47"/>
        <v>-206.73950358812635</v>
      </c>
      <c r="AG273" s="264">
        <v>19</v>
      </c>
    </row>
    <row r="274" spans="1:33">
      <c r="A274" s="255">
        <v>892</v>
      </c>
      <c r="B274" s="18" t="s">
        <v>279</v>
      </c>
      <c r="C274" s="21">
        <v>3634</v>
      </c>
      <c r="D274" s="21">
        <v>3592</v>
      </c>
      <c r="E274" s="22">
        <v>4391282.6962895487</v>
      </c>
      <c r="F274" s="22">
        <v>4563863.5932569392</v>
      </c>
      <c r="G274" s="474">
        <f t="shared" si="40"/>
        <v>172580.89696739055</v>
      </c>
      <c r="H274" s="475">
        <f t="shared" si="41"/>
        <v>508010</v>
      </c>
      <c r="I274" s="22">
        <f t="shared" si="42"/>
        <v>620542.08412923012</v>
      </c>
      <c r="J274" s="476">
        <f t="shared" si="43"/>
        <v>112532.08412923012</v>
      </c>
      <c r="K274" s="483">
        <v>377504</v>
      </c>
      <c r="L274" s="478">
        <v>578990.17902250553</v>
      </c>
      <c r="M274" s="478">
        <v>130506</v>
      </c>
      <c r="N274" s="478">
        <v>198360.84334969707</v>
      </c>
      <c r="O274" s="478">
        <v>-104539.29216198169</v>
      </c>
      <c r="P274" s="478">
        <v>-52269.646080990846</v>
      </c>
      <c r="Q274" s="41"/>
      <c r="R274" s="41">
        <v>2042123</v>
      </c>
      <c r="S274" s="41">
        <v>2049779.0464094593</v>
      </c>
      <c r="T274" s="499">
        <v>596788.2530678059</v>
      </c>
      <c r="U274" s="499">
        <v>598802.89202491811</v>
      </c>
      <c r="V274" s="474">
        <f t="shared" si="44"/>
        <v>9670.6853665714152</v>
      </c>
      <c r="W274" s="440">
        <v>7030194.2530678064</v>
      </c>
      <c r="X274" s="440">
        <v>7212445.5316913174</v>
      </c>
      <c r="Y274" s="480">
        <v>-596101</v>
      </c>
      <c r="Z274" s="481">
        <v>-596101</v>
      </c>
      <c r="AA274" s="440">
        <v>6434093.2530678064</v>
      </c>
      <c r="AB274" s="440">
        <v>6616344.5316913174</v>
      </c>
      <c r="AC274" s="474">
        <f t="shared" si="45"/>
        <v>182251.27862351108</v>
      </c>
      <c r="AD274" s="482">
        <f t="shared" si="46"/>
        <v>1770.5264868100733</v>
      </c>
      <c r="AE274" s="440">
        <v>1841.9667404485851</v>
      </c>
      <c r="AF274" s="476">
        <f t="shared" si="47"/>
        <v>71.440253638511876</v>
      </c>
      <c r="AG274" s="264">
        <v>13</v>
      </c>
    </row>
    <row r="275" spans="1:33">
      <c r="A275" s="255">
        <v>893</v>
      </c>
      <c r="B275" s="18" t="s">
        <v>280</v>
      </c>
      <c r="C275" s="21">
        <v>7497</v>
      </c>
      <c r="D275" s="21">
        <v>7434</v>
      </c>
      <c r="E275" s="22">
        <v>5671397.8965137638</v>
      </c>
      <c r="F275" s="22">
        <v>5992248.357085689</v>
      </c>
      <c r="G275" s="474">
        <f t="shared" si="40"/>
        <v>320850.46057192516</v>
      </c>
      <c r="H275" s="475">
        <f t="shared" si="41"/>
        <v>-827929</v>
      </c>
      <c r="I275" s="22">
        <f t="shared" si="42"/>
        <v>-486002.09331112093</v>
      </c>
      <c r="J275" s="476">
        <f t="shared" si="43"/>
        <v>341926.90668887907</v>
      </c>
      <c r="K275" s="483">
        <v>-632871</v>
      </c>
      <c r="L275" s="478">
        <v>-170005.63056512913</v>
      </c>
      <c r="M275" s="478">
        <v>-195058</v>
      </c>
      <c r="N275" s="478">
        <v>8535.1761455053038</v>
      </c>
      <c r="O275" s="478">
        <v>-216354.42592766476</v>
      </c>
      <c r="P275" s="478">
        <v>-108177.21296383238</v>
      </c>
      <c r="Q275" s="41"/>
      <c r="R275" s="41">
        <v>2204497</v>
      </c>
      <c r="S275" s="41">
        <v>2372193.1321712765</v>
      </c>
      <c r="T275" s="499">
        <v>1521040.3856361366</v>
      </c>
      <c r="U275" s="499">
        <v>1534260.1754537425</v>
      </c>
      <c r="V275" s="474">
        <f t="shared" si="44"/>
        <v>180915.92198888212</v>
      </c>
      <c r="W275" s="440">
        <v>9396935.3856361359</v>
      </c>
      <c r="X275" s="440">
        <v>9898701.664710708</v>
      </c>
      <c r="Y275" s="480">
        <v>-300256</v>
      </c>
      <c r="Z275" s="481">
        <v>-300256</v>
      </c>
      <c r="AA275" s="440">
        <v>9096679.3856361359</v>
      </c>
      <c r="AB275" s="440">
        <v>9598445.664710708</v>
      </c>
      <c r="AC275" s="474">
        <f t="shared" si="45"/>
        <v>501766.27907457203</v>
      </c>
      <c r="AD275" s="482">
        <f t="shared" si="46"/>
        <v>1213.3759351255351</v>
      </c>
      <c r="AE275" s="440">
        <v>1291.1549185782496</v>
      </c>
      <c r="AF275" s="476">
        <f t="shared" si="47"/>
        <v>77.778983452714556</v>
      </c>
      <c r="AG275" s="264">
        <v>15</v>
      </c>
    </row>
    <row r="276" spans="1:33">
      <c r="A276" s="255">
        <v>895</v>
      </c>
      <c r="B276" s="18" t="s">
        <v>281</v>
      </c>
      <c r="C276" s="21">
        <v>15463</v>
      </c>
      <c r="D276" s="21">
        <v>15092</v>
      </c>
      <c r="E276" s="22">
        <v>4710454.5907756463</v>
      </c>
      <c r="F276" s="22">
        <v>2889625.358811304</v>
      </c>
      <c r="G276" s="474">
        <f t="shared" si="40"/>
        <v>-1820829.2319643423</v>
      </c>
      <c r="H276" s="475">
        <f t="shared" si="41"/>
        <v>2793679</v>
      </c>
      <c r="I276" s="22">
        <f t="shared" si="42"/>
        <v>1085388.0150295824</v>
      </c>
      <c r="J276" s="476">
        <f t="shared" si="43"/>
        <v>-1708290.9849704176</v>
      </c>
      <c r="K276" s="483">
        <v>1087191</v>
      </c>
      <c r="L276" s="478">
        <v>625626.00493163907</v>
      </c>
      <c r="M276" s="478">
        <v>1706488</v>
      </c>
      <c r="N276" s="478">
        <v>1118604.0189963121</v>
      </c>
      <c r="O276" s="478">
        <v>-439228.00593224599</v>
      </c>
      <c r="P276" s="478">
        <v>-219614.00296612299</v>
      </c>
      <c r="Q276" s="41"/>
      <c r="R276" s="41">
        <v>1470319</v>
      </c>
      <c r="S276" s="41">
        <v>1890506.8217137093</v>
      </c>
      <c r="T276" s="499">
        <v>2613083.7152337567</v>
      </c>
      <c r="U276" s="499">
        <v>2646961.6940191537</v>
      </c>
      <c r="V276" s="474">
        <f t="shared" si="44"/>
        <v>454065.80049910629</v>
      </c>
      <c r="W276" s="440">
        <v>8793857.7152337562</v>
      </c>
      <c r="X276" s="440">
        <v>7427093.874544167</v>
      </c>
      <c r="Y276" s="480">
        <v>-1630871</v>
      </c>
      <c r="Z276" s="481">
        <v>-1630871</v>
      </c>
      <c r="AA276" s="440">
        <v>7162986.7152337562</v>
      </c>
      <c r="AB276" s="440">
        <v>5796222.874544167</v>
      </c>
      <c r="AC276" s="474">
        <f t="shared" si="45"/>
        <v>-1366763.8406895893</v>
      </c>
      <c r="AD276" s="482">
        <f t="shared" si="46"/>
        <v>463.23395946671127</v>
      </c>
      <c r="AE276" s="440">
        <v>384.05929462921858</v>
      </c>
      <c r="AF276" s="476">
        <f t="shared" si="47"/>
        <v>-79.174664837492685</v>
      </c>
      <c r="AG276" s="264">
        <v>2</v>
      </c>
    </row>
    <row r="277" spans="1:33">
      <c r="A277" s="255">
        <v>905</v>
      </c>
      <c r="B277" s="18" t="s">
        <v>282</v>
      </c>
      <c r="C277" s="21">
        <v>67615</v>
      </c>
      <c r="D277" s="21">
        <v>67988</v>
      </c>
      <c r="E277" s="22">
        <v>7384510.137507312</v>
      </c>
      <c r="F277" s="22">
        <v>368044.93504200503</v>
      </c>
      <c r="G277" s="474">
        <f t="shared" si="40"/>
        <v>-7016465.202465307</v>
      </c>
      <c r="H277" s="475">
        <f t="shared" si="41"/>
        <v>-14155992</v>
      </c>
      <c r="I277" s="22">
        <f t="shared" si="42"/>
        <v>-21726601.645489648</v>
      </c>
      <c r="J277" s="476">
        <f t="shared" si="43"/>
        <v>-7570609.645489648</v>
      </c>
      <c r="K277" s="483">
        <v>-9982524</v>
      </c>
      <c r="L277" s="478">
        <v>-13216209.771913279</v>
      </c>
      <c r="M277" s="478">
        <v>-4173468</v>
      </c>
      <c r="N277" s="478">
        <v>-5542372.3598616654</v>
      </c>
      <c r="O277" s="478">
        <v>-1978679.6758098025</v>
      </c>
      <c r="P277" s="478">
        <v>-989339.83790490124</v>
      </c>
      <c r="Q277" s="41"/>
      <c r="R277" s="41">
        <v>2607194</v>
      </c>
      <c r="S277" s="41">
        <v>3776599.6845533522</v>
      </c>
      <c r="T277" s="499">
        <v>10466596.893593699</v>
      </c>
      <c r="U277" s="499">
        <v>10771601.64655135</v>
      </c>
      <c r="V277" s="474">
        <f t="shared" si="44"/>
        <v>1474410.4375110045</v>
      </c>
      <c r="W277" s="440">
        <v>20458300.893593699</v>
      </c>
      <c r="X277" s="440">
        <v>14916246.266146708</v>
      </c>
      <c r="Y277" s="480">
        <v>28342371</v>
      </c>
      <c r="Z277" s="481">
        <v>28342371</v>
      </c>
      <c r="AA277" s="440">
        <v>48800671.893593699</v>
      </c>
      <c r="AB277" s="440">
        <v>43258617.266146705</v>
      </c>
      <c r="AC277" s="474">
        <f t="shared" si="45"/>
        <v>-5542054.6274469942</v>
      </c>
      <c r="AD277" s="482">
        <f t="shared" si="46"/>
        <v>721.74328024245654</v>
      </c>
      <c r="AE277" s="440">
        <v>636.26841892902723</v>
      </c>
      <c r="AF277" s="476">
        <f t="shared" si="47"/>
        <v>-85.474861313429301</v>
      </c>
      <c r="AG277" s="264">
        <v>15</v>
      </c>
    </row>
    <row r="278" spans="1:33">
      <c r="A278" s="255">
        <v>908</v>
      </c>
      <c r="B278" s="18" t="s">
        <v>283</v>
      </c>
      <c r="C278" s="21">
        <v>20695</v>
      </c>
      <c r="D278" s="21">
        <v>20703</v>
      </c>
      <c r="E278" s="22">
        <v>4379278.7667926028</v>
      </c>
      <c r="F278" s="22">
        <v>550316.62224413175</v>
      </c>
      <c r="G278" s="474">
        <f t="shared" si="40"/>
        <v>-3828962.1445484711</v>
      </c>
      <c r="H278" s="475">
        <f t="shared" si="41"/>
        <v>65177</v>
      </c>
      <c r="I278" s="22">
        <f t="shared" si="42"/>
        <v>-4190588.537959775</v>
      </c>
      <c r="J278" s="476">
        <f t="shared" si="43"/>
        <v>-4255765.537959775</v>
      </c>
      <c r="K278" s="483">
        <v>-196172</v>
      </c>
      <c r="L278" s="478">
        <v>-2350835.1894477196</v>
      </c>
      <c r="M278" s="478">
        <v>261349</v>
      </c>
      <c r="N278" s="478">
        <v>-935962.856183475</v>
      </c>
      <c r="O278" s="478">
        <v>-602526.9948857202</v>
      </c>
      <c r="P278" s="478">
        <v>-301263.4974428601</v>
      </c>
      <c r="Q278" s="41"/>
      <c r="R278" s="41">
        <v>4395559</v>
      </c>
      <c r="S278" s="41">
        <v>4416750.553475</v>
      </c>
      <c r="T278" s="499">
        <v>2924192.5603013136</v>
      </c>
      <c r="U278" s="499">
        <v>2944390.6096941312</v>
      </c>
      <c r="V278" s="474">
        <f t="shared" si="44"/>
        <v>41389.602867817506</v>
      </c>
      <c r="W278" s="440">
        <v>11699030.560301313</v>
      </c>
      <c r="X278" s="440">
        <v>7911457.7854132634</v>
      </c>
      <c r="Y278" s="480">
        <v>933289</v>
      </c>
      <c r="Z278" s="481">
        <v>933289</v>
      </c>
      <c r="AA278" s="440">
        <v>12632319.560301313</v>
      </c>
      <c r="AB278" s="440">
        <v>8844746.7854132634</v>
      </c>
      <c r="AC278" s="474">
        <f t="shared" si="45"/>
        <v>-3787572.7748880498</v>
      </c>
      <c r="AD278" s="482">
        <f t="shared" si="46"/>
        <v>610.40442427162668</v>
      </c>
      <c r="AE278" s="440">
        <v>427.22053738169654</v>
      </c>
      <c r="AF278" s="476">
        <f t="shared" si="47"/>
        <v>-183.18388688993014</v>
      </c>
      <c r="AG278" s="264">
        <v>6</v>
      </c>
    </row>
    <row r="279" spans="1:33">
      <c r="A279" s="255">
        <v>915</v>
      </c>
      <c r="B279" s="18" t="s">
        <v>284</v>
      </c>
      <c r="C279" s="21">
        <v>19973</v>
      </c>
      <c r="D279" s="21">
        <v>19759</v>
      </c>
      <c r="E279" s="22">
        <v>-1281.1982581962366</v>
      </c>
      <c r="F279" s="22">
        <v>-3673163.18444316</v>
      </c>
      <c r="G279" s="474">
        <f t="shared" si="40"/>
        <v>-3671881.986184964</v>
      </c>
      <c r="H279" s="475">
        <f t="shared" si="41"/>
        <v>1807047</v>
      </c>
      <c r="I279" s="22">
        <f t="shared" si="42"/>
        <v>-1784811.3202866721</v>
      </c>
      <c r="J279" s="476">
        <f t="shared" si="43"/>
        <v>-3591858.3202866721</v>
      </c>
      <c r="K279" s="483">
        <v>773634</v>
      </c>
      <c r="L279" s="478">
        <v>-944917.03626756347</v>
      </c>
      <c r="M279" s="478">
        <v>1033413</v>
      </c>
      <c r="N279" s="478">
        <v>22685.84146610698</v>
      </c>
      <c r="O279" s="478">
        <v>-575053.41699014371</v>
      </c>
      <c r="P279" s="478">
        <v>-287526.70849507186</v>
      </c>
      <c r="Q279" s="41"/>
      <c r="R279" s="41">
        <v>6452902</v>
      </c>
      <c r="S279" s="41">
        <v>6297951.798236913</v>
      </c>
      <c r="T279" s="499">
        <v>3323029.3194958591</v>
      </c>
      <c r="U279" s="499">
        <v>3383277.9150833394</v>
      </c>
      <c r="V279" s="474">
        <f t="shared" si="44"/>
        <v>-94701.60617560707</v>
      </c>
      <c r="W279" s="440">
        <v>9774650.3194958586</v>
      </c>
      <c r="X279" s="440">
        <v>6008066.5288770925</v>
      </c>
      <c r="Y279" s="480">
        <v>-2328772</v>
      </c>
      <c r="Z279" s="481">
        <v>-2328772</v>
      </c>
      <c r="AA279" s="440">
        <v>7445878.3194958586</v>
      </c>
      <c r="AB279" s="440">
        <v>3679294.5288770925</v>
      </c>
      <c r="AC279" s="474">
        <f t="shared" si="45"/>
        <v>-3766583.7906187661</v>
      </c>
      <c r="AD279" s="482">
        <f t="shared" si="46"/>
        <v>372.79719218424168</v>
      </c>
      <c r="AE279" s="440">
        <v>186.20853934293703</v>
      </c>
      <c r="AF279" s="476">
        <f t="shared" si="47"/>
        <v>-186.58865284130465</v>
      </c>
      <c r="AG279" s="264">
        <v>11</v>
      </c>
    </row>
    <row r="280" spans="1:33">
      <c r="A280" s="255">
        <v>918</v>
      </c>
      <c r="B280" s="18" t="s">
        <v>285</v>
      </c>
      <c r="C280" s="21">
        <v>2271</v>
      </c>
      <c r="D280" s="21">
        <v>2228</v>
      </c>
      <c r="E280" s="22">
        <v>317815.82248031395</v>
      </c>
      <c r="F280" s="22">
        <v>277224.73077260598</v>
      </c>
      <c r="G280" s="474">
        <f t="shared" si="40"/>
        <v>-40591.091707707965</v>
      </c>
      <c r="H280" s="475">
        <f t="shared" si="41"/>
        <v>-80380</v>
      </c>
      <c r="I280" s="22">
        <f t="shared" si="42"/>
        <v>-65360.502856463085</v>
      </c>
      <c r="J280" s="476">
        <f t="shared" si="43"/>
        <v>15019.497143536915</v>
      </c>
      <c r="K280" s="483">
        <v>-60287</v>
      </c>
      <c r="L280" s="478">
        <v>29344.92073757375</v>
      </c>
      <c r="M280" s="478">
        <v>-20093</v>
      </c>
      <c r="N280" s="478">
        <v>2558.0269642434509</v>
      </c>
      <c r="O280" s="478">
        <v>-64842.300372186859</v>
      </c>
      <c r="P280" s="478">
        <v>-32421.15018609343</v>
      </c>
      <c r="Q280" s="41"/>
      <c r="R280" s="41">
        <v>738026</v>
      </c>
      <c r="S280" s="41">
        <v>926250.82891400997</v>
      </c>
      <c r="T280" s="499">
        <v>520627.6267714923</v>
      </c>
      <c r="U280" s="499">
        <v>522170.58217058983</v>
      </c>
      <c r="V280" s="474">
        <f t="shared" si="44"/>
        <v>189767.78431310738</v>
      </c>
      <c r="W280" s="440">
        <v>1576469.6267714924</v>
      </c>
      <c r="X280" s="440">
        <v>1725646.1418572059</v>
      </c>
      <c r="Y280" s="480">
        <v>-563325</v>
      </c>
      <c r="Z280" s="481">
        <v>-563325</v>
      </c>
      <c r="AA280" s="440">
        <v>1013144.6267714924</v>
      </c>
      <c r="AB280" s="440">
        <v>1162321.1418572059</v>
      </c>
      <c r="AC280" s="474">
        <f t="shared" si="45"/>
        <v>149176.51508571347</v>
      </c>
      <c r="AD280" s="482">
        <f t="shared" si="46"/>
        <v>446.12268902311422</v>
      </c>
      <c r="AE280" s="440">
        <v>521.68812471149272</v>
      </c>
      <c r="AF280" s="476">
        <f t="shared" si="47"/>
        <v>75.5654356883785</v>
      </c>
      <c r="AG280" s="264">
        <v>2</v>
      </c>
    </row>
    <row r="281" spans="1:33">
      <c r="A281" s="255">
        <v>921</v>
      </c>
      <c r="B281" s="18" t="s">
        <v>286</v>
      </c>
      <c r="C281" s="21">
        <v>1941</v>
      </c>
      <c r="D281" s="21">
        <v>1894</v>
      </c>
      <c r="E281" s="22">
        <v>1065284.2979952334</v>
      </c>
      <c r="F281" s="22">
        <v>654396.568589453</v>
      </c>
      <c r="G281" s="474">
        <f t="shared" si="40"/>
        <v>-410887.72940578044</v>
      </c>
      <c r="H281" s="475">
        <f t="shared" si="41"/>
        <v>864875</v>
      </c>
      <c r="I281" s="22">
        <f t="shared" si="42"/>
        <v>503468.43055233656</v>
      </c>
      <c r="J281" s="476">
        <f t="shared" si="43"/>
        <v>-361406.56944766344</v>
      </c>
      <c r="K281" s="483">
        <v>750034</v>
      </c>
      <c r="L281" s="478">
        <v>583976.54199179157</v>
      </c>
      <c r="M281" s="478">
        <v>114841</v>
      </c>
      <c r="N281" s="478">
        <v>2174.5525450076734</v>
      </c>
      <c r="O281" s="478">
        <v>-55121.775989641792</v>
      </c>
      <c r="P281" s="478">
        <v>-27560.887994820896</v>
      </c>
      <c r="Q281" s="41"/>
      <c r="R281" s="41">
        <v>964813</v>
      </c>
      <c r="S281" s="41">
        <v>1130758.8587138841</v>
      </c>
      <c r="T281" s="499">
        <v>489090.13610551949</v>
      </c>
      <c r="U281" s="499">
        <v>496122.79978553916</v>
      </c>
      <c r="V281" s="474">
        <f t="shared" si="44"/>
        <v>172978.52239390393</v>
      </c>
      <c r="W281" s="440">
        <v>2519187.1361055197</v>
      </c>
      <c r="X281" s="440">
        <v>2281278.2270888761</v>
      </c>
      <c r="Y281" s="480">
        <v>168534</v>
      </c>
      <c r="Z281" s="481">
        <v>168534</v>
      </c>
      <c r="AA281" s="440">
        <v>2687721.1361055197</v>
      </c>
      <c r="AB281" s="440">
        <v>2449812.2270888761</v>
      </c>
      <c r="AC281" s="474">
        <f t="shared" si="45"/>
        <v>-237908.90901664365</v>
      </c>
      <c r="AD281" s="482">
        <f t="shared" si="46"/>
        <v>1384.7094982511694</v>
      </c>
      <c r="AE281" s="440">
        <v>1293.4594652000401</v>
      </c>
      <c r="AF281" s="476">
        <f t="shared" si="47"/>
        <v>-91.250033051129321</v>
      </c>
      <c r="AG281" s="264">
        <v>11</v>
      </c>
    </row>
    <row r="282" spans="1:33">
      <c r="A282" s="255">
        <v>922</v>
      </c>
      <c r="B282" s="18" t="s">
        <v>287</v>
      </c>
      <c r="C282" s="21">
        <v>4444</v>
      </c>
      <c r="D282" s="21">
        <v>4501</v>
      </c>
      <c r="E282" s="22">
        <v>1920093.995054503</v>
      </c>
      <c r="F282" s="22">
        <v>2134119.6670568185</v>
      </c>
      <c r="G282" s="474">
        <f t="shared" si="40"/>
        <v>214025.67200231552</v>
      </c>
      <c r="H282" s="475">
        <f t="shared" si="41"/>
        <v>-654070</v>
      </c>
      <c r="I282" s="22">
        <f t="shared" si="42"/>
        <v>-559621.53956175549</v>
      </c>
      <c r="J282" s="476">
        <f t="shared" si="43"/>
        <v>94448.46043824451</v>
      </c>
      <c r="K282" s="483">
        <v>-317848</v>
      </c>
      <c r="L282" s="478">
        <v>-174630.07460100195</v>
      </c>
      <c r="M282" s="478">
        <v>-336222</v>
      </c>
      <c r="N282" s="478">
        <v>-188500.0866111936</v>
      </c>
      <c r="O282" s="478">
        <v>-130994.25223303997</v>
      </c>
      <c r="P282" s="478">
        <v>-65497.126116519983</v>
      </c>
      <c r="Q282" s="41"/>
      <c r="R282" s="41">
        <v>1367818</v>
      </c>
      <c r="S282" s="41">
        <v>1407900.0828995444</v>
      </c>
      <c r="T282" s="499">
        <v>723605.03246662067</v>
      </c>
      <c r="U282" s="499">
        <v>718525.01827841951</v>
      </c>
      <c r="V282" s="474">
        <f t="shared" si="44"/>
        <v>35002.068711343221</v>
      </c>
      <c r="W282" s="440">
        <v>4011517.0324666207</v>
      </c>
      <c r="X282" s="440">
        <v>4260544.7682347819</v>
      </c>
      <c r="Y282" s="480">
        <v>-1061894</v>
      </c>
      <c r="Z282" s="481">
        <v>-1061894</v>
      </c>
      <c r="AA282" s="440">
        <v>2949623.0324666207</v>
      </c>
      <c r="AB282" s="440">
        <v>3198650.7682347824</v>
      </c>
      <c r="AC282" s="474">
        <f t="shared" si="45"/>
        <v>249027.73576816171</v>
      </c>
      <c r="AD282" s="482">
        <f t="shared" si="46"/>
        <v>663.73155546053567</v>
      </c>
      <c r="AE282" s="440">
        <v>710.65335886131584</v>
      </c>
      <c r="AF282" s="476">
        <f t="shared" si="47"/>
        <v>46.921803400780163</v>
      </c>
      <c r="AG282" s="264">
        <v>6</v>
      </c>
    </row>
    <row r="283" spans="1:33">
      <c r="A283" s="255">
        <v>924</v>
      </c>
      <c r="B283" s="18" t="s">
        <v>288</v>
      </c>
      <c r="C283" s="21">
        <v>3004</v>
      </c>
      <c r="D283" s="21">
        <v>2946</v>
      </c>
      <c r="E283" s="22">
        <v>757681.23614930024</v>
      </c>
      <c r="F283" s="22">
        <v>727816.40367975459</v>
      </c>
      <c r="G283" s="474">
        <f t="shared" si="40"/>
        <v>-29864.832469545654</v>
      </c>
      <c r="H283" s="475">
        <f t="shared" si="41"/>
        <v>-419132</v>
      </c>
      <c r="I283" s="22">
        <f t="shared" si="42"/>
        <v>-249430.95381552938</v>
      </c>
      <c r="J283" s="476">
        <f t="shared" si="43"/>
        <v>169701.04618447062</v>
      </c>
      <c r="K283" s="483">
        <v>-112247</v>
      </c>
      <c r="L283" s="478">
        <v>46484.702558594545</v>
      </c>
      <c r="M283" s="478">
        <v>-306885</v>
      </c>
      <c r="N283" s="478">
        <v>-167307.88018709802</v>
      </c>
      <c r="O283" s="478">
        <v>-85738.517458017275</v>
      </c>
      <c r="P283" s="478">
        <v>-42869.258729008638</v>
      </c>
      <c r="Q283" s="41"/>
      <c r="R283" s="41">
        <v>1620249</v>
      </c>
      <c r="S283" s="41">
        <v>1650264.7924828676</v>
      </c>
      <c r="T283" s="499">
        <v>723912.00203211652</v>
      </c>
      <c r="U283" s="499">
        <v>726683.97218016267</v>
      </c>
      <c r="V283" s="474">
        <f t="shared" si="44"/>
        <v>32787.762630913872</v>
      </c>
      <c r="W283" s="440">
        <v>3101842.0020321165</v>
      </c>
      <c r="X283" s="440">
        <v>3104765.168342785</v>
      </c>
      <c r="Y283" s="480">
        <v>185959</v>
      </c>
      <c r="Z283" s="481">
        <v>185959</v>
      </c>
      <c r="AA283" s="440">
        <v>3287801.0020321165</v>
      </c>
      <c r="AB283" s="440">
        <v>3290724.168342785</v>
      </c>
      <c r="AC283" s="474">
        <f t="shared" si="45"/>
        <v>2923.1663106684573</v>
      </c>
      <c r="AD283" s="482">
        <f t="shared" si="46"/>
        <v>1094.4743681864568</v>
      </c>
      <c r="AE283" s="440">
        <v>1117.0143137619773</v>
      </c>
      <c r="AF283" s="476">
        <f t="shared" si="47"/>
        <v>22.539945575520505</v>
      </c>
      <c r="AG283" s="264">
        <v>16</v>
      </c>
    </row>
    <row r="284" spans="1:33">
      <c r="A284" s="255">
        <v>925</v>
      </c>
      <c r="B284" s="18" t="s">
        <v>289</v>
      </c>
      <c r="C284" s="21">
        <v>3490</v>
      </c>
      <c r="D284" s="21">
        <v>3427</v>
      </c>
      <c r="E284" s="22">
        <v>3388595.5481718569</v>
      </c>
      <c r="F284" s="22">
        <v>3078717.0857062144</v>
      </c>
      <c r="G284" s="474">
        <f t="shared" si="40"/>
        <v>-309878.46246564249</v>
      </c>
      <c r="H284" s="475">
        <f t="shared" si="41"/>
        <v>2078296</v>
      </c>
      <c r="I284" s="22">
        <f t="shared" si="42"/>
        <v>1831387.6559541256</v>
      </c>
      <c r="J284" s="476">
        <f t="shared" si="43"/>
        <v>-246908.34404587443</v>
      </c>
      <c r="K284" s="483">
        <v>1179052</v>
      </c>
      <c r="L284" s="478">
        <v>1158784.1948983213</v>
      </c>
      <c r="M284" s="478">
        <v>899244</v>
      </c>
      <c r="N284" s="478">
        <v>822209.3161111126</v>
      </c>
      <c r="O284" s="478">
        <v>-99737.236703538758</v>
      </c>
      <c r="P284" s="478">
        <v>-49868.618351769379</v>
      </c>
      <c r="Q284" s="41"/>
      <c r="R284" s="41">
        <v>-135602</v>
      </c>
      <c r="S284" s="41">
        <v>-7374.0166504177032</v>
      </c>
      <c r="T284" s="499">
        <v>817536.66303129576</v>
      </c>
      <c r="U284" s="499">
        <v>822734.26410475792</v>
      </c>
      <c r="V284" s="474">
        <f t="shared" si="44"/>
        <v>133425.58442304446</v>
      </c>
      <c r="W284" s="440">
        <v>4070529.6630312959</v>
      </c>
      <c r="X284" s="440">
        <v>3894077.3331605545</v>
      </c>
      <c r="Y284" s="480">
        <v>120111</v>
      </c>
      <c r="Z284" s="481">
        <v>120111</v>
      </c>
      <c r="AA284" s="440">
        <v>4190640.6630312959</v>
      </c>
      <c r="AB284" s="440">
        <v>4014188.3331605545</v>
      </c>
      <c r="AC284" s="474">
        <f t="shared" si="45"/>
        <v>-176452.32987074135</v>
      </c>
      <c r="AD284" s="482">
        <f t="shared" si="46"/>
        <v>1200.7566369717181</v>
      </c>
      <c r="AE284" s="440">
        <v>1171.3417954947636</v>
      </c>
      <c r="AF284" s="476">
        <f t="shared" si="47"/>
        <v>-29.414841476954507</v>
      </c>
      <c r="AG284" s="264">
        <v>11</v>
      </c>
    </row>
    <row r="285" spans="1:33">
      <c r="A285" s="255">
        <v>927</v>
      </c>
      <c r="B285" s="18" t="s">
        <v>290</v>
      </c>
      <c r="C285" s="21">
        <v>29239</v>
      </c>
      <c r="D285" s="21">
        <v>28913</v>
      </c>
      <c r="E285" s="22">
        <v>15475560.38420104</v>
      </c>
      <c r="F285" s="22">
        <v>14223087.498993134</v>
      </c>
      <c r="G285" s="474">
        <f t="shared" si="40"/>
        <v>-1252472.8852079064</v>
      </c>
      <c r="H285" s="475">
        <f t="shared" si="41"/>
        <v>883285</v>
      </c>
      <c r="I285" s="22">
        <f t="shared" si="42"/>
        <v>572766.0346646395</v>
      </c>
      <c r="J285" s="476">
        <f t="shared" si="43"/>
        <v>-310518.9653353605</v>
      </c>
      <c r="K285" s="483">
        <v>-5557</v>
      </c>
      <c r="L285" s="478">
        <v>886438.78491498926</v>
      </c>
      <c r="M285" s="478">
        <v>888842</v>
      </c>
      <c r="N285" s="478">
        <v>948525.69947656128</v>
      </c>
      <c r="O285" s="478">
        <v>-841465.63315127406</v>
      </c>
      <c r="P285" s="478">
        <v>-420732.81657563703</v>
      </c>
      <c r="Q285" s="41"/>
      <c r="R285" s="41">
        <v>3695454</v>
      </c>
      <c r="S285" s="41">
        <v>2540455.8806703119</v>
      </c>
      <c r="T285" s="499">
        <v>4188001.3455443038</v>
      </c>
      <c r="U285" s="499">
        <v>4177448.460452856</v>
      </c>
      <c r="V285" s="474">
        <f t="shared" si="44"/>
        <v>-1165551.0044211363</v>
      </c>
      <c r="W285" s="440">
        <v>23359016.345544305</v>
      </c>
      <c r="X285" s="440">
        <v>20940991.8401163</v>
      </c>
      <c r="Y285" s="480">
        <v>-3298104</v>
      </c>
      <c r="Z285" s="481">
        <v>-3298104</v>
      </c>
      <c r="AA285" s="440">
        <v>20060912.345544305</v>
      </c>
      <c r="AB285" s="440">
        <v>17642887.8401163</v>
      </c>
      <c r="AC285" s="474">
        <f t="shared" si="45"/>
        <v>-2418024.505428005</v>
      </c>
      <c r="AD285" s="482">
        <f t="shared" si="46"/>
        <v>686.10117806848064</v>
      </c>
      <c r="AE285" s="440">
        <v>610.20606094546747</v>
      </c>
      <c r="AF285" s="476">
        <f t="shared" si="47"/>
        <v>-75.895117123013165</v>
      </c>
      <c r="AG285" s="264">
        <v>1</v>
      </c>
    </row>
    <row r="286" spans="1:33">
      <c r="A286" s="255">
        <v>931</v>
      </c>
      <c r="B286" s="18" t="s">
        <v>291</v>
      </c>
      <c r="C286" s="21">
        <v>6070</v>
      </c>
      <c r="D286" s="21">
        <v>5951</v>
      </c>
      <c r="E286" s="22">
        <v>6691307.787919607</v>
      </c>
      <c r="F286" s="22">
        <v>4571649.3698569564</v>
      </c>
      <c r="G286" s="474">
        <f t="shared" si="40"/>
        <v>-2119658.4180626506</v>
      </c>
      <c r="H286" s="475">
        <f t="shared" si="41"/>
        <v>5901186</v>
      </c>
      <c r="I286" s="22">
        <f t="shared" si="42"/>
        <v>3906313.1544293412</v>
      </c>
      <c r="J286" s="476">
        <f t="shared" si="43"/>
        <v>-1994872.8455706588</v>
      </c>
      <c r="K286" s="483">
        <v>3485528</v>
      </c>
      <c r="L286" s="478">
        <v>2510690.0279714623</v>
      </c>
      <c r="M286" s="478">
        <v>2415658</v>
      </c>
      <c r="N286" s="478">
        <v>1655414.3267596408</v>
      </c>
      <c r="O286" s="478">
        <v>-173194.13353450809</v>
      </c>
      <c r="P286" s="478">
        <v>-86597.066767254044</v>
      </c>
      <c r="Q286" s="41"/>
      <c r="R286" s="41">
        <v>1848308</v>
      </c>
      <c r="S286" s="41">
        <v>2527416.8416366228</v>
      </c>
      <c r="T286" s="499">
        <v>1313012.9657017426</v>
      </c>
      <c r="U286" s="499">
        <v>1325929.6080165524</v>
      </c>
      <c r="V286" s="474">
        <f t="shared" si="44"/>
        <v>692025.48395143263</v>
      </c>
      <c r="W286" s="440">
        <v>9852628.9657017421</v>
      </c>
      <c r="X286" s="440">
        <v>8424995.8195101321</v>
      </c>
      <c r="Y286" s="480">
        <v>31174</v>
      </c>
      <c r="Z286" s="481">
        <v>31174</v>
      </c>
      <c r="AA286" s="440">
        <v>9883802.9657017421</v>
      </c>
      <c r="AB286" s="440">
        <v>8456169.8195101321</v>
      </c>
      <c r="AC286" s="474">
        <f t="shared" si="45"/>
        <v>-1427633.14619161</v>
      </c>
      <c r="AD286" s="482">
        <f t="shared" si="46"/>
        <v>1628.3036187317532</v>
      </c>
      <c r="AE286" s="440">
        <v>1420.9661938346719</v>
      </c>
      <c r="AF286" s="476">
        <f t="shared" si="47"/>
        <v>-207.33742489708129</v>
      </c>
      <c r="AG286" s="264">
        <v>13</v>
      </c>
    </row>
    <row r="287" spans="1:33">
      <c r="A287" s="255">
        <v>934</v>
      </c>
      <c r="B287" s="18" t="s">
        <v>292</v>
      </c>
      <c r="C287" s="21">
        <v>2756</v>
      </c>
      <c r="D287" s="21">
        <v>2671</v>
      </c>
      <c r="E287" s="22">
        <v>736568.28741895128</v>
      </c>
      <c r="F287" s="22">
        <v>84528.967322520504</v>
      </c>
      <c r="G287" s="474">
        <f t="shared" si="40"/>
        <v>-652039.32009643083</v>
      </c>
      <c r="H287" s="475">
        <f t="shared" si="41"/>
        <v>378252</v>
      </c>
      <c r="I287" s="22">
        <f t="shared" si="42"/>
        <v>-61363.461003350872</v>
      </c>
      <c r="J287" s="476">
        <f t="shared" si="43"/>
        <v>-439615.46100335085</v>
      </c>
      <c r="K287" s="483">
        <v>336310</v>
      </c>
      <c r="L287" s="478">
        <v>124228.86366705655</v>
      </c>
      <c r="M287" s="478">
        <v>41942</v>
      </c>
      <c r="N287" s="478">
        <v>-68989.687129488811</v>
      </c>
      <c r="O287" s="478">
        <v>-77735.091693945738</v>
      </c>
      <c r="P287" s="478">
        <v>-38867.545846972869</v>
      </c>
      <c r="Q287" s="41"/>
      <c r="R287" s="41">
        <v>1250089</v>
      </c>
      <c r="S287" s="41">
        <v>1353675.4949754348</v>
      </c>
      <c r="T287" s="499">
        <v>565563.69020306994</v>
      </c>
      <c r="U287" s="499">
        <v>572233.13375418982</v>
      </c>
      <c r="V287" s="474">
        <f t="shared" si="44"/>
        <v>110255.93852655473</v>
      </c>
      <c r="W287" s="440">
        <v>2552220.6902030697</v>
      </c>
      <c r="X287" s="440">
        <v>2010437.5960521451</v>
      </c>
      <c r="Y287" s="480">
        <v>-776612</v>
      </c>
      <c r="Z287" s="481">
        <v>-776612</v>
      </c>
      <c r="AA287" s="440">
        <v>1775608.6902030697</v>
      </c>
      <c r="AB287" s="440">
        <v>1233825.5960521451</v>
      </c>
      <c r="AC287" s="474">
        <f t="shared" si="45"/>
        <v>-541783.09415092459</v>
      </c>
      <c r="AD287" s="482">
        <f t="shared" si="46"/>
        <v>644.27020689516314</v>
      </c>
      <c r="AE287" s="440">
        <v>461.9339558413123</v>
      </c>
      <c r="AF287" s="476">
        <f t="shared" si="47"/>
        <v>-182.33625105385084</v>
      </c>
      <c r="AG287" s="264">
        <v>14</v>
      </c>
    </row>
    <row r="288" spans="1:33">
      <c r="A288" s="255">
        <v>935</v>
      </c>
      <c r="B288" s="18" t="s">
        <v>293</v>
      </c>
      <c r="C288" s="21">
        <v>3040</v>
      </c>
      <c r="D288" s="21">
        <v>2985</v>
      </c>
      <c r="E288" s="22">
        <v>699806.66924199753</v>
      </c>
      <c r="F288" s="22">
        <v>134516.73789112538</v>
      </c>
      <c r="G288" s="474">
        <f t="shared" si="40"/>
        <v>-565289.93135087215</v>
      </c>
      <c r="H288" s="475">
        <f t="shared" si="41"/>
        <v>423190</v>
      </c>
      <c r="I288" s="22">
        <f t="shared" si="42"/>
        <v>-13668.355853974332</v>
      </c>
      <c r="J288" s="476">
        <f t="shared" si="43"/>
        <v>-436858.35585397435</v>
      </c>
      <c r="K288" s="483">
        <v>168608</v>
      </c>
      <c r="L288" s="478">
        <v>17877.643615835099</v>
      </c>
      <c r="M288" s="478">
        <v>254582</v>
      </c>
      <c r="N288" s="478">
        <v>98764.323652482606</v>
      </c>
      <c r="O288" s="478">
        <v>-86873.548748194691</v>
      </c>
      <c r="P288" s="478">
        <v>-43436.774374097346</v>
      </c>
      <c r="Q288" s="41"/>
      <c r="R288" s="41">
        <v>896706</v>
      </c>
      <c r="S288" s="41">
        <v>1185968.3792350567</v>
      </c>
      <c r="T288" s="499">
        <v>632603.8478659899</v>
      </c>
      <c r="U288" s="499">
        <v>638122.41919598286</v>
      </c>
      <c r="V288" s="474">
        <f t="shared" si="44"/>
        <v>294780.95056504966</v>
      </c>
      <c r="W288" s="440">
        <v>2229116.8478659899</v>
      </c>
      <c r="X288" s="440">
        <v>1958607.536322165</v>
      </c>
      <c r="Y288" s="480">
        <v>62258</v>
      </c>
      <c r="Z288" s="481">
        <v>62258</v>
      </c>
      <c r="AA288" s="440">
        <v>2291374.8478659899</v>
      </c>
      <c r="AB288" s="440">
        <v>2020865.536322165</v>
      </c>
      <c r="AC288" s="474">
        <f t="shared" si="45"/>
        <v>-270509.31154382485</v>
      </c>
      <c r="AD288" s="482">
        <f t="shared" si="46"/>
        <v>753.74172627170719</v>
      </c>
      <c r="AE288" s="440">
        <v>677.00687983992134</v>
      </c>
      <c r="AF288" s="476">
        <f t="shared" si="47"/>
        <v>-76.734846431785854</v>
      </c>
      <c r="AG288" s="264">
        <v>8</v>
      </c>
    </row>
    <row r="289" spans="1:33">
      <c r="A289" s="255">
        <v>936</v>
      </c>
      <c r="B289" s="18" t="s">
        <v>294</v>
      </c>
      <c r="C289" s="21">
        <v>6465</v>
      </c>
      <c r="D289" s="21">
        <v>6395</v>
      </c>
      <c r="E289" s="22">
        <v>3961985.734719526</v>
      </c>
      <c r="F289" s="22">
        <v>3369926.0953188436</v>
      </c>
      <c r="G289" s="474">
        <f t="shared" si="40"/>
        <v>-592059.63940068241</v>
      </c>
      <c r="H289" s="475">
        <f t="shared" si="41"/>
        <v>3270932</v>
      </c>
      <c r="I289" s="22">
        <f t="shared" si="42"/>
        <v>2516449.5771819884</v>
      </c>
      <c r="J289" s="476">
        <f t="shared" si="43"/>
        <v>-754482.4228180116</v>
      </c>
      <c r="K289" s="483">
        <v>2153809</v>
      </c>
      <c r="L289" s="478">
        <v>1939614.7445330755</v>
      </c>
      <c r="M289" s="478">
        <v>1117123</v>
      </c>
      <c r="N289" s="478">
        <v>856008.87498293584</v>
      </c>
      <c r="O289" s="478">
        <v>-186116.02822268175</v>
      </c>
      <c r="P289" s="478">
        <v>-93058.014111340875</v>
      </c>
      <c r="Q289" s="41"/>
      <c r="R289" s="41">
        <v>1661339</v>
      </c>
      <c r="S289" s="41">
        <v>2216842.438178468</v>
      </c>
      <c r="T289" s="499">
        <v>1423625.6235486304</v>
      </c>
      <c r="U289" s="499">
        <v>1439683.9347591605</v>
      </c>
      <c r="V289" s="474">
        <f t="shared" si="44"/>
        <v>571561.74938899791</v>
      </c>
      <c r="W289" s="440">
        <v>7046950.6235486306</v>
      </c>
      <c r="X289" s="440">
        <v>7026452.4682564717</v>
      </c>
      <c r="Y289" s="480">
        <v>714835</v>
      </c>
      <c r="Z289" s="481">
        <v>714835</v>
      </c>
      <c r="AA289" s="440">
        <v>7761785.6235486306</v>
      </c>
      <c r="AB289" s="440">
        <v>7741287.4682564717</v>
      </c>
      <c r="AC289" s="474">
        <f t="shared" si="45"/>
        <v>-20498.155292158946</v>
      </c>
      <c r="AD289" s="482">
        <f t="shared" si="46"/>
        <v>1200.5855566200512</v>
      </c>
      <c r="AE289" s="440">
        <v>1210.5218871394013</v>
      </c>
      <c r="AF289" s="476">
        <f t="shared" si="47"/>
        <v>9.9363305193501219</v>
      </c>
      <c r="AG289" s="264">
        <v>6</v>
      </c>
    </row>
    <row r="290" spans="1:33">
      <c r="A290" s="255">
        <v>946</v>
      </c>
      <c r="B290" s="18" t="s">
        <v>295</v>
      </c>
      <c r="C290" s="21">
        <v>6376</v>
      </c>
      <c r="D290" s="21">
        <v>6287</v>
      </c>
      <c r="E290" s="22">
        <v>4980941.4107991783</v>
      </c>
      <c r="F290" s="22">
        <v>3907388.1767248851</v>
      </c>
      <c r="G290" s="474">
        <f t="shared" si="40"/>
        <v>-1073553.2340742932</v>
      </c>
      <c r="H290" s="475">
        <f t="shared" si="41"/>
        <v>79508</v>
      </c>
      <c r="I290" s="22">
        <f t="shared" si="42"/>
        <v>-1197390.6933634824</v>
      </c>
      <c r="J290" s="476">
        <f t="shared" si="43"/>
        <v>-1276898.6933634824</v>
      </c>
      <c r="K290" s="483">
        <v>-129120</v>
      </c>
      <c r="L290" s="478">
        <v>-773902.07759936864</v>
      </c>
      <c r="M290" s="478">
        <v>208628</v>
      </c>
      <c r="N290" s="478">
        <v>-149029.31878928965</v>
      </c>
      <c r="O290" s="478">
        <v>-182972.86464988274</v>
      </c>
      <c r="P290" s="478">
        <v>-91486.432324941372</v>
      </c>
      <c r="Q290" s="41"/>
      <c r="R290" s="41">
        <v>2025058</v>
      </c>
      <c r="S290" s="41">
        <v>2250401.8227907699</v>
      </c>
      <c r="T290" s="499">
        <v>1380218.5947131673</v>
      </c>
      <c r="U290" s="499">
        <v>1383720.2239043401</v>
      </c>
      <c r="V290" s="474">
        <f t="shared" si="44"/>
        <v>228845.45198194264</v>
      </c>
      <c r="W290" s="440">
        <v>8386218.5947131673</v>
      </c>
      <c r="X290" s="440">
        <v>7541510.2234199941</v>
      </c>
      <c r="Y290" s="480">
        <v>591037</v>
      </c>
      <c r="Z290" s="481">
        <v>591037</v>
      </c>
      <c r="AA290" s="440">
        <v>8977255.5947131664</v>
      </c>
      <c r="AB290" s="440">
        <v>8132547.2234199941</v>
      </c>
      <c r="AC290" s="474">
        <f t="shared" si="45"/>
        <v>-844708.37129317224</v>
      </c>
      <c r="AD290" s="482">
        <f t="shared" si="46"/>
        <v>1407.976097037824</v>
      </c>
      <c r="AE290" s="440">
        <v>1293.5497412788284</v>
      </c>
      <c r="AF290" s="476">
        <f t="shared" si="47"/>
        <v>-114.42635575899567</v>
      </c>
      <c r="AG290" s="264">
        <v>15</v>
      </c>
    </row>
    <row r="291" spans="1:33">
      <c r="A291" s="255">
        <v>976</v>
      </c>
      <c r="B291" s="18" t="s">
        <v>296</v>
      </c>
      <c r="C291" s="21">
        <v>3830</v>
      </c>
      <c r="D291" s="21">
        <v>3788</v>
      </c>
      <c r="E291" s="22">
        <v>2840029.3209117344</v>
      </c>
      <c r="F291" s="22">
        <v>1184453.4166662947</v>
      </c>
      <c r="G291" s="474">
        <f t="shared" si="40"/>
        <v>-1655575.9042454397</v>
      </c>
      <c r="H291" s="475">
        <f t="shared" si="41"/>
        <v>1100544</v>
      </c>
      <c r="I291" s="22">
        <f t="shared" si="42"/>
        <v>-694051.11951505498</v>
      </c>
      <c r="J291" s="476">
        <f t="shared" si="43"/>
        <v>-1794595.1195150549</v>
      </c>
      <c r="K291" s="483">
        <v>714989</v>
      </c>
      <c r="L291" s="478">
        <v>-288680.34445739351</v>
      </c>
      <c r="M291" s="478">
        <v>385555</v>
      </c>
      <c r="N291" s="478">
        <v>-240005.44708873614</v>
      </c>
      <c r="O291" s="478">
        <v>-110243.55197928358</v>
      </c>
      <c r="P291" s="478">
        <v>-55121.775989641792</v>
      </c>
      <c r="Q291" s="41"/>
      <c r="R291" s="41">
        <v>1988420</v>
      </c>
      <c r="S291" s="41">
        <v>2033965.5640309979</v>
      </c>
      <c r="T291" s="499">
        <v>829621.10435336339</v>
      </c>
      <c r="U291" s="499">
        <v>837139.7491779438</v>
      </c>
      <c r="V291" s="474">
        <f t="shared" si="44"/>
        <v>53064.20885557821</v>
      </c>
      <c r="W291" s="440">
        <v>5658071.1043533636</v>
      </c>
      <c r="X291" s="440">
        <v>4055558.7298752367</v>
      </c>
      <c r="Y291" s="480">
        <v>-695844</v>
      </c>
      <c r="Z291" s="481">
        <v>-695844</v>
      </c>
      <c r="AA291" s="440">
        <v>4962227.1043533636</v>
      </c>
      <c r="AB291" s="440">
        <v>3359714.7298752367</v>
      </c>
      <c r="AC291" s="474">
        <f t="shared" si="45"/>
        <v>-1602512.3744781269</v>
      </c>
      <c r="AD291" s="482">
        <f t="shared" si="46"/>
        <v>1295.6206538781628</v>
      </c>
      <c r="AE291" s="440">
        <v>886.93630672524728</v>
      </c>
      <c r="AF291" s="476">
        <f t="shared" si="47"/>
        <v>-408.68434715291551</v>
      </c>
      <c r="AG291" s="264">
        <v>19</v>
      </c>
    </row>
    <row r="292" spans="1:33">
      <c r="A292" s="255">
        <v>977</v>
      </c>
      <c r="B292" s="18" t="s">
        <v>297</v>
      </c>
      <c r="C292" s="21">
        <v>15357</v>
      </c>
      <c r="D292" s="21">
        <v>15293</v>
      </c>
      <c r="E292" s="22">
        <v>9653713.6900258735</v>
      </c>
      <c r="F292" s="22">
        <v>9391608.3304120153</v>
      </c>
      <c r="G292" s="474">
        <f t="shared" si="40"/>
        <v>-262105.35961385816</v>
      </c>
      <c r="H292" s="475">
        <f t="shared" si="41"/>
        <v>-334575</v>
      </c>
      <c r="I292" s="22">
        <f t="shared" si="42"/>
        <v>-639136.90044351353</v>
      </c>
      <c r="J292" s="476">
        <f t="shared" si="43"/>
        <v>-304561.90044351353</v>
      </c>
      <c r="K292" s="483">
        <v>20025</v>
      </c>
      <c r="L292" s="478">
        <v>132065.65270888185</v>
      </c>
      <c r="M292" s="478">
        <v>-354600</v>
      </c>
      <c r="N292" s="478">
        <v>-103585.87927996255</v>
      </c>
      <c r="O292" s="478">
        <v>-445077.7825816219</v>
      </c>
      <c r="P292" s="478">
        <v>-222538.89129081095</v>
      </c>
      <c r="Q292" s="41"/>
      <c r="R292" s="41">
        <v>6534374</v>
      </c>
      <c r="S292" s="41">
        <v>6407764.1418570857</v>
      </c>
      <c r="T292" s="499">
        <v>2434887.9310677741</v>
      </c>
      <c r="U292" s="499">
        <v>2489322.4108009636</v>
      </c>
      <c r="V292" s="474">
        <f t="shared" si="44"/>
        <v>-72175.378409724683</v>
      </c>
      <c r="W292" s="440">
        <v>18622975.931067772</v>
      </c>
      <c r="X292" s="440">
        <v>18288694.883070067</v>
      </c>
      <c r="Y292" s="480">
        <v>182836</v>
      </c>
      <c r="Z292" s="481">
        <v>182836</v>
      </c>
      <c r="AA292" s="440">
        <v>18805811.931067772</v>
      </c>
      <c r="AB292" s="440">
        <v>18471530.883070067</v>
      </c>
      <c r="AC292" s="474">
        <f t="shared" si="45"/>
        <v>-334281.04799770564</v>
      </c>
      <c r="AD292" s="482">
        <f t="shared" si="46"/>
        <v>1224.575889240592</v>
      </c>
      <c r="AE292" s="440">
        <v>1207.8422077466857</v>
      </c>
      <c r="AF292" s="476">
        <f t="shared" si="47"/>
        <v>-16.733681493906261</v>
      </c>
      <c r="AG292" s="264">
        <v>17</v>
      </c>
    </row>
    <row r="293" spans="1:33">
      <c r="A293" s="255">
        <v>980</v>
      </c>
      <c r="B293" s="18" t="s">
        <v>298</v>
      </c>
      <c r="C293" s="21">
        <v>33533</v>
      </c>
      <c r="D293" s="21">
        <v>33607</v>
      </c>
      <c r="E293" s="22">
        <v>20207321.742342304</v>
      </c>
      <c r="F293" s="22">
        <v>20209057.864936288</v>
      </c>
      <c r="G293" s="474">
        <f t="shared" si="40"/>
        <v>1736.1225939840078</v>
      </c>
      <c r="H293" s="475">
        <f t="shared" si="41"/>
        <v>-1630276</v>
      </c>
      <c r="I293" s="22">
        <f t="shared" si="42"/>
        <v>-1946735.05969518</v>
      </c>
      <c r="J293" s="476">
        <f t="shared" si="43"/>
        <v>-316459.05969518004</v>
      </c>
      <c r="K293" s="483">
        <v>-434704</v>
      </c>
      <c r="L293" s="478">
        <v>22613.400573363673</v>
      </c>
      <c r="M293" s="478">
        <v>-1195572</v>
      </c>
      <c r="N293" s="478">
        <v>-502233.20761498652</v>
      </c>
      <c r="O293" s="478">
        <v>-978076.83510237152</v>
      </c>
      <c r="P293" s="478">
        <v>-489038.41755118576</v>
      </c>
      <c r="Q293" s="41"/>
      <c r="R293" s="41">
        <v>6639437</v>
      </c>
      <c r="S293" s="41">
        <v>5595694.8116450571</v>
      </c>
      <c r="T293" s="499">
        <v>4320934.4172466155</v>
      </c>
      <c r="U293" s="499">
        <v>4342450.7771977633</v>
      </c>
      <c r="V293" s="474">
        <f t="shared" si="44"/>
        <v>-1022225.8284037951</v>
      </c>
      <c r="W293" s="440">
        <v>31167693.417246617</v>
      </c>
      <c r="X293" s="440">
        <v>30147203.453779109</v>
      </c>
      <c r="Y293" s="480">
        <v>-3835518</v>
      </c>
      <c r="Z293" s="481">
        <v>-3835518</v>
      </c>
      <c r="AA293" s="440">
        <v>27332175.417246617</v>
      </c>
      <c r="AB293" s="440">
        <v>26311685.453779109</v>
      </c>
      <c r="AC293" s="474">
        <f t="shared" si="45"/>
        <v>-1020489.9634675086</v>
      </c>
      <c r="AD293" s="482">
        <f t="shared" si="46"/>
        <v>815.08291585144832</v>
      </c>
      <c r="AE293" s="440">
        <v>782.92276769063312</v>
      </c>
      <c r="AF293" s="476">
        <f t="shared" si="47"/>
        <v>-32.160148160815197</v>
      </c>
      <c r="AG293" s="264">
        <v>6</v>
      </c>
    </row>
    <row r="294" spans="1:33">
      <c r="A294" s="255">
        <v>981</v>
      </c>
      <c r="B294" s="18" t="s">
        <v>299</v>
      </c>
      <c r="C294" s="21">
        <v>2282</v>
      </c>
      <c r="D294" s="21">
        <v>2237</v>
      </c>
      <c r="E294" s="22">
        <v>679697.94938628108</v>
      </c>
      <c r="F294" s="22">
        <v>750679.2997538778</v>
      </c>
      <c r="G294" s="474">
        <f t="shared" si="40"/>
        <v>70981.350367596722</v>
      </c>
      <c r="H294" s="475">
        <f t="shared" si="41"/>
        <v>687505</v>
      </c>
      <c r="I294" s="22">
        <f t="shared" si="42"/>
        <v>920240.19661063619</v>
      </c>
      <c r="J294" s="476">
        <f t="shared" si="43"/>
        <v>232735.19661063619</v>
      </c>
      <c r="K294" s="483">
        <v>455639</v>
      </c>
      <c r="L294" s="478">
        <v>678763.0131771462</v>
      </c>
      <c r="M294" s="478">
        <v>231866</v>
      </c>
      <c r="N294" s="478">
        <v>339133.52943837008</v>
      </c>
      <c r="O294" s="478">
        <v>-65104.230669920107</v>
      </c>
      <c r="P294" s="478">
        <v>-32552.115334960054</v>
      </c>
      <c r="Q294" s="41"/>
      <c r="R294" s="41">
        <v>1170099</v>
      </c>
      <c r="S294" s="41">
        <v>1171967.2957837107</v>
      </c>
      <c r="T294" s="499">
        <v>512319.97658165707</v>
      </c>
      <c r="U294" s="499">
        <v>510717.05156086595</v>
      </c>
      <c r="V294" s="474">
        <f t="shared" si="44"/>
        <v>265.37076291954145</v>
      </c>
      <c r="W294" s="440">
        <v>2362116.9765816573</v>
      </c>
      <c r="X294" s="440">
        <v>2433363.6470984546</v>
      </c>
      <c r="Y294" s="480">
        <v>-536460</v>
      </c>
      <c r="Z294" s="481">
        <v>-536460</v>
      </c>
      <c r="AA294" s="440">
        <v>1825656.9765816573</v>
      </c>
      <c r="AB294" s="440">
        <v>1896903.6470984544</v>
      </c>
      <c r="AC294" s="474">
        <f t="shared" si="45"/>
        <v>71246.670516797109</v>
      </c>
      <c r="AD294" s="482">
        <f t="shared" si="46"/>
        <v>800.02496782719425</v>
      </c>
      <c r="AE294" s="440">
        <v>847.96765628004221</v>
      </c>
      <c r="AF294" s="476">
        <f t="shared" si="47"/>
        <v>47.94268845284796</v>
      </c>
      <c r="AG294" s="264">
        <v>5</v>
      </c>
    </row>
    <row r="295" spans="1:33">
      <c r="A295" s="255">
        <v>989</v>
      </c>
      <c r="B295" s="18" t="s">
        <v>300</v>
      </c>
      <c r="C295" s="21">
        <v>5484</v>
      </c>
      <c r="D295" s="21">
        <v>5406</v>
      </c>
      <c r="E295" s="22">
        <v>-303586.52312311856</v>
      </c>
      <c r="F295" s="22">
        <v>-673828.07238666737</v>
      </c>
      <c r="G295" s="474">
        <f t="shared" si="40"/>
        <v>-370241.5492635488</v>
      </c>
      <c r="H295" s="475">
        <f t="shared" si="41"/>
        <v>-1370064</v>
      </c>
      <c r="I295" s="22">
        <f t="shared" si="42"/>
        <v>-1803160.9884991054</v>
      </c>
      <c r="J295" s="476">
        <f t="shared" si="43"/>
        <v>-433096.98849910544</v>
      </c>
      <c r="K295" s="483">
        <v>-856360</v>
      </c>
      <c r="L295" s="478">
        <v>-1011862.9011862727</v>
      </c>
      <c r="M295" s="478">
        <v>-513704</v>
      </c>
      <c r="N295" s="478">
        <v>-555298.88905517431</v>
      </c>
      <c r="O295" s="478">
        <v>-157332.79883843902</v>
      </c>
      <c r="P295" s="478">
        <v>-78666.39941921951</v>
      </c>
      <c r="Q295" s="41"/>
      <c r="R295" s="41">
        <v>1930642</v>
      </c>
      <c r="S295" s="41">
        <v>2091588.2777322177</v>
      </c>
      <c r="T295" s="499">
        <v>1159091.2377425532</v>
      </c>
      <c r="U295" s="499">
        <v>1175379.8531325555</v>
      </c>
      <c r="V295" s="474">
        <f t="shared" si="44"/>
        <v>177234.89312221948</v>
      </c>
      <c r="W295" s="440">
        <v>2786146.2377425535</v>
      </c>
      <c r="X295" s="440">
        <v>2593140.0584781058</v>
      </c>
      <c r="Y295" s="480">
        <v>-442114</v>
      </c>
      <c r="Z295" s="481">
        <v>-442114</v>
      </c>
      <c r="AA295" s="440">
        <v>2344032.2377425535</v>
      </c>
      <c r="AB295" s="440">
        <v>2151026.0584781058</v>
      </c>
      <c r="AC295" s="474">
        <f t="shared" si="45"/>
        <v>-193006.17926444765</v>
      </c>
      <c r="AD295" s="482">
        <f t="shared" si="46"/>
        <v>427.43111556209948</v>
      </c>
      <c r="AE295" s="440">
        <v>397.89605225270179</v>
      </c>
      <c r="AF295" s="476">
        <f t="shared" si="47"/>
        <v>-29.535063309397685</v>
      </c>
      <c r="AG295" s="264">
        <v>14</v>
      </c>
    </row>
    <row r="296" spans="1:33">
      <c r="A296" s="255">
        <v>992</v>
      </c>
      <c r="B296" s="18" t="s">
        <v>301</v>
      </c>
      <c r="C296" s="21">
        <v>18318</v>
      </c>
      <c r="D296" s="21">
        <v>18120</v>
      </c>
      <c r="E296" s="22">
        <v>10848428.337004928</v>
      </c>
      <c r="F296" s="41">
        <v>4110053.6430240753</v>
      </c>
      <c r="G296" s="474">
        <f t="shared" si="40"/>
        <v>-6738374.6939808521</v>
      </c>
      <c r="H296" s="475">
        <f t="shared" si="41"/>
        <v>6889858</v>
      </c>
      <c r="I296" s="22">
        <f t="shared" si="42"/>
        <v>638495.78715161327</v>
      </c>
      <c r="J296" s="476">
        <f t="shared" si="43"/>
        <v>-6251362.2128483867</v>
      </c>
      <c r="K296" s="484">
        <v>3464287</v>
      </c>
      <c r="L296" s="478">
        <v>389236.68391985167</v>
      </c>
      <c r="M296" s="478">
        <v>3425571</v>
      </c>
      <c r="N296" s="478">
        <v>1040288.6023861776</v>
      </c>
      <c r="O296" s="478">
        <v>-527352.99943627731</v>
      </c>
      <c r="P296" s="478">
        <v>-263676.49971813866</v>
      </c>
      <c r="Q296" s="41"/>
      <c r="R296" s="41">
        <v>2638297</v>
      </c>
      <c r="S296" s="41">
        <v>5369183.2130125053</v>
      </c>
      <c r="T296" s="499">
        <v>2981917.2262499053</v>
      </c>
      <c r="U296" s="22">
        <v>3030042.3109608083</v>
      </c>
      <c r="V296" s="474">
        <f t="shared" si="44"/>
        <v>2779011.2977234088</v>
      </c>
      <c r="W296" s="440">
        <v>16468643.226249905</v>
      </c>
      <c r="X296" s="440">
        <v>12509279.16699739</v>
      </c>
      <c r="Y296" s="480">
        <v>-878881</v>
      </c>
      <c r="Z296" s="481">
        <v>-878881</v>
      </c>
      <c r="AA296" s="440">
        <v>15589762.226249905</v>
      </c>
      <c r="AB296" s="440">
        <v>11630398.16699739</v>
      </c>
      <c r="AC296" s="474">
        <f t="shared" si="45"/>
        <v>-3959364.0592525154</v>
      </c>
      <c r="AD296" s="482">
        <f t="shared" si="46"/>
        <v>851.06246458401051</v>
      </c>
      <c r="AE296" s="440">
        <v>641.85420347667718</v>
      </c>
      <c r="AF296" s="476">
        <f t="shared" si="47"/>
        <v>-209.20826110733333</v>
      </c>
      <c r="AG296" s="264">
        <v>13</v>
      </c>
    </row>
    <row r="297" spans="1:33">
      <c r="D297" s="25"/>
      <c r="F297" s="26"/>
      <c r="G297" s="485"/>
      <c r="S297" s="44"/>
      <c r="Z297" s="260"/>
    </row>
    <row r="298" spans="1:33">
      <c r="D298" s="25"/>
      <c r="F298" s="26"/>
      <c r="G298" s="485"/>
      <c r="S298" s="44"/>
      <c r="Z298" s="260"/>
    </row>
    <row r="299" spans="1:33">
      <c r="D299" s="25"/>
      <c r="F299" s="26"/>
      <c r="G299" s="485"/>
      <c r="S299" s="44"/>
      <c r="Z299" s="260"/>
    </row>
    <row r="300" spans="1:33">
      <c r="D300" s="25"/>
      <c r="F300" s="26"/>
      <c r="G300" s="485"/>
      <c r="S300" s="44"/>
      <c r="Z300" s="260"/>
    </row>
    <row r="301" spans="1:33">
      <c r="D301" s="21"/>
      <c r="F301" s="26"/>
      <c r="G301" s="485"/>
      <c r="S301" s="44"/>
      <c r="Z301" s="260"/>
    </row>
    <row r="302" spans="1:33">
      <c r="D302" s="21"/>
      <c r="F302" s="26"/>
      <c r="G302" s="485"/>
      <c r="S302" s="44"/>
      <c r="Z302" s="260"/>
    </row>
    <row r="303" spans="1:33">
      <c r="D303" s="21"/>
      <c r="F303" s="26"/>
      <c r="G303" s="485"/>
      <c r="S303" s="44"/>
      <c r="Z303" s="260"/>
    </row>
    <row r="304" spans="1:33">
      <c r="D304" s="21"/>
      <c r="F304" s="26"/>
      <c r="G304" s="485"/>
      <c r="S304" s="44"/>
      <c r="Z304" s="260"/>
    </row>
    <row r="305" spans="4:26">
      <c r="D305" s="21"/>
      <c r="F305" s="26"/>
      <c r="G305" s="485"/>
      <c r="S305" s="44"/>
      <c r="Z305" s="260"/>
    </row>
    <row r="306" spans="4:26">
      <c r="D306" s="21"/>
      <c r="F306" s="26"/>
      <c r="G306" s="485"/>
      <c r="S306" s="44"/>
      <c r="Z306" s="260"/>
    </row>
    <row r="307" spans="4:26">
      <c r="D307" s="21"/>
      <c r="F307" s="26"/>
      <c r="G307" s="485"/>
      <c r="S307" s="44"/>
      <c r="Z307" s="260"/>
    </row>
    <row r="308" spans="4:26">
      <c r="D308" s="21"/>
      <c r="F308" s="26"/>
      <c r="G308" s="485"/>
      <c r="S308" s="44"/>
      <c r="Z308" s="260"/>
    </row>
    <row r="309" spans="4:26">
      <c r="D309" s="21"/>
      <c r="F309" s="26"/>
      <c r="G309" s="485"/>
      <c r="S309" s="44"/>
      <c r="Z309" s="260"/>
    </row>
    <row r="310" spans="4:26">
      <c r="D310" s="21"/>
      <c r="F310" s="26"/>
      <c r="G310" s="485"/>
      <c r="S310" s="44"/>
      <c r="Z310" s="260"/>
    </row>
    <row r="311" spans="4:26">
      <c r="D311" s="21"/>
      <c r="F311" s="26"/>
      <c r="G311" s="485"/>
      <c r="S311" s="44"/>
      <c r="Z311" s="260"/>
    </row>
    <row r="312" spans="4:26">
      <c r="D312" s="21"/>
      <c r="F312" s="26"/>
      <c r="G312" s="485"/>
      <c r="S312" s="44"/>
      <c r="Z312" s="260"/>
    </row>
    <row r="313" spans="4:26">
      <c r="D313" s="21"/>
      <c r="F313" s="26"/>
      <c r="G313" s="485"/>
      <c r="S313" s="46"/>
    </row>
    <row r="314" spans="4:26">
      <c r="D314" s="21"/>
      <c r="F314" s="26"/>
      <c r="G314" s="485"/>
      <c r="S314" s="46"/>
    </row>
    <row r="315" spans="4:26">
      <c r="D315" s="21"/>
      <c r="F315" s="26"/>
      <c r="G315" s="485"/>
      <c r="S315" s="46"/>
    </row>
    <row r="316" spans="4:26">
      <c r="D316" s="21"/>
      <c r="F316" s="26"/>
      <c r="G316" s="485"/>
      <c r="S316" s="46"/>
    </row>
    <row r="317" spans="4:26">
      <c r="D317" s="21"/>
      <c r="F317" s="26"/>
      <c r="G317" s="485"/>
      <c r="S317" s="46"/>
    </row>
    <row r="318" spans="4:26">
      <c r="D318" s="21"/>
      <c r="F318" s="26"/>
      <c r="G318" s="485"/>
      <c r="S318" s="46"/>
    </row>
    <row r="319" spans="4:26">
      <c r="D319" s="21"/>
      <c r="F319" s="26"/>
      <c r="G319" s="485"/>
      <c r="S319" s="46"/>
    </row>
    <row r="320" spans="4:26">
      <c r="D320" s="21"/>
      <c r="F320" s="26"/>
      <c r="G320" s="485"/>
      <c r="S320" s="46"/>
    </row>
    <row r="321" spans="4:19">
      <c r="D321" s="21"/>
      <c r="F321" s="26"/>
      <c r="G321" s="485"/>
      <c r="S321" s="46"/>
    </row>
    <row r="322" spans="4:19">
      <c r="D322" s="21"/>
      <c r="F322" s="26"/>
      <c r="G322" s="485"/>
      <c r="S322" s="46"/>
    </row>
    <row r="323" spans="4:19">
      <c r="D323" s="21"/>
      <c r="F323" s="26"/>
      <c r="G323" s="485"/>
      <c r="S323" s="46"/>
    </row>
    <row r="324" spans="4:19">
      <c r="D324" s="21"/>
      <c r="F324" s="26"/>
      <c r="G324" s="485"/>
      <c r="S324" s="46"/>
    </row>
    <row r="325" spans="4:19">
      <c r="D325" s="21"/>
      <c r="F325" s="26"/>
      <c r="G325" s="485"/>
      <c r="S325" s="46"/>
    </row>
  </sheetData>
  <autoFilter ref="A3:AG3" xr:uid="{31A7DE4B-9394-4838-A3F5-47957724A23F}">
    <sortState xmlns:xlrd2="http://schemas.microsoft.com/office/spreadsheetml/2017/richdata2" ref="A4:AG296">
      <sortCondition ref="A3"/>
    </sortState>
  </autoFilter>
  <conditionalFormatting sqref="AD3">
    <cfRule type="cellIs" dxfId="1" priority="1" operator="lessThan">
      <formula>0</formula>
    </cfRule>
  </conditionalFormatting>
  <pageMargins left="0.7" right="0.7" top="0.75" bottom="0.75" header="0.3" footer="0.3"/>
  <pageSetup paperSize="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FEE12-A20A-49E4-B69B-137F05B60679}">
  <dimension ref="A1:X332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4" sqref="A4"/>
    </sheetView>
  </sheetViews>
  <sheetFormatPr defaultColWidth="8.85546875" defaultRowHeight="14.25"/>
  <cols>
    <col min="1" max="1" width="6.140625" style="79" customWidth="1"/>
    <col min="2" max="2" width="17.42578125" style="70" customWidth="1"/>
    <col min="3" max="3" width="11.28515625" style="71" bestFit="1" customWidth="1"/>
    <col min="4" max="4" width="14.42578125" style="71" hidden="1" customWidth="1"/>
    <col min="5" max="5" width="15.7109375" style="71" hidden="1" customWidth="1"/>
    <col min="6" max="6" width="13" style="71" customWidth="1"/>
    <col min="7" max="7" width="11.5703125" style="98" hidden="1" customWidth="1"/>
    <col min="8" max="8" width="17.7109375" style="99" hidden="1" customWidth="1"/>
    <col min="9" max="9" width="14.42578125" style="99" bestFit="1" customWidth="1"/>
    <col min="10" max="10" width="10.7109375" style="75" customWidth="1"/>
    <col min="11" max="11" width="11.140625" style="77" bestFit="1" customWidth="1"/>
    <col min="12" max="12" width="8.5703125" style="77" bestFit="1" customWidth="1"/>
    <col min="13" max="13" width="11.7109375" style="77" bestFit="1" customWidth="1"/>
    <col min="14" max="14" width="11.28515625" style="77" bestFit="1" customWidth="1"/>
    <col min="15" max="15" width="11" style="77" bestFit="1" customWidth="1"/>
    <col min="16" max="16" width="11.28515625" style="77" customWidth="1"/>
    <col min="17" max="18" width="16" style="77" bestFit="1" customWidth="1"/>
    <col min="19" max="19" width="15.140625" style="78" bestFit="1" customWidth="1"/>
    <col min="20" max="20" width="13.7109375" style="71" bestFit="1" customWidth="1"/>
    <col min="21" max="21" width="13.28515625" style="79" bestFit="1" customWidth="1"/>
    <col min="22" max="22" width="13.5703125" style="79" customWidth="1"/>
    <col min="23" max="23" width="14" style="100" bestFit="1" customWidth="1"/>
    <col min="24" max="24" width="10.7109375" style="81" customWidth="1"/>
    <col min="25" max="16384" width="8.85546875" style="77"/>
  </cols>
  <sheetData>
    <row r="1" spans="1:24" ht="30.75">
      <c r="A1" s="137" t="s">
        <v>328</v>
      </c>
      <c r="F1" s="72"/>
      <c r="G1" s="72"/>
      <c r="H1" s="73"/>
      <c r="I1" s="74"/>
      <c r="K1" s="76"/>
      <c r="W1" s="80"/>
    </row>
    <row r="2" spans="1:24" s="157" customFormat="1" ht="18.75">
      <c r="A2" s="157" t="s">
        <v>357</v>
      </c>
      <c r="B2" s="57"/>
      <c r="C2" s="58"/>
      <c r="D2" s="58"/>
      <c r="E2" s="58"/>
      <c r="F2" s="158" t="s">
        <v>329</v>
      </c>
      <c r="G2" s="159"/>
      <c r="H2" s="160"/>
      <c r="I2" s="160"/>
      <c r="J2" s="161"/>
      <c r="K2" s="139"/>
      <c r="L2" s="139"/>
      <c r="M2" s="139"/>
      <c r="N2" s="139"/>
      <c r="O2" s="139"/>
      <c r="P2" s="139"/>
      <c r="Q2" s="139"/>
      <c r="R2" s="139"/>
      <c r="S2" s="50"/>
      <c r="T2" s="58"/>
      <c r="U2" s="145"/>
      <c r="V2" s="145"/>
      <c r="W2" s="162"/>
    </row>
    <row r="3" spans="1:24" ht="15">
      <c r="A3" s="48" t="s">
        <v>362</v>
      </c>
      <c r="B3" s="87"/>
      <c r="C3" s="82"/>
      <c r="D3" s="82"/>
      <c r="E3" s="82"/>
      <c r="F3" s="82"/>
      <c r="G3" s="82"/>
      <c r="H3" s="82"/>
      <c r="I3" s="88"/>
      <c r="J3" s="89"/>
      <c r="K3" s="90"/>
      <c r="L3" s="90"/>
      <c r="M3" s="90"/>
      <c r="N3" s="90"/>
      <c r="O3" s="90"/>
      <c r="P3" s="91"/>
      <c r="Q3" s="90"/>
      <c r="R3" s="90"/>
      <c r="S3" s="82"/>
      <c r="T3" s="82"/>
      <c r="U3" s="83"/>
      <c r="V3" s="83"/>
      <c r="W3" s="86"/>
      <c r="X3" s="163"/>
    </row>
    <row r="4" spans="1:24" ht="15">
      <c r="A4" s="48" t="s">
        <v>330</v>
      </c>
      <c r="B4" s="93"/>
      <c r="C4" s="82"/>
      <c r="D4" s="82"/>
      <c r="E4" s="82"/>
      <c r="F4" s="82"/>
      <c r="G4" s="82"/>
      <c r="H4" s="83"/>
      <c r="I4" s="83"/>
      <c r="J4" s="84"/>
      <c r="K4" s="94"/>
      <c r="L4" s="94"/>
      <c r="M4" s="94"/>
      <c r="N4" s="94"/>
      <c r="O4" s="94"/>
      <c r="P4" s="94"/>
      <c r="Q4" s="94"/>
      <c r="R4" s="94"/>
      <c r="S4" s="85"/>
      <c r="T4" s="95"/>
      <c r="U4" s="96"/>
      <c r="V4" s="96"/>
      <c r="W4" s="97"/>
      <c r="X4" s="77"/>
    </row>
    <row r="5" spans="1:24" ht="15">
      <c r="A5" s="48" t="s">
        <v>331</v>
      </c>
      <c r="B5" s="93"/>
      <c r="C5" s="82"/>
      <c r="D5" s="82"/>
      <c r="E5" s="82"/>
      <c r="F5" s="82"/>
      <c r="G5" s="82"/>
      <c r="H5" s="83"/>
      <c r="I5" s="83"/>
      <c r="J5" s="84"/>
      <c r="K5" s="94"/>
      <c r="L5" s="94"/>
      <c r="M5" s="94"/>
      <c r="N5" s="94"/>
      <c r="O5" s="94"/>
      <c r="P5" s="94"/>
      <c r="Q5" s="94"/>
      <c r="R5" s="94"/>
      <c r="S5" s="85"/>
      <c r="T5" s="95"/>
      <c r="U5" s="96"/>
      <c r="V5" s="96"/>
      <c r="W5" s="97"/>
      <c r="X5" s="77"/>
    </row>
    <row r="6" spans="1:24" ht="15">
      <c r="A6" s="48" t="s">
        <v>332</v>
      </c>
      <c r="B6" s="93"/>
      <c r="C6" s="82"/>
      <c r="D6" s="82"/>
      <c r="E6" s="82"/>
      <c r="F6" s="82"/>
      <c r="G6" s="82"/>
      <c r="H6" s="83"/>
      <c r="I6" s="83"/>
      <c r="J6" s="84"/>
      <c r="K6" s="94"/>
      <c r="L6" s="94"/>
      <c r="M6" s="94"/>
      <c r="N6" s="94"/>
      <c r="O6" s="94"/>
      <c r="P6" s="94"/>
      <c r="Q6" s="94"/>
      <c r="R6" s="94"/>
      <c r="S6" s="85"/>
      <c r="T6" s="95"/>
      <c r="U6" s="96"/>
      <c r="V6" s="96"/>
      <c r="W6" s="97"/>
      <c r="X6" s="77"/>
    </row>
    <row r="7" spans="1:24" ht="15">
      <c r="A7" s="69" t="s">
        <v>361</v>
      </c>
      <c r="B7" s="153"/>
      <c r="C7" s="82"/>
      <c r="D7" s="82"/>
      <c r="E7" s="82"/>
      <c r="F7" s="82"/>
      <c r="G7" s="164"/>
      <c r="H7" s="83"/>
      <c r="I7" s="83"/>
      <c r="J7" s="84"/>
      <c r="S7" s="85"/>
      <c r="T7" s="82"/>
      <c r="U7" s="138"/>
      <c r="V7" s="138"/>
      <c r="W7" s="154"/>
      <c r="X7" s="77"/>
    </row>
    <row r="8" spans="1:24" ht="15">
      <c r="A8" s="77"/>
      <c r="B8" s="101"/>
      <c r="C8" s="82"/>
      <c r="D8" s="87"/>
      <c r="E8" s="87"/>
      <c r="F8" s="87"/>
      <c r="G8" s="87"/>
      <c r="H8" s="87"/>
      <c r="I8" s="87"/>
      <c r="J8" s="102"/>
      <c r="K8" s="103" t="s">
        <v>333</v>
      </c>
      <c r="L8" s="104"/>
      <c r="M8" s="104"/>
      <c r="N8" s="104"/>
      <c r="O8" s="104"/>
      <c r="P8" s="105" t="s">
        <v>334</v>
      </c>
      <c r="Q8" s="105"/>
      <c r="R8" s="105"/>
      <c r="S8" s="87"/>
      <c r="T8" s="87"/>
      <c r="U8" s="87"/>
      <c r="V8" s="87"/>
      <c r="W8" s="87"/>
    </row>
    <row r="9" spans="1:24" s="106" customFormat="1" ht="99">
      <c r="A9" s="106" t="s">
        <v>326</v>
      </c>
      <c r="B9" s="107" t="s">
        <v>7</v>
      </c>
      <c r="C9" s="136" t="s">
        <v>335</v>
      </c>
      <c r="D9" s="108" t="s">
        <v>336</v>
      </c>
      <c r="E9" s="108" t="s">
        <v>337</v>
      </c>
      <c r="F9" s="108" t="s">
        <v>338</v>
      </c>
      <c r="G9" s="109" t="s">
        <v>339</v>
      </c>
      <c r="H9" s="109" t="s">
        <v>340</v>
      </c>
      <c r="I9" s="109" t="s">
        <v>341</v>
      </c>
      <c r="J9" s="110" t="s">
        <v>342</v>
      </c>
      <c r="K9" s="111" t="s">
        <v>343</v>
      </c>
      <c r="L9" s="111" t="s">
        <v>344</v>
      </c>
      <c r="M9" s="111" t="s">
        <v>345</v>
      </c>
      <c r="N9" s="111" t="s">
        <v>346</v>
      </c>
      <c r="O9" s="111" t="s">
        <v>347</v>
      </c>
      <c r="P9" s="112" t="s">
        <v>348</v>
      </c>
      <c r="Q9" s="113" t="s">
        <v>327</v>
      </c>
      <c r="R9" s="113" t="s">
        <v>325</v>
      </c>
      <c r="S9" s="108" t="s">
        <v>349</v>
      </c>
      <c r="T9" s="108" t="s">
        <v>350</v>
      </c>
      <c r="U9" s="108" t="s">
        <v>351</v>
      </c>
      <c r="V9" s="108" t="s">
        <v>352</v>
      </c>
      <c r="W9" s="107" t="s">
        <v>353</v>
      </c>
    </row>
    <row r="10" spans="1:24" s="120" customFormat="1" ht="17.25" thickBot="1">
      <c r="A10" s="114"/>
      <c r="B10" s="114" t="s">
        <v>8</v>
      </c>
      <c r="C10" s="115">
        <f t="shared" ref="C10:E10" si="0">SUM(C11:C303)</f>
        <v>5517897</v>
      </c>
      <c r="D10" s="115">
        <f t="shared" si="0"/>
        <v>7997409535.7199974</v>
      </c>
      <c r="E10" s="115">
        <f t="shared" si="0"/>
        <v>1616899361.0769379</v>
      </c>
      <c r="F10" s="115">
        <f>SUM(F11:F303)</f>
        <v>9614308896.7969322</v>
      </c>
      <c r="G10" s="152">
        <v>1357.49</v>
      </c>
      <c r="H10" s="115">
        <f t="shared" ref="H10:I10" si="1">SUM(H11:H303)</f>
        <v>7490489998.5300007</v>
      </c>
      <c r="I10" s="115">
        <f t="shared" si="1"/>
        <v>2123818898.2669368</v>
      </c>
      <c r="J10" s="116">
        <f>I10/F10</f>
        <v>0.22090187875849301</v>
      </c>
      <c r="K10" s="117">
        <f>SUM(K11:K303)</f>
        <v>64692444.09983734</v>
      </c>
      <c r="L10" s="117">
        <f t="shared" ref="L10:P10" si="2">SUM(L11:L303)</f>
        <v>1151098.48</v>
      </c>
      <c r="M10" s="117">
        <f t="shared" si="2"/>
        <v>70383578.26639767</v>
      </c>
      <c r="N10" s="117">
        <f t="shared" si="2"/>
        <v>104067537.41999997</v>
      </c>
      <c r="O10" s="117">
        <f t="shared" si="2"/>
        <v>29400068.404098451</v>
      </c>
      <c r="P10" s="151">
        <f t="shared" si="2"/>
        <v>-498148949.14200032</v>
      </c>
      <c r="Q10" s="118">
        <v>-3590914.7967749638</v>
      </c>
      <c r="R10" s="118">
        <v>-3.6880373954772949E-7</v>
      </c>
      <c r="S10" s="115">
        <f>SUM(S11:S303)</f>
        <v>1891773760.9984949</v>
      </c>
      <c r="T10" s="115">
        <f>SUM(T11:T303)</f>
        <v>815416128.62295687</v>
      </c>
      <c r="U10" s="115">
        <f>SUM(U11:U303)</f>
        <v>2707189889.6214523</v>
      </c>
      <c r="V10" s="115">
        <f>SUM(V11:V303)</f>
        <v>819000000.00000083</v>
      </c>
      <c r="W10" s="115">
        <f>SUM(W11:W303)</f>
        <v>3526189889.6214538</v>
      </c>
      <c r="X10" s="119"/>
    </row>
    <row r="11" spans="1:24" s="127" customFormat="1" ht="16.5">
      <c r="A11" s="20">
        <v>5</v>
      </c>
      <c r="B11" s="18" t="s">
        <v>9</v>
      </c>
      <c r="C11" s="21">
        <v>9311</v>
      </c>
      <c r="D11" s="21">
        <v>15081065.970000001</v>
      </c>
      <c r="E11" s="21">
        <v>1898399.8578378963</v>
      </c>
      <c r="F11" s="21">
        <v>16979465.827837896</v>
      </c>
      <c r="G11" s="121">
        <v>1357.49</v>
      </c>
      <c r="H11" s="32">
        <v>12639589.390000001</v>
      </c>
      <c r="I11" s="32">
        <v>4339876.437837895</v>
      </c>
      <c r="J11" s="122">
        <f>I11/F11</f>
        <v>0.25559558126514509</v>
      </c>
      <c r="K11" s="123">
        <v>342097.95876266662</v>
      </c>
      <c r="L11" s="123">
        <v>0</v>
      </c>
      <c r="M11" s="123">
        <v>119142.70540100685</v>
      </c>
      <c r="N11" s="123">
        <v>154474.6495058478</v>
      </c>
      <c r="O11" s="123">
        <v>0</v>
      </c>
      <c r="P11" s="124">
        <v>-523276.79</v>
      </c>
      <c r="Q11" s="124">
        <v>1879209.0567288417</v>
      </c>
      <c r="R11" s="125">
        <v>504932.33530029096</v>
      </c>
      <c r="S11" s="21">
        <v>6816456.353536549</v>
      </c>
      <c r="T11" s="41">
        <v>5462511.7105114404</v>
      </c>
      <c r="U11" s="19">
        <v>12278968.064047989</v>
      </c>
      <c r="V11" s="19">
        <v>1913167.1043521855</v>
      </c>
      <c r="W11" s="44">
        <f>U11+V11</f>
        <v>14192135.168400174</v>
      </c>
      <c r="X11" s="126"/>
    </row>
    <row r="12" spans="1:24" s="127" customFormat="1" ht="16.5">
      <c r="A12" s="20">
        <v>9</v>
      </c>
      <c r="B12" s="18" t="s">
        <v>10</v>
      </c>
      <c r="C12" s="21">
        <v>2491</v>
      </c>
      <c r="D12" s="21">
        <v>4528488.9000000004</v>
      </c>
      <c r="E12" s="21">
        <v>401828.45266534924</v>
      </c>
      <c r="F12" s="21">
        <v>4930317.3526653498</v>
      </c>
      <c r="G12" s="121">
        <v>1357.49</v>
      </c>
      <c r="H12" s="32">
        <v>3381507.59</v>
      </c>
      <c r="I12" s="32">
        <v>1548809.76266535</v>
      </c>
      <c r="J12" s="122">
        <f t="shared" ref="J12:J75" si="3">I12/F12</f>
        <v>0.31413997353092432</v>
      </c>
      <c r="K12" s="123">
        <v>4293.4477440000001</v>
      </c>
      <c r="L12" s="123">
        <v>0</v>
      </c>
      <c r="M12" s="123">
        <v>22984.557931987798</v>
      </c>
      <c r="N12" s="123">
        <v>42384.93377544883</v>
      </c>
      <c r="O12" s="123">
        <v>0</v>
      </c>
      <c r="P12" s="124">
        <v>-111193.66500000001</v>
      </c>
      <c r="Q12" s="124">
        <v>443439.5488029861</v>
      </c>
      <c r="R12" s="125">
        <v>50352.41096800987</v>
      </c>
      <c r="S12" s="21">
        <v>2001070.9968877826</v>
      </c>
      <c r="T12" s="41">
        <v>1648227.2631641994</v>
      </c>
      <c r="U12" s="19">
        <v>3649298.260051982</v>
      </c>
      <c r="V12" s="19">
        <v>507613.53713668039</v>
      </c>
      <c r="W12" s="44">
        <f t="shared" ref="W12:W75" si="4">U12+V12</f>
        <v>4156911.7971886625</v>
      </c>
      <c r="X12" s="126"/>
    </row>
    <row r="13" spans="1:24" s="127" customFormat="1" ht="16.5">
      <c r="A13" s="20">
        <v>10</v>
      </c>
      <c r="B13" s="18" t="s">
        <v>11</v>
      </c>
      <c r="C13" s="21">
        <v>11197</v>
      </c>
      <c r="D13" s="21">
        <v>17600054.07</v>
      </c>
      <c r="E13" s="21">
        <v>1885376.0642691678</v>
      </c>
      <c r="F13" s="21">
        <v>19485430.134269167</v>
      </c>
      <c r="G13" s="121">
        <v>1357.49</v>
      </c>
      <c r="H13" s="32">
        <v>15199815.529999999</v>
      </c>
      <c r="I13" s="32">
        <v>4285614.6042691674</v>
      </c>
      <c r="J13" s="122">
        <f t="shared" si="3"/>
        <v>0.21993944063528914</v>
      </c>
      <c r="K13" s="123">
        <v>372885.30071466661</v>
      </c>
      <c r="L13" s="123">
        <v>0</v>
      </c>
      <c r="M13" s="123">
        <v>138124.25304565477</v>
      </c>
      <c r="N13" s="123">
        <v>202673.17058268582</v>
      </c>
      <c r="O13" s="123">
        <v>0</v>
      </c>
      <c r="P13" s="124">
        <v>-700718.85499999998</v>
      </c>
      <c r="Q13" s="124">
        <v>476650.52694299136</v>
      </c>
      <c r="R13" s="125">
        <v>-585219.92621367669</v>
      </c>
      <c r="S13" s="21">
        <v>4190009.0743414895</v>
      </c>
      <c r="T13" s="41">
        <v>6449463.2508941619</v>
      </c>
      <c r="U13" s="19">
        <v>10639472.325235652</v>
      </c>
      <c r="V13" s="19">
        <v>2356530.7267407016</v>
      </c>
      <c r="W13" s="44">
        <f t="shared" si="4"/>
        <v>12996003.051976353</v>
      </c>
      <c r="X13" s="126"/>
    </row>
    <row r="14" spans="1:24" s="127" customFormat="1" ht="16.5">
      <c r="A14" s="20">
        <v>16</v>
      </c>
      <c r="B14" s="18" t="s">
        <v>12</v>
      </c>
      <c r="C14" s="21">
        <v>8033</v>
      </c>
      <c r="D14" s="21">
        <v>10431824.660000002</v>
      </c>
      <c r="E14" s="21">
        <v>1646647.9887744868</v>
      </c>
      <c r="F14" s="21">
        <v>12078472.64877449</v>
      </c>
      <c r="G14" s="121">
        <v>1357.49</v>
      </c>
      <c r="H14" s="32">
        <v>10904717.17</v>
      </c>
      <c r="I14" s="32">
        <v>1173755.4787744898</v>
      </c>
      <c r="J14" s="122">
        <f t="shared" si="3"/>
        <v>9.7177475406510255E-2</v>
      </c>
      <c r="K14" s="123">
        <v>0</v>
      </c>
      <c r="L14" s="123">
        <v>0</v>
      </c>
      <c r="M14" s="123">
        <v>81648.565273976332</v>
      </c>
      <c r="N14" s="123">
        <v>159263.80323777898</v>
      </c>
      <c r="O14" s="123">
        <v>0</v>
      </c>
      <c r="P14" s="124">
        <v>-488809.10499999998</v>
      </c>
      <c r="Q14" s="124">
        <v>3540836.0920584123</v>
      </c>
      <c r="R14" s="125">
        <v>3051370.3678099574</v>
      </c>
      <c r="S14" s="21">
        <v>7518065.202154614</v>
      </c>
      <c r="T14" s="41">
        <v>2355477.8721798025</v>
      </c>
      <c r="U14" s="19">
        <v>9873543.0743344165</v>
      </c>
      <c r="V14" s="19">
        <v>1369693.3907009659</v>
      </c>
      <c r="W14" s="44">
        <f t="shared" si="4"/>
        <v>11243236.465035383</v>
      </c>
      <c r="X14" s="126"/>
    </row>
    <row r="15" spans="1:24" s="127" customFormat="1" ht="16.5">
      <c r="A15" s="20">
        <v>18</v>
      </c>
      <c r="B15" s="18" t="s">
        <v>13</v>
      </c>
      <c r="C15" s="21">
        <v>4847</v>
      </c>
      <c r="D15" s="21">
        <v>8274689.7999999998</v>
      </c>
      <c r="E15" s="21">
        <v>823550.15463220561</v>
      </c>
      <c r="F15" s="21">
        <v>9098239.9546322059</v>
      </c>
      <c r="G15" s="121">
        <v>1357.49</v>
      </c>
      <c r="H15" s="32">
        <v>6579754.0300000003</v>
      </c>
      <c r="I15" s="32">
        <v>2518485.9246322056</v>
      </c>
      <c r="J15" s="122">
        <f t="shared" si="3"/>
        <v>0.276810233318804</v>
      </c>
      <c r="K15" s="123">
        <v>0</v>
      </c>
      <c r="L15" s="123">
        <v>0</v>
      </c>
      <c r="M15" s="123">
        <v>38919.499797501681</v>
      </c>
      <c r="N15" s="123">
        <v>55565.854178709553</v>
      </c>
      <c r="O15" s="123">
        <v>0</v>
      </c>
      <c r="P15" s="124">
        <v>-246095.15</v>
      </c>
      <c r="Q15" s="124">
        <v>-654209.03827579878</v>
      </c>
      <c r="R15" s="125">
        <v>-460779.97007387754</v>
      </c>
      <c r="S15" s="21">
        <v>1251887.1202587401</v>
      </c>
      <c r="T15" s="41">
        <v>1275164.2632004984</v>
      </c>
      <c r="U15" s="19">
        <v>2527051.3834592383</v>
      </c>
      <c r="V15" s="19">
        <v>821877.82779781998</v>
      </c>
      <c r="W15" s="44">
        <f t="shared" si="4"/>
        <v>3348929.2112570582</v>
      </c>
      <c r="X15" s="126"/>
    </row>
    <row r="16" spans="1:24" s="127" customFormat="1" ht="16.5">
      <c r="A16" s="20">
        <v>19</v>
      </c>
      <c r="B16" s="18" t="s">
        <v>14</v>
      </c>
      <c r="C16" s="21">
        <v>3955</v>
      </c>
      <c r="D16" s="21">
        <v>6945152.7999999998</v>
      </c>
      <c r="E16" s="21">
        <v>517456.19610505685</v>
      </c>
      <c r="F16" s="21">
        <v>7462608.9961050563</v>
      </c>
      <c r="G16" s="121">
        <v>1357.49</v>
      </c>
      <c r="H16" s="32">
        <v>5368872.9500000002</v>
      </c>
      <c r="I16" s="32">
        <v>2093736.0461050561</v>
      </c>
      <c r="J16" s="122">
        <f t="shared" si="3"/>
        <v>0.28056354650201226</v>
      </c>
      <c r="K16" s="123">
        <v>0</v>
      </c>
      <c r="L16" s="123">
        <v>0</v>
      </c>
      <c r="M16" s="123">
        <v>33081.900250879553</v>
      </c>
      <c r="N16" s="123">
        <v>59169.163453949019</v>
      </c>
      <c r="O16" s="123">
        <v>0</v>
      </c>
      <c r="P16" s="124">
        <v>-203833.80000000002</v>
      </c>
      <c r="Q16" s="124">
        <v>33268.479509035387</v>
      </c>
      <c r="R16" s="125">
        <v>-282630.19735595456</v>
      </c>
      <c r="S16" s="21">
        <v>1732791.5919629657</v>
      </c>
      <c r="T16" s="41">
        <v>1675728.8415365168</v>
      </c>
      <c r="U16" s="19">
        <v>3408520.4334994825</v>
      </c>
      <c r="V16" s="19">
        <v>646881.81082533812</v>
      </c>
      <c r="W16" s="44">
        <f t="shared" si="4"/>
        <v>4055402.2443248206</v>
      </c>
      <c r="X16" s="126"/>
    </row>
    <row r="17" spans="1:24" s="127" customFormat="1" ht="16.5">
      <c r="A17" s="20">
        <v>20</v>
      </c>
      <c r="B17" s="18" t="s">
        <v>15</v>
      </c>
      <c r="C17" s="21">
        <v>16467</v>
      </c>
      <c r="D17" s="21">
        <v>25644301.800000001</v>
      </c>
      <c r="E17" s="21">
        <v>2299419.53838058</v>
      </c>
      <c r="F17" s="21">
        <v>27943721.338380583</v>
      </c>
      <c r="G17" s="121">
        <v>1357.49</v>
      </c>
      <c r="H17" s="32">
        <v>22353787.830000002</v>
      </c>
      <c r="I17" s="32">
        <v>5589933.5083805807</v>
      </c>
      <c r="J17" s="122">
        <f t="shared" si="3"/>
        <v>0.20004255842269766</v>
      </c>
      <c r="K17" s="123">
        <v>0</v>
      </c>
      <c r="L17" s="123">
        <v>0</v>
      </c>
      <c r="M17" s="123">
        <v>142076.53480738026</v>
      </c>
      <c r="N17" s="123">
        <v>196280.78984098448</v>
      </c>
      <c r="O17" s="123">
        <v>0</v>
      </c>
      <c r="P17" s="124">
        <v>-1373007.1800000002</v>
      </c>
      <c r="Q17" s="124">
        <v>-1714207.2295931785</v>
      </c>
      <c r="R17" s="125">
        <v>-1810467.7290828938</v>
      </c>
      <c r="S17" s="21">
        <v>1030608.6943528727</v>
      </c>
      <c r="T17" s="41">
        <v>7622272.4467263762</v>
      </c>
      <c r="U17" s="19">
        <v>8652881.1410792489</v>
      </c>
      <c r="V17" s="19">
        <v>2710018.7798919412</v>
      </c>
      <c r="W17" s="44">
        <f t="shared" si="4"/>
        <v>11362899.920971191</v>
      </c>
      <c r="X17" s="126"/>
    </row>
    <row r="18" spans="1:24" s="127" customFormat="1" ht="16.5">
      <c r="A18" s="20">
        <v>46</v>
      </c>
      <c r="B18" s="18" t="s">
        <v>16</v>
      </c>
      <c r="C18" s="21">
        <v>1362</v>
      </c>
      <c r="D18" s="21">
        <v>1532006.6400000001</v>
      </c>
      <c r="E18" s="21">
        <v>970159.56518027105</v>
      </c>
      <c r="F18" s="21">
        <v>2502166.2051802711</v>
      </c>
      <c r="G18" s="121">
        <v>1357.49</v>
      </c>
      <c r="H18" s="32">
        <v>1848901.3800000001</v>
      </c>
      <c r="I18" s="32">
        <v>653264.82518027094</v>
      </c>
      <c r="J18" s="122">
        <f t="shared" si="3"/>
        <v>0.26107970918470852</v>
      </c>
      <c r="K18" s="123">
        <v>161342.14953599998</v>
      </c>
      <c r="L18" s="123">
        <v>0</v>
      </c>
      <c r="M18" s="123">
        <v>14345.966122039223</v>
      </c>
      <c r="N18" s="123">
        <v>16219.784265230866</v>
      </c>
      <c r="O18" s="123">
        <v>0</v>
      </c>
      <c r="P18" s="124">
        <v>-91797.265000000014</v>
      </c>
      <c r="Q18" s="124">
        <v>287606.2565008594</v>
      </c>
      <c r="R18" s="125">
        <v>251018.86551231984</v>
      </c>
      <c r="S18" s="21">
        <v>1292000.5821167203</v>
      </c>
      <c r="T18" s="41">
        <v>402632.13391482271</v>
      </c>
      <c r="U18" s="19">
        <v>1694632.716031543</v>
      </c>
      <c r="V18" s="19">
        <v>289786.47210917075</v>
      </c>
      <c r="W18" s="44">
        <f t="shared" si="4"/>
        <v>1984419.1881407136</v>
      </c>
      <c r="X18" s="126"/>
    </row>
    <row r="19" spans="1:24" s="127" customFormat="1" ht="16.5">
      <c r="A19" s="20">
        <v>47</v>
      </c>
      <c r="B19" s="18" t="s">
        <v>17</v>
      </c>
      <c r="C19" s="21">
        <v>1789</v>
      </c>
      <c r="D19" s="21">
        <v>2029198.45</v>
      </c>
      <c r="E19" s="21">
        <v>1762549.926134611</v>
      </c>
      <c r="F19" s="21">
        <v>3791748.3761346107</v>
      </c>
      <c r="G19" s="121">
        <v>1357.49</v>
      </c>
      <c r="H19" s="32">
        <v>2428549.61</v>
      </c>
      <c r="I19" s="32">
        <v>1363198.7661346109</v>
      </c>
      <c r="J19" s="122">
        <f t="shared" si="3"/>
        <v>0.35951720180448388</v>
      </c>
      <c r="K19" s="123">
        <v>639480.11092799995</v>
      </c>
      <c r="L19" s="123">
        <v>160867.80000000002</v>
      </c>
      <c r="M19" s="123">
        <v>19093.358844985869</v>
      </c>
      <c r="N19" s="123">
        <v>21375.207118507333</v>
      </c>
      <c r="O19" s="123">
        <v>0</v>
      </c>
      <c r="P19" s="124">
        <v>-85571.280000000013</v>
      </c>
      <c r="Q19" s="124">
        <v>-51229.996352340473</v>
      </c>
      <c r="R19" s="125">
        <v>661688.988545798</v>
      </c>
      <c r="S19" s="21">
        <v>2728902.9552195612</v>
      </c>
      <c r="T19" s="41">
        <v>647276.37078083924</v>
      </c>
      <c r="U19" s="19">
        <v>3376179.3260004004</v>
      </c>
      <c r="V19" s="19">
        <v>380456.0111993092</v>
      </c>
      <c r="W19" s="44">
        <f t="shared" si="4"/>
        <v>3756635.3371997094</v>
      </c>
      <c r="X19" s="126"/>
    </row>
    <row r="20" spans="1:24" s="127" customFormat="1" ht="16.5">
      <c r="A20" s="20">
        <v>49</v>
      </c>
      <c r="B20" s="18" t="s">
        <v>18</v>
      </c>
      <c r="C20" s="21">
        <v>297132</v>
      </c>
      <c r="D20" s="21">
        <v>510079220.94999999</v>
      </c>
      <c r="E20" s="21">
        <v>140349725.81572762</v>
      </c>
      <c r="F20" s="21">
        <v>650428946.76572764</v>
      </c>
      <c r="G20" s="121">
        <v>1357.49</v>
      </c>
      <c r="H20" s="32">
        <v>403353718.68000001</v>
      </c>
      <c r="I20" s="32">
        <v>247075228.08572763</v>
      </c>
      <c r="J20" s="122">
        <f t="shared" si="3"/>
        <v>0.37986505569027129</v>
      </c>
      <c r="K20" s="123">
        <v>0</v>
      </c>
      <c r="L20" s="123">
        <v>0</v>
      </c>
      <c r="M20" s="123">
        <v>3497171.5738547202</v>
      </c>
      <c r="N20" s="123">
        <v>6833548.3812383562</v>
      </c>
      <c r="O20" s="123">
        <v>4644266.1779163191</v>
      </c>
      <c r="P20" s="124">
        <v>-30977363.55565</v>
      </c>
      <c r="Q20" s="124">
        <v>86211520.689616755</v>
      </c>
      <c r="R20" s="125">
        <v>31016317.082619712</v>
      </c>
      <c r="S20" s="21">
        <v>348300688.43532348</v>
      </c>
      <c r="T20" s="41">
        <v>-23458622.568328038</v>
      </c>
      <c r="U20" s="19">
        <v>324842065.86699545</v>
      </c>
      <c r="V20" s="19">
        <v>29023421.187467471</v>
      </c>
      <c r="W20" s="44">
        <f t="shared" si="4"/>
        <v>353865487.05446291</v>
      </c>
      <c r="X20" s="126"/>
    </row>
    <row r="21" spans="1:24" s="127" customFormat="1" ht="16.5">
      <c r="A21" s="20">
        <v>50</v>
      </c>
      <c r="B21" s="18" t="s">
        <v>19</v>
      </c>
      <c r="C21" s="21">
        <v>11417</v>
      </c>
      <c r="D21" s="21">
        <v>16290261.529999997</v>
      </c>
      <c r="E21" s="21">
        <v>2027264.3226083559</v>
      </c>
      <c r="F21" s="21">
        <v>18317525.852608353</v>
      </c>
      <c r="G21" s="121">
        <v>1357.49</v>
      </c>
      <c r="H21" s="32">
        <v>15498463.33</v>
      </c>
      <c r="I21" s="32">
        <v>2819062.5226083528</v>
      </c>
      <c r="J21" s="122">
        <f t="shared" si="3"/>
        <v>0.15389974308167431</v>
      </c>
      <c r="K21" s="123">
        <v>0</v>
      </c>
      <c r="L21" s="123">
        <v>0</v>
      </c>
      <c r="M21" s="123">
        <v>123281.58115483202</v>
      </c>
      <c r="N21" s="123">
        <v>112653.4272677392</v>
      </c>
      <c r="O21" s="123">
        <v>0</v>
      </c>
      <c r="P21" s="124">
        <v>-594151.82750000013</v>
      </c>
      <c r="Q21" s="124">
        <v>628306.45732506737</v>
      </c>
      <c r="R21" s="125">
        <v>418013.66582588805</v>
      </c>
      <c r="S21" s="21">
        <v>3507165.8266818793</v>
      </c>
      <c r="T21" s="41">
        <v>3578109.1830849731</v>
      </c>
      <c r="U21" s="19">
        <v>7085275.0097668525</v>
      </c>
      <c r="V21" s="19">
        <v>1976154.2664719345</v>
      </c>
      <c r="W21" s="44">
        <f t="shared" si="4"/>
        <v>9061429.2762387879</v>
      </c>
      <c r="X21" s="126"/>
    </row>
    <row r="22" spans="1:24" s="127" customFormat="1" ht="16.5">
      <c r="A22" s="20">
        <v>51</v>
      </c>
      <c r="B22" s="18" t="s">
        <v>20</v>
      </c>
      <c r="C22" s="21">
        <v>9334</v>
      </c>
      <c r="D22" s="21">
        <v>14908952.979999999</v>
      </c>
      <c r="E22" s="21">
        <v>1562354.5018484821</v>
      </c>
      <c r="F22" s="21">
        <v>16471307.48184848</v>
      </c>
      <c r="G22" s="121">
        <v>1357.49</v>
      </c>
      <c r="H22" s="32">
        <v>12670811.66</v>
      </c>
      <c r="I22" s="32">
        <v>3800495.82184848</v>
      </c>
      <c r="J22" s="122">
        <f t="shared" si="3"/>
        <v>0.23073431335288097</v>
      </c>
      <c r="K22" s="123">
        <v>0</v>
      </c>
      <c r="L22" s="123">
        <v>0</v>
      </c>
      <c r="M22" s="123">
        <v>118097.60856434506</v>
      </c>
      <c r="N22" s="123">
        <v>169526.95374650563</v>
      </c>
      <c r="O22" s="123">
        <v>0</v>
      </c>
      <c r="P22" s="124">
        <v>-434031.80249999999</v>
      </c>
      <c r="Q22" s="124">
        <v>-4112808.4434275771</v>
      </c>
      <c r="R22" s="124">
        <v>-4570243.0447092988</v>
      </c>
      <c r="S22" s="21">
        <v>-5028962.9064775463</v>
      </c>
      <c r="T22" s="41">
        <v>-173267.41414632293</v>
      </c>
      <c r="U22" s="19">
        <v>-5202230.3206238691</v>
      </c>
      <c r="V22" s="19">
        <v>1695141.8264438782</v>
      </c>
      <c r="W22" s="44">
        <f t="shared" si="4"/>
        <v>-3507088.4941799911</v>
      </c>
      <c r="X22" s="126"/>
    </row>
    <row r="23" spans="1:24" s="127" customFormat="1" ht="16.5">
      <c r="A23" s="20">
        <v>52</v>
      </c>
      <c r="B23" s="18" t="s">
        <v>21</v>
      </c>
      <c r="C23" s="21">
        <v>2404</v>
      </c>
      <c r="D23" s="21">
        <v>3722769.06</v>
      </c>
      <c r="E23" s="21">
        <v>561904.96884043526</v>
      </c>
      <c r="F23" s="21">
        <v>4284674.0288404357</v>
      </c>
      <c r="G23" s="121">
        <v>1357.49</v>
      </c>
      <c r="H23" s="32">
        <v>3263405.96</v>
      </c>
      <c r="I23" s="32">
        <v>1021268.0688404357</v>
      </c>
      <c r="J23" s="122">
        <f t="shared" si="3"/>
        <v>0.23835373752267036</v>
      </c>
      <c r="K23" s="123">
        <v>113718.392896</v>
      </c>
      <c r="L23" s="123">
        <v>0</v>
      </c>
      <c r="M23" s="123">
        <v>26542.142313167311</v>
      </c>
      <c r="N23" s="123">
        <v>48045.018086238233</v>
      </c>
      <c r="O23" s="123">
        <v>0</v>
      </c>
      <c r="P23" s="124">
        <v>-101460.065</v>
      </c>
      <c r="Q23" s="124">
        <v>699286.65500140435</v>
      </c>
      <c r="R23" s="125">
        <v>368478.99197772512</v>
      </c>
      <c r="S23" s="21">
        <v>2175879.2041149708</v>
      </c>
      <c r="T23" s="41">
        <v>1131007.2415292419</v>
      </c>
      <c r="U23" s="19">
        <v>3306886.4456442129</v>
      </c>
      <c r="V23" s="19">
        <v>529902.72455534525</v>
      </c>
      <c r="W23" s="44">
        <f t="shared" si="4"/>
        <v>3836789.1701995581</v>
      </c>
      <c r="X23" s="126"/>
    </row>
    <row r="24" spans="1:24" s="127" customFormat="1" ht="16.5">
      <c r="A24" s="20">
        <v>61</v>
      </c>
      <c r="B24" s="18" t="s">
        <v>22</v>
      </c>
      <c r="C24" s="21">
        <v>16573</v>
      </c>
      <c r="D24" s="21">
        <v>19117037.899999999</v>
      </c>
      <c r="E24" s="21">
        <v>3670368.2839355874</v>
      </c>
      <c r="F24" s="21">
        <v>22787406.183935586</v>
      </c>
      <c r="G24" s="121">
        <v>1357.49</v>
      </c>
      <c r="H24" s="32">
        <v>22497681.77</v>
      </c>
      <c r="I24" s="32">
        <v>289724.41393558681</v>
      </c>
      <c r="J24" s="122">
        <f t="shared" si="3"/>
        <v>1.2714233976301942E-2</v>
      </c>
      <c r="K24" s="123">
        <v>0</v>
      </c>
      <c r="L24" s="123">
        <v>0</v>
      </c>
      <c r="M24" s="123">
        <v>268810.30305615976</v>
      </c>
      <c r="N24" s="123">
        <v>219121.11943648927</v>
      </c>
      <c r="O24" s="123">
        <v>0</v>
      </c>
      <c r="P24" s="124">
        <v>-1603245.6074999999</v>
      </c>
      <c r="Q24" s="124">
        <v>1546169.1417286361</v>
      </c>
      <c r="R24" s="125">
        <v>2133623.5484488965</v>
      </c>
      <c r="S24" s="21">
        <v>2854202.9191057687</v>
      </c>
      <c r="T24" s="41">
        <v>6007314.984626445</v>
      </c>
      <c r="U24" s="19">
        <v>8861517.9037322141</v>
      </c>
      <c r="V24" s="19">
        <v>2876827.6916561765</v>
      </c>
      <c r="W24" s="44">
        <f t="shared" si="4"/>
        <v>11738345.59538839</v>
      </c>
      <c r="X24" s="126"/>
    </row>
    <row r="25" spans="1:24" s="127" customFormat="1" ht="16.5">
      <c r="A25" s="20">
        <v>69</v>
      </c>
      <c r="B25" s="18" t="s">
        <v>23</v>
      </c>
      <c r="C25" s="21">
        <v>6802</v>
      </c>
      <c r="D25" s="21">
        <v>11526127.919999998</v>
      </c>
      <c r="E25" s="21">
        <v>1298638.8431726603</v>
      </c>
      <c r="F25" s="21">
        <v>12824766.763172658</v>
      </c>
      <c r="G25" s="121">
        <v>1357.49</v>
      </c>
      <c r="H25" s="32">
        <v>9233646.9800000004</v>
      </c>
      <c r="I25" s="32">
        <v>3591119.7831726577</v>
      </c>
      <c r="J25" s="122">
        <f t="shared" si="3"/>
        <v>0.28001443219106681</v>
      </c>
      <c r="K25" s="123">
        <v>328079.83209600003</v>
      </c>
      <c r="L25" s="123">
        <v>0</v>
      </c>
      <c r="M25" s="123">
        <v>92320.697007476352</v>
      </c>
      <c r="N25" s="123">
        <v>108361.05637233621</v>
      </c>
      <c r="O25" s="123">
        <v>0</v>
      </c>
      <c r="P25" s="124">
        <v>-392669.60499999998</v>
      </c>
      <c r="Q25" s="124">
        <v>-1514006.079808255</v>
      </c>
      <c r="R25" s="125">
        <v>-1730207.9637557166</v>
      </c>
      <c r="S25" s="21">
        <v>482997.7200844991</v>
      </c>
      <c r="T25" s="41">
        <v>3674618.7928673006</v>
      </c>
      <c r="U25" s="19">
        <v>4157616.5129517997</v>
      </c>
      <c r="V25" s="19">
        <v>1293944.4907742715</v>
      </c>
      <c r="W25" s="44">
        <f t="shared" si="4"/>
        <v>5451561.0037260707</v>
      </c>
      <c r="X25" s="126"/>
    </row>
    <row r="26" spans="1:24" s="127" customFormat="1" ht="16.5">
      <c r="A26" s="20">
        <v>71</v>
      </c>
      <c r="B26" s="18" t="s">
        <v>24</v>
      </c>
      <c r="C26" s="21">
        <v>6613</v>
      </c>
      <c r="D26" s="21">
        <v>12169860.500000002</v>
      </c>
      <c r="E26" s="21">
        <v>1585202.0087813917</v>
      </c>
      <c r="F26" s="21">
        <v>13755062.508781394</v>
      </c>
      <c r="G26" s="121">
        <v>1357.49</v>
      </c>
      <c r="H26" s="32">
        <v>8977081.3699999992</v>
      </c>
      <c r="I26" s="32">
        <v>4777981.1387813948</v>
      </c>
      <c r="J26" s="122">
        <f t="shared" si="3"/>
        <v>0.34736164490209154</v>
      </c>
      <c r="K26" s="123">
        <v>272064.70997866668</v>
      </c>
      <c r="L26" s="123">
        <v>0</v>
      </c>
      <c r="M26" s="123">
        <v>89847.544349141128</v>
      </c>
      <c r="N26" s="123">
        <v>99151.311079424151</v>
      </c>
      <c r="O26" s="123">
        <v>0</v>
      </c>
      <c r="P26" s="124">
        <v>-380664.59</v>
      </c>
      <c r="Q26" s="124">
        <v>16197.520077027812</v>
      </c>
      <c r="R26" s="125">
        <v>-637115.25324471691</v>
      </c>
      <c r="S26" s="21">
        <v>4237462.381020938</v>
      </c>
      <c r="T26" s="41">
        <v>3926225.3395076329</v>
      </c>
      <c r="U26" s="19">
        <v>8163687.7205285709</v>
      </c>
      <c r="V26" s="19">
        <v>1274667.683212023</v>
      </c>
      <c r="W26" s="44">
        <f t="shared" si="4"/>
        <v>9438355.4037405942</v>
      </c>
      <c r="X26" s="126"/>
    </row>
    <row r="27" spans="1:24" s="127" customFormat="1" ht="16.5">
      <c r="A27" s="20">
        <v>72</v>
      </c>
      <c r="B27" s="18" t="s">
        <v>25</v>
      </c>
      <c r="C27" s="21">
        <v>950</v>
      </c>
      <c r="D27" s="21">
        <v>1134378.5299999998</v>
      </c>
      <c r="E27" s="21">
        <v>1373053.730861305</v>
      </c>
      <c r="F27" s="21">
        <v>2507432.2608613046</v>
      </c>
      <c r="G27" s="121">
        <v>1357.49</v>
      </c>
      <c r="H27" s="32">
        <v>1289615.5</v>
      </c>
      <c r="I27" s="32">
        <v>1217816.7608613046</v>
      </c>
      <c r="J27" s="122">
        <f t="shared" si="3"/>
        <v>0.48568281579139599</v>
      </c>
      <c r="K27" s="123">
        <v>57995.290933333337</v>
      </c>
      <c r="L27" s="123">
        <v>0</v>
      </c>
      <c r="M27" s="123">
        <v>8272.4384967664701</v>
      </c>
      <c r="N27" s="123">
        <v>13461.776027642663</v>
      </c>
      <c r="O27" s="123">
        <v>0</v>
      </c>
      <c r="P27" s="124">
        <v>-41853.82</v>
      </c>
      <c r="Q27" s="124">
        <v>-51925.98084717201</v>
      </c>
      <c r="R27" s="125">
        <v>-2094.3321891822666</v>
      </c>
      <c r="S27" s="21">
        <v>1201672.1332826926</v>
      </c>
      <c r="T27" s="41">
        <v>283319.95562195109</v>
      </c>
      <c r="U27" s="19">
        <v>1484992.0889046437</v>
      </c>
      <c r="V27" s="19">
        <v>162511.13424900657</v>
      </c>
      <c r="W27" s="44">
        <f t="shared" si="4"/>
        <v>1647503.2231536503</v>
      </c>
      <c r="X27" s="126"/>
    </row>
    <row r="28" spans="1:24" s="127" customFormat="1" ht="16.5">
      <c r="A28" s="20">
        <v>74</v>
      </c>
      <c r="B28" s="18" t="s">
        <v>26</v>
      </c>
      <c r="C28" s="21">
        <v>1083</v>
      </c>
      <c r="D28" s="21">
        <v>1412934.01</v>
      </c>
      <c r="E28" s="21">
        <v>467023.71733351628</v>
      </c>
      <c r="F28" s="21">
        <v>1879957.7273335163</v>
      </c>
      <c r="G28" s="121">
        <v>1357.49</v>
      </c>
      <c r="H28" s="32">
        <v>1470161.67</v>
      </c>
      <c r="I28" s="32">
        <v>409796.05733351642</v>
      </c>
      <c r="J28" s="122">
        <f t="shared" si="3"/>
        <v>0.21798152765634821</v>
      </c>
      <c r="K28" s="123">
        <v>146978.15803200001</v>
      </c>
      <c r="L28" s="123">
        <v>0</v>
      </c>
      <c r="M28" s="123">
        <v>12027.27986469648</v>
      </c>
      <c r="N28" s="123">
        <v>12532.201899253994</v>
      </c>
      <c r="O28" s="123">
        <v>0</v>
      </c>
      <c r="P28" s="124">
        <v>-50530.154999999999</v>
      </c>
      <c r="Q28" s="124">
        <v>234042.88213997387</v>
      </c>
      <c r="R28" s="125">
        <v>101037.00889135765</v>
      </c>
      <c r="S28" s="21">
        <v>865883.43316079839</v>
      </c>
      <c r="T28" s="41">
        <v>466165.09093199758</v>
      </c>
      <c r="U28" s="19">
        <v>1332048.524092796</v>
      </c>
      <c r="V28" s="19">
        <v>258140.1130748048</v>
      </c>
      <c r="W28" s="44">
        <f t="shared" si="4"/>
        <v>1590188.6371676009</v>
      </c>
      <c r="X28" s="126"/>
    </row>
    <row r="29" spans="1:24" s="127" customFormat="1" ht="16.5">
      <c r="A29" s="20">
        <v>75</v>
      </c>
      <c r="B29" s="18" t="s">
        <v>27</v>
      </c>
      <c r="C29" s="21">
        <v>19702</v>
      </c>
      <c r="D29" s="21">
        <v>24070361.620000001</v>
      </c>
      <c r="E29" s="21">
        <v>4581362.4644255247</v>
      </c>
      <c r="F29" s="21">
        <v>28651724.084425524</v>
      </c>
      <c r="G29" s="121">
        <v>1357.49</v>
      </c>
      <c r="H29" s="32">
        <v>26745267.98</v>
      </c>
      <c r="I29" s="32">
        <v>1906456.1044255234</v>
      </c>
      <c r="J29" s="122">
        <f t="shared" si="3"/>
        <v>6.6538966339614897E-2</v>
      </c>
      <c r="K29" s="123">
        <v>0</v>
      </c>
      <c r="L29" s="123">
        <v>0</v>
      </c>
      <c r="M29" s="123">
        <v>205975.21623400168</v>
      </c>
      <c r="N29" s="123">
        <v>336871.85495732573</v>
      </c>
      <c r="O29" s="123">
        <v>0</v>
      </c>
      <c r="P29" s="124">
        <v>-1309027.6250000002</v>
      </c>
      <c r="Q29" s="124">
        <v>-478063.67031347757</v>
      </c>
      <c r="R29" s="125">
        <v>1344675.0795458322</v>
      </c>
      <c r="S29" s="21">
        <v>2006886.9598492058</v>
      </c>
      <c r="T29" s="41">
        <v>-168857.9469357855</v>
      </c>
      <c r="U29" s="19">
        <v>1838029.0129134203</v>
      </c>
      <c r="V29" s="19">
        <v>3151800.7382198679</v>
      </c>
      <c r="W29" s="44">
        <f t="shared" si="4"/>
        <v>4989829.7511332883</v>
      </c>
      <c r="X29" s="126"/>
    </row>
    <row r="30" spans="1:24" s="127" customFormat="1" ht="16.5">
      <c r="A30" s="20">
        <v>77</v>
      </c>
      <c r="B30" s="18" t="s">
        <v>28</v>
      </c>
      <c r="C30" s="21">
        <v>4683</v>
      </c>
      <c r="D30" s="21">
        <v>6322875.7199999997</v>
      </c>
      <c r="E30" s="21">
        <v>993926.15816373262</v>
      </c>
      <c r="F30" s="21">
        <v>7316801.8781637326</v>
      </c>
      <c r="G30" s="121">
        <v>1357.49</v>
      </c>
      <c r="H30" s="32">
        <v>6357125.6699999999</v>
      </c>
      <c r="I30" s="32">
        <v>959676.20816373266</v>
      </c>
      <c r="J30" s="122">
        <f t="shared" si="3"/>
        <v>0.13116061144525326</v>
      </c>
      <c r="K30" s="123">
        <v>191250.747856</v>
      </c>
      <c r="L30" s="123">
        <v>0</v>
      </c>
      <c r="M30" s="123">
        <v>48269.888227938609</v>
      </c>
      <c r="N30" s="123">
        <v>85072.661902708394</v>
      </c>
      <c r="O30" s="123">
        <v>0</v>
      </c>
      <c r="P30" s="124">
        <v>-311176.07500000001</v>
      </c>
      <c r="Q30" s="124">
        <v>30098.38071286754</v>
      </c>
      <c r="R30" s="125">
        <v>22914.591225701341</v>
      </c>
      <c r="S30" s="21">
        <v>1026106.4030889487</v>
      </c>
      <c r="T30" s="41">
        <v>2713441.148248259</v>
      </c>
      <c r="U30" s="19">
        <v>3739547.5513372077</v>
      </c>
      <c r="V30" s="19">
        <v>1019416.2390555273</v>
      </c>
      <c r="W30" s="44">
        <f t="shared" si="4"/>
        <v>4758963.790392735</v>
      </c>
      <c r="X30" s="126"/>
    </row>
    <row r="31" spans="1:24" s="127" customFormat="1" ht="16.5">
      <c r="A31" s="20">
        <v>78</v>
      </c>
      <c r="B31" s="18" t="s">
        <v>29</v>
      </c>
      <c r="C31" s="21">
        <v>7979</v>
      </c>
      <c r="D31" s="21">
        <v>9091382.9799999986</v>
      </c>
      <c r="E31" s="21">
        <v>2697522.9371906458</v>
      </c>
      <c r="F31" s="21">
        <v>11788905.917190645</v>
      </c>
      <c r="G31" s="121">
        <v>1357.49</v>
      </c>
      <c r="H31" s="32">
        <v>10831412.710000001</v>
      </c>
      <c r="I31" s="32">
        <v>957493.207190644</v>
      </c>
      <c r="J31" s="122">
        <f t="shared" si="3"/>
        <v>8.1219853132801945E-2</v>
      </c>
      <c r="K31" s="123">
        <v>484961.74759466661</v>
      </c>
      <c r="L31" s="123">
        <v>0</v>
      </c>
      <c r="M31" s="123">
        <v>113799.54692206673</v>
      </c>
      <c r="N31" s="123">
        <v>119251.23762696264</v>
      </c>
      <c r="O31" s="123">
        <v>0</v>
      </c>
      <c r="P31" s="124">
        <v>-556602.07499999995</v>
      </c>
      <c r="Q31" s="124">
        <v>-1860289.7639129411</v>
      </c>
      <c r="R31" s="125">
        <v>-558577.61072941707</v>
      </c>
      <c r="S31" s="21">
        <v>-1299963.7103080184</v>
      </c>
      <c r="T31" s="41">
        <v>-53304.43578317143</v>
      </c>
      <c r="U31" s="19">
        <v>-1353268.1460911897</v>
      </c>
      <c r="V31" s="19">
        <v>1206408.8269364794</v>
      </c>
      <c r="W31" s="44">
        <f t="shared" si="4"/>
        <v>-146859.31915471028</v>
      </c>
      <c r="X31" s="126"/>
    </row>
    <row r="32" spans="1:24" s="127" customFormat="1" ht="16.5">
      <c r="A32" s="20">
        <v>79</v>
      </c>
      <c r="B32" s="18" t="s">
        <v>30</v>
      </c>
      <c r="C32" s="21">
        <v>6785</v>
      </c>
      <c r="D32" s="21">
        <v>8600093.9299999997</v>
      </c>
      <c r="E32" s="21">
        <v>1205936.6533531062</v>
      </c>
      <c r="F32" s="21">
        <v>9806030.5833531059</v>
      </c>
      <c r="G32" s="121">
        <v>1357.49</v>
      </c>
      <c r="H32" s="32">
        <v>9210569.6500000004</v>
      </c>
      <c r="I32" s="32">
        <v>595460.93335310556</v>
      </c>
      <c r="J32" s="122">
        <f t="shared" si="3"/>
        <v>6.0723952295638435E-2</v>
      </c>
      <c r="K32" s="123">
        <v>0</v>
      </c>
      <c r="L32" s="123">
        <v>0</v>
      </c>
      <c r="M32" s="123">
        <v>129781.34699427856</v>
      </c>
      <c r="N32" s="123">
        <v>116992.96468124422</v>
      </c>
      <c r="O32" s="123">
        <v>0</v>
      </c>
      <c r="P32" s="124">
        <v>-530432.28500000003</v>
      </c>
      <c r="Q32" s="124">
        <v>-955835.02731453779</v>
      </c>
      <c r="R32" s="125">
        <v>-890222.46590594621</v>
      </c>
      <c r="S32" s="21">
        <v>-1534254.5331918558</v>
      </c>
      <c r="T32" s="41">
        <v>-480679.43430832069</v>
      </c>
      <c r="U32" s="19">
        <v>-2014933.9675001765</v>
      </c>
      <c r="V32" s="19">
        <v>1053386.5067351875</v>
      </c>
      <c r="W32" s="44">
        <f t="shared" si="4"/>
        <v>-961547.46076498902</v>
      </c>
      <c r="X32" s="126"/>
    </row>
    <row r="33" spans="1:24" s="127" customFormat="1" ht="16.5">
      <c r="A33" s="20">
        <v>81</v>
      </c>
      <c r="B33" s="18" t="s">
        <v>31</v>
      </c>
      <c r="C33" s="21">
        <v>2621</v>
      </c>
      <c r="D33" s="21">
        <v>2349511.0900000003</v>
      </c>
      <c r="E33" s="21">
        <v>838360.1424472878</v>
      </c>
      <c r="F33" s="21">
        <v>3187871.232447288</v>
      </c>
      <c r="G33" s="121">
        <v>1357.49</v>
      </c>
      <c r="H33" s="32">
        <v>3557981.29</v>
      </c>
      <c r="I33" s="32">
        <v>-370110.05755271204</v>
      </c>
      <c r="J33" s="122">
        <f t="shared" si="3"/>
        <v>-0.1160994377017491</v>
      </c>
      <c r="K33" s="123">
        <v>240413.42663999999</v>
      </c>
      <c r="L33" s="123">
        <v>0</v>
      </c>
      <c r="M33" s="123">
        <v>33410.552382790593</v>
      </c>
      <c r="N33" s="123">
        <v>55451.932336010548</v>
      </c>
      <c r="O33" s="123">
        <v>0</v>
      </c>
      <c r="P33" s="124">
        <v>-169012.715</v>
      </c>
      <c r="Q33" s="124">
        <v>294256.02789829951</v>
      </c>
      <c r="R33" s="125">
        <v>415602.10805156146</v>
      </c>
      <c r="S33" s="21">
        <v>500011.27475595014</v>
      </c>
      <c r="T33" s="41">
        <v>267076.68745968642</v>
      </c>
      <c r="U33" s="19">
        <v>767087.96221563662</v>
      </c>
      <c r="V33" s="19">
        <v>611164.51798026962</v>
      </c>
      <c r="W33" s="44">
        <f t="shared" si="4"/>
        <v>1378252.4801959062</v>
      </c>
      <c r="X33" s="126"/>
    </row>
    <row r="34" spans="1:24" s="127" customFormat="1" ht="16.5">
      <c r="A34" s="20">
        <v>82</v>
      </c>
      <c r="B34" s="18" t="s">
        <v>32</v>
      </c>
      <c r="C34" s="21">
        <v>9405</v>
      </c>
      <c r="D34" s="21">
        <v>15241709.270000001</v>
      </c>
      <c r="E34" s="21">
        <v>1179369.4088076367</v>
      </c>
      <c r="F34" s="21">
        <v>16421078.678807639</v>
      </c>
      <c r="G34" s="121">
        <v>1357.49</v>
      </c>
      <c r="H34" s="32">
        <v>12767193.449999999</v>
      </c>
      <c r="I34" s="32">
        <v>3653885.2288076393</v>
      </c>
      <c r="J34" s="122">
        <f t="shared" si="3"/>
        <v>0.22251188854744308</v>
      </c>
      <c r="K34" s="123">
        <v>0</v>
      </c>
      <c r="L34" s="123">
        <v>0</v>
      </c>
      <c r="M34" s="123">
        <v>82943.765583742512</v>
      </c>
      <c r="N34" s="123">
        <v>152438.39272038685</v>
      </c>
      <c r="O34" s="123">
        <v>0</v>
      </c>
      <c r="P34" s="124">
        <v>-488118.42000000004</v>
      </c>
      <c r="Q34" s="124">
        <v>-343848.49388263217</v>
      </c>
      <c r="R34" s="125">
        <v>-363514.71816452115</v>
      </c>
      <c r="S34" s="21">
        <v>2693785.755064615</v>
      </c>
      <c r="T34" s="41">
        <v>2324489.3047122699</v>
      </c>
      <c r="U34" s="19">
        <v>5018275.0597768854</v>
      </c>
      <c r="V34" s="19">
        <v>1372776.4682119021</v>
      </c>
      <c r="W34" s="44">
        <f t="shared" si="4"/>
        <v>6391051.5279887877</v>
      </c>
      <c r="X34" s="126"/>
    </row>
    <row r="35" spans="1:24" s="127" customFormat="1" ht="16.5">
      <c r="A35" s="20">
        <v>86</v>
      </c>
      <c r="B35" s="18" t="s">
        <v>33</v>
      </c>
      <c r="C35" s="21">
        <v>8143</v>
      </c>
      <c r="D35" s="21">
        <v>12987154.120000001</v>
      </c>
      <c r="E35" s="21">
        <v>1357366.3174345845</v>
      </c>
      <c r="F35" s="21">
        <v>14344520.437434586</v>
      </c>
      <c r="G35" s="121">
        <v>1357.49</v>
      </c>
      <c r="H35" s="32">
        <v>11054041.07</v>
      </c>
      <c r="I35" s="32">
        <v>3290479.3674345855</v>
      </c>
      <c r="J35" s="122">
        <f t="shared" si="3"/>
        <v>0.22938929062051405</v>
      </c>
      <c r="K35" s="123">
        <v>0</v>
      </c>
      <c r="L35" s="123">
        <v>0</v>
      </c>
      <c r="M35" s="123">
        <v>53711.72636990725</v>
      </c>
      <c r="N35" s="123">
        <v>122839.35793352526</v>
      </c>
      <c r="O35" s="123">
        <v>0</v>
      </c>
      <c r="P35" s="124">
        <v>-464519.375</v>
      </c>
      <c r="Q35" s="124">
        <v>424456.15068637562</v>
      </c>
      <c r="R35" s="125">
        <v>73612.803466450918</v>
      </c>
      <c r="S35" s="21">
        <v>3500580.0308908448</v>
      </c>
      <c r="T35" s="41">
        <v>2875457.1050676238</v>
      </c>
      <c r="U35" s="19">
        <v>6376037.1359584685</v>
      </c>
      <c r="V35" s="19">
        <v>1396043.6042994424</v>
      </c>
      <c r="W35" s="44">
        <f t="shared" si="4"/>
        <v>7772080.7402579114</v>
      </c>
      <c r="X35" s="126"/>
    </row>
    <row r="36" spans="1:24" s="127" customFormat="1" ht="16.5">
      <c r="A36" s="20">
        <v>90</v>
      </c>
      <c r="B36" s="18" t="s">
        <v>34</v>
      </c>
      <c r="C36" s="21">
        <v>3136</v>
      </c>
      <c r="D36" s="21">
        <v>3021008.6900000004</v>
      </c>
      <c r="E36" s="21">
        <v>1310181.7015867301</v>
      </c>
      <c r="F36" s="21">
        <v>4331190.3915867303</v>
      </c>
      <c r="G36" s="121">
        <v>1357.49</v>
      </c>
      <c r="H36" s="32">
        <v>4257088.6399999997</v>
      </c>
      <c r="I36" s="32">
        <v>74101.751586730592</v>
      </c>
      <c r="J36" s="122">
        <f t="shared" si="3"/>
        <v>1.7108864974089359E-2</v>
      </c>
      <c r="K36" s="123">
        <v>973839.13983999984</v>
      </c>
      <c r="L36" s="123">
        <v>0</v>
      </c>
      <c r="M36" s="123">
        <v>38977.501144294118</v>
      </c>
      <c r="N36" s="123">
        <v>56067.877535561885</v>
      </c>
      <c r="O36" s="123">
        <v>0</v>
      </c>
      <c r="P36" s="124">
        <v>-201185.57250000001</v>
      </c>
      <c r="Q36" s="124">
        <v>125733.8554724703</v>
      </c>
      <c r="R36" s="125">
        <v>-653862.3517834699</v>
      </c>
      <c r="S36" s="21">
        <v>413672.20129558677</v>
      </c>
      <c r="T36" s="41">
        <v>-12815.200855707768</v>
      </c>
      <c r="U36" s="19">
        <v>400857.00043987902</v>
      </c>
      <c r="V36" s="19">
        <v>697781.00901599589</v>
      </c>
      <c r="W36" s="44">
        <f t="shared" si="4"/>
        <v>1098638.009455875</v>
      </c>
      <c r="X36" s="126"/>
    </row>
    <row r="37" spans="1:24" s="127" customFormat="1" ht="16.5">
      <c r="A37" s="20">
        <v>91</v>
      </c>
      <c r="B37" s="18" t="s">
        <v>35</v>
      </c>
      <c r="C37" s="21">
        <v>658457</v>
      </c>
      <c r="D37" s="21">
        <v>874862245.68999994</v>
      </c>
      <c r="E37" s="21">
        <v>288182151.98634869</v>
      </c>
      <c r="F37" s="21">
        <v>1163044397.6763487</v>
      </c>
      <c r="G37" s="121">
        <v>1357.49</v>
      </c>
      <c r="H37" s="32">
        <v>893848792.92999995</v>
      </c>
      <c r="I37" s="32">
        <v>269195604.74634874</v>
      </c>
      <c r="J37" s="122">
        <f t="shared" si="3"/>
        <v>0.2314577201731729</v>
      </c>
      <c r="K37" s="123">
        <v>0</v>
      </c>
      <c r="L37" s="123">
        <v>0</v>
      </c>
      <c r="M37" s="123">
        <v>11105153.271963337</v>
      </c>
      <c r="N37" s="123">
        <v>13138803.44734589</v>
      </c>
      <c r="O37" s="123">
        <v>3511168.7737840875</v>
      </c>
      <c r="P37" s="124">
        <v>-80268371.109400004</v>
      </c>
      <c r="Q37" s="124">
        <v>-18377841.017744798</v>
      </c>
      <c r="R37" s="125">
        <v>-84284775.365142062</v>
      </c>
      <c r="S37" s="21">
        <v>114019742.74715519</v>
      </c>
      <c r="T37" s="41">
        <v>-60518513.857926749</v>
      </c>
      <c r="U37" s="19">
        <v>53501228.889228441</v>
      </c>
      <c r="V37" s="19">
        <v>84656618.488210052</v>
      </c>
      <c r="W37" s="44">
        <f t="shared" si="4"/>
        <v>138157847.37743849</v>
      </c>
      <c r="X37" s="126"/>
    </row>
    <row r="38" spans="1:24" s="127" customFormat="1" ht="16.5">
      <c r="A38" s="20">
        <v>92</v>
      </c>
      <c r="B38" s="18" t="s">
        <v>36</v>
      </c>
      <c r="C38" s="21">
        <v>239206</v>
      </c>
      <c r="D38" s="21">
        <v>377361933.97999996</v>
      </c>
      <c r="E38" s="21">
        <v>129336089.47574258</v>
      </c>
      <c r="F38" s="21">
        <v>506698023.45574254</v>
      </c>
      <c r="G38" s="121">
        <v>1357.49</v>
      </c>
      <c r="H38" s="32">
        <v>324719752.94</v>
      </c>
      <c r="I38" s="32">
        <v>181978270.51574254</v>
      </c>
      <c r="J38" s="122">
        <f t="shared" si="3"/>
        <v>0.35914541224105923</v>
      </c>
      <c r="K38" s="123">
        <v>0</v>
      </c>
      <c r="L38" s="123">
        <v>0</v>
      </c>
      <c r="M38" s="123">
        <v>3137384.4908346091</v>
      </c>
      <c r="N38" s="123">
        <v>5329604.3443425428</v>
      </c>
      <c r="O38" s="123">
        <v>3802709.0964219975</v>
      </c>
      <c r="P38" s="124">
        <v>-32956081.199949995</v>
      </c>
      <c r="Q38" s="124">
        <v>-22836374.691326935</v>
      </c>
      <c r="R38" s="125">
        <v>138698.57291792423</v>
      </c>
      <c r="S38" s="21">
        <v>138594211.12898266</v>
      </c>
      <c r="T38" s="41">
        <v>-3731281.7859953395</v>
      </c>
      <c r="U38" s="19">
        <v>134862929.34298733</v>
      </c>
      <c r="V38" s="19">
        <v>28880220.229859084</v>
      </c>
      <c r="W38" s="44">
        <f t="shared" si="4"/>
        <v>163743149.57284641</v>
      </c>
      <c r="X38" s="126"/>
    </row>
    <row r="39" spans="1:24" s="127" customFormat="1" ht="16.5">
      <c r="A39" s="20">
        <v>97</v>
      </c>
      <c r="B39" s="18" t="s">
        <v>37</v>
      </c>
      <c r="C39" s="21">
        <v>2131</v>
      </c>
      <c r="D39" s="21">
        <v>2084845.5800000003</v>
      </c>
      <c r="E39" s="21">
        <v>1135371.2492398336</v>
      </c>
      <c r="F39" s="21">
        <v>3220216.8292398341</v>
      </c>
      <c r="G39" s="121">
        <v>1357.49</v>
      </c>
      <c r="H39" s="32">
        <v>2892811.19</v>
      </c>
      <c r="I39" s="32">
        <v>327405.63923983416</v>
      </c>
      <c r="J39" s="122">
        <f t="shared" si="3"/>
        <v>0.10167192353849094</v>
      </c>
      <c r="K39" s="123">
        <v>101331.94816</v>
      </c>
      <c r="L39" s="123">
        <v>0</v>
      </c>
      <c r="M39" s="123">
        <v>21470.774783113357</v>
      </c>
      <c r="N39" s="123">
        <v>19582.994311939856</v>
      </c>
      <c r="O39" s="123">
        <v>0</v>
      </c>
      <c r="P39" s="124">
        <v>-138808.08499999999</v>
      </c>
      <c r="Q39" s="124">
        <v>179302.23141044893</v>
      </c>
      <c r="R39" s="125">
        <v>602458.74507713842</v>
      </c>
      <c r="S39" s="21">
        <v>1112744.2479824747</v>
      </c>
      <c r="T39" s="41">
        <v>146100.56355772447</v>
      </c>
      <c r="U39" s="19">
        <v>1258844.8115401992</v>
      </c>
      <c r="V39" s="19">
        <v>438251.56820183218</v>
      </c>
      <c r="W39" s="44">
        <f t="shared" si="4"/>
        <v>1697096.3797420315</v>
      </c>
      <c r="X39" s="126"/>
    </row>
    <row r="40" spans="1:24" s="127" customFormat="1" ht="16.5">
      <c r="A40" s="20">
        <v>98</v>
      </c>
      <c r="B40" s="18" t="s">
        <v>38</v>
      </c>
      <c r="C40" s="21">
        <v>23090</v>
      </c>
      <c r="D40" s="21">
        <v>36814196.350000001</v>
      </c>
      <c r="E40" s="21">
        <v>3510192.2854759232</v>
      </c>
      <c r="F40" s="21">
        <v>40324388.635475926</v>
      </c>
      <c r="G40" s="121">
        <v>1357.49</v>
      </c>
      <c r="H40" s="32">
        <v>31344444.100000001</v>
      </c>
      <c r="I40" s="32">
        <v>8979944.5354759246</v>
      </c>
      <c r="J40" s="122">
        <f t="shared" si="3"/>
        <v>0.22269263935165273</v>
      </c>
      <c r="K40" s="123">
        <v>0</v>
      </c>
      <c r="L40" s="123">
        <v>0</v>
      </c>
      <c r="M40" s="123">
        <v>187206.90213409936</v>
      </c>
      <c r="N40" s="123">
        <v>453203.09766058432</v>
      </c>
      <c r="O40" s="123">
        <v>0</v>
      </c>
      <c r="P40" s="124">
        <v>-1449201.138</v>
      </c>
      <c r="Q40" s="124">
        <v>3582516.325393742</v>
      </c>
      <c r="R40" s="124">
        <v>2528114.0829214337</v>
      </c>
      <c r="S40" s="21">
        <v>14281783.805585785</v>
      </c>
      <c r="T40" s="41">
        <v>6756087.4565847525</v>
      </c>
      <c r="U40" s="19">
        <v>21037871.262170538</v>
      </c>
      <c r="V40" s="19">
        <v>3413782.7451328421</v>
      </c>
      <c r="W40" s="44">
        <f t="shared" si="4"/>
        <v>24451654.007303379</v>
      </c>
      <c r="X40" s="126"/>
    </row>
    <row r="41" spans="1:24" s="127" customFormat="1" ht="16.5">
      <c r="A41" s="20">
        <v>102</v>
      </c>
      <c r="B41" s="18" t="s">
        <v>39</v>
      </c>
      <c r="C41" s="21">
        <v>9870</v>
      </c>
      <c r="D41" s="21">
        <v>13149056.960000001</v>
      </c>
      <c r="E41" s="21">
        <v>1802982.8755883165</v>
      </c>
      <c r="F41" s="21">
        <v>14952039.835588317</v>
      </c>
      <c r="G41" s="121">
        <v>1357.49</v>
      </c>
      <c r="H41" s="32">
        <v>13398426.300000001</v>
      </c>
      <c r="I41" s="32">
        <v>1553613.5355883166</v>
      </c>
      <c r="J41" s="122">
        <f t="shared" si="3"/>
        <v>0.1039064604342787</v>
      </c>
      <c r="K41" s="123">
        <v>0</v>
      </c>
      <c r="L41" s="123">
        <v>0</v>
      </c>
      <c r="M41" s="123">
        <v>129345.35924817498</v>
      </c>
      <c r="N41" s="123">
        <v>166904.5606486937</v>
      </c>
      <c r="O41" s="123">
        <v>0</v>
      </c>
      <c r="P41" s="124">
        <v>-596487.95000000007</v>
      </c>
      <c r="Q41" s="124">
        <v>984515.62336790236</v>
      </c>
      <c r="R41" s="125">
        <v>618463.79893695342</v>
      </c>
      <c r="S41" s="21">
        <v>2856354.9277900411</v>
      </c>
      <c r="T41" s="41">
        <v>4147810.2231568741</v>
      </c>
      <c r="U41" s="19">
        <v>7004165.1509469151</v>
      </c>
      <c r="V41" s="19">
        <v>1917185.8273248719</v>
      </c>
      <c r="W41" s="44">
        <f t="shared" si="4"/>
        <v>8921350.9782717861</v>
      </c>
      <c r="X41" s="126"/>
    </row>
    <row r="42" spans="1:24" s="127" customFormat="1" ht="16.5">
      <c r="A42" s="20">
        <v>103</v>
      </c>
      <c r="B42" s="18" t="s">
        <v>40</v>
      </c>
      <c r="C42" s="21">
        <v>2166</v>
      </c>
      <c r="D42" s="21">
        <v>3012389.37</v>
      </c>
      <c r="E42" s="21">
        <v>390229.33210452308</v>
      </c>
      <c r="F42" s="21">
        <v>3402618.7021045233</v>
      </c>
      <c r="G42" s="121">
        <v>1357.49</v>
      </c>
      <c r="H42" s="32">
        <v>2940323.34</v>
      </c>
      <c r="I42" s="32">
        <v>462295.36210452346</v>
      </c>
      <c r="J42" s="122">
        <f t="shared" si="3"/>
        <v>0.13586458036529139</v>
      </c>
      <c r="K42" s="123">
        <v>0</v>
      </c>
      <c r="L42" s="123">
        <v>0</v>
      </c>
      <c r="M42" s="123">
        <v>17658.681494714179</v>
      </c>
      <c r="N42" s="123">
        <v>16355.144977649546</v>
      </c>
      <c r="O42" s="123">
        <v>0</v>
      </c>
      <c r="P42" s="124">
        <v>-134546.19500000001</v>
      </c>
      <c r="Q42" s="124">
        <v>247307.95941079801</v>
      </c>
      <c r="R42" s="125">
        <v>151797.31374396881</v>
      </c>
      <c r="S42" s="21">
        <v>760868.26673165406</v>
      </c>
      <c r="T42" s="41">
        <v>1103889.7374757451</v>
      </c>
      <c r="U42" s="19">
        <v>1864758.0042073992</v>
      </c>
      <c r="V42" s="19">
        <v>466061.27691285906</v>
      </c>
      <c r="W42" s="44">
        <f t="shared" si="4"/>
        <v>2330819.2811202584</v>
      </c>
      <c r="X42" s="126"/>
    </row>
    <row r="43" spans="1:24" s="127" customFormat="1" ht="16.5">
      <c r="A43" s="20">
        <v>105</v>
      </c>
      <c r="B43" s="18" t="s">
        <v>41</v>
      </c>
      <c r="C43" s="21">
        <v>2139</v>
      </c>
      <c r="D43" s="21">
        <v>1899802.5599999998</v>
      </c>
      <c r="E43" s="21">
        <v>1325499.8108639752</v>
      </c>
      <c r="F43" s="21">
        <v>3225302.370863975</v>
      </c>
      <c r="G43" s="121">
        <v>1357.49</v>
      </c>
      <c r="H43" s="32">
        <v>2903671.11</v>
      </c>
      <c r="I43" s="32">
        <v>321631.26086397516</v>
      </c>
      <c r="J43" s="122">
        <f t="shared" si="3"/>
        <v>9.972127381589295E-2</v>
      </c>
      <c r="K43" s="123">
        <v>681224.40777599986</v>
      </c>
      <c r="L43" s="123">
        <v>0</v>
      </c>
      <c r="M43" s="123">
        <v>20963.261399231891</v>
      </c>
      <c r="N43" s="123">
        <v>34300.781094482285</v>
      </c>
      <c r="O43" s="123">
        <v>0</v>
      </c>
      <c r="P43" s="124">
        <v>-114566.045</v>
      </c>
      <c r="Q43" s="124">
        <v>366536.63991499488</v>
      </c>
      <c r="R43" s="125">
        <v>372358.27057843527</v>
      </c>
      <c r="S43" s="21">
        <v>1682448.5766271194</v>
      </c>
      <c r="T43" s="41">
        <v>727305.44098069519</v>
      </c>
      <c r="U43" s="19">
        <v>2409754.0176078146</v>
      </c>
      <c r="V43" s="19">
        <v>482796.5705798578</v>
      </c>
      <c r="W43" s="44">
        <f t="shared" si="4"/>
        <v>2892550.5881876722</v>
      </c>
      <c r="X43" s="126"/>
    </row>
    <row r="44" spans="1:24" s="127" customFormat="1" ht="16.5">
      <c r="A44" s="20">
        <v>106</v>
      </c>
      <c r="B44" s="18" t="s">
        <v>42</v>
      </c>
      <c r="C44" s="21">
        <v>46880</v>
      </c>
      <c r="D44" s="21">
        <v>67200798.939999998</v>
      </c>
      <c r="E44" s="21">
        <v>10250862.156399649</v>
      </c>
      <c r="F44" s="21">
        <v>77451661.09639965</v>
      </c>
      <c r="G44" s="121">
        <v>1357.49</v>
      </c>
      <c r="H44" s="32">
        <v>63639131.200000003</v>
      </c>
      <c r="I44" s="32">
        <v>13812529.896399647</v>
      </c>
      <c r="J44" s="122">
        <f t="shared" si="3"/>
        <v>0.17833742622005203</v>
      </c>
      <c r="K44" s="123">
        <v>0</v>
      </c>
      <c r="L44" s="123">
        <v>0</v>
      </c>
      <c r="M44" s="123">
        <v>577835.56679253443</v>
      </c>
      <c r="N44" s="123">
        <v>891343.27276910853</v>
      </c>
      <c r="O44" s="123">
        <v>126214.84127152158</v>
      </c>
      <c r="P44" s="124">
        <v>-4732354.3232500004</v>
      </c>
      <c r="Q44" s="124">
        <v>-466606.46200008155</v>
      </c>
      <c r="R44" s="125">
        <v>2202767.691561881</v>
      </c>
      <c r="S44" s="21">
        <v>12411730.48354461</v>
      </c>
      <c r="T44" s="41">
        <v>-193018.53072229135</v>
      </c>
      <c r="U44" s="19">
        <v>12218711.952822318</v>
      </c>
      <c r="V44" s="19">
        <v>6548960.4965896606</v>
      </c>
      <c r="W44" s="44">
        <f t="shared" si="4"/>
        <v>18767672.449411981</v>
      </c>
      <c r="X44" s="126"/>
    </row>
    <row r="45" spans="1:24" s="127" customFormat="1" ht="16.5">
      <c r="A45" s="20">
        <v>108</v>
      </c>
      <c r="B45" s="18" t="s">
        <v>43</v>
      </c>
      <c r="C45" s="21">
        <v>10337</v>
      </c>
      <c r="D45" s="21">
        <v>16245274.289999999</v>
      </c>
      <c r="E45" s="21">
        <v>1464461.2939252886</v>
      </c>
      <c r="F45" s="21">
        <v>17709735.583925288</v>
      </c>
      <c r="G45" s="121">
        <v>1357.49</v>
      </c>
      <c r="H45" s="32">
        <v>14032374.130000001</v>
      </c>
      <c r="I45" s="32">
        <v>3677361.4539252874</v>
      </c>
      <c r="J45" s="122">
        <f t="shared" si="3"/>
        <v>0.20764632179280768</v>
      </c>
      <c r="K45" s="123">
        <v>0</v>
      </c>
      <c r="L45" s="123">
        <v>0</v>
      </c>
      <c r="M45" s="123">
        <v>89991.154059379798</v>
      </c>
      <c r="N45" s="123">
        <v>176604.80334860436</v>
      </c>
      <c r="O45" s="123">
        <v>0</v>
      </c>
      <c r="P45" s="124">
        <v>-637196.41249999998</v>
      </c>
      <c r="Q45" s="124">
        <v>794831.40611597209</v>
      </c>
      <c r="R45" s="125">
        <v>199402.46865127463</v>
      </c>
      <c r="S45" s="21">
        <v>4300994.8736005183</v>
      </c>
      <c r="T45" s="41">
        <v>4479167.3199746851</v>
      </c>
      <c r="U45" s="19">
        <v>8780162.1935752034</v>
      </c>
      <c r="V45" s="19">
        <v>1731385.3863370619</v>
      </c>
      <c r="W45" s="44">
        <f t="shared" si="4"/>
        <v>10511547.579912266</v>
      </c>
      <c r="X45" s="126"/>
    </row>
    <row r="46" spans="1:24" s="127" customFormat="1" ht="16.5">
      <c r="A46" s="20">
        <v>109</v>
      </c>
      <c r="B46" s="18" t="s">
        <v>44</v>
      </c>
      <c r="C46" s="21">
        <v>67971</v>
      </c>
      <c r="D46" s="21">
        <v>92175313.710000008</v>
      </c>
      <c r="E46" s="21">
        <v>14112447.715683714</v>
      </c>
      <c r="F46" s="21">
        <v>106287761.42568372</v>
      </c>
      <c r="G46" s="121">
        <v>1357.49</v>
      </c>
      <c r="H46" s="32">
        <v>92269952.790000007</v>
      </c>
      <c r="I46" s="32">
        <v>14017808.635683715</v>
      </c>
      <c r="J46" s="122">
        <f t="shared" si="3"/>
        <v>0.13188544426617688</v>
      </c>
      <c r="K46" s="123">
        <v>0</v>
      </c>
      <c r="L46" s="123">
        <v>0</v>
      </c>
      <c r="M46" s="123">
        <v>887773.7603111465</v>
      </c>
      <c r="N46" s="123">
        <v>1267399.1174996709</v>
      </c>
      <c r="O46" s="123">
        <v>146984.67400698512</v>
      </c>
      <c r="P46" s="124">
        <v>-6703202.03455</v>
      </c>
      <c r="Q46" s="124">
        <v>324704.96673267352</v>
      </c>
      <c r="R46" s="125">
        <v>3172210.2878402574</v>
      </c>
      <c r="S46" s="21">
        <v>13113679.40752445</v>
      </c>
      <c r="T46" s="41">
        <v>7063824.4965344556</v>
      </c>
      <c r="U46" s="19">
        <v>20177503.904058903</v>
      </c>
      <c r="V46" s="19">
        <v>10152097.412563667</v>
      </c>
      <c r="W46" s="44">
        <f t="shared" si="4"/>
        <v>30329601.31662257</v>
      </c>
      <c r="X46" s="126"/>
    </row>
    <row r="47" spans="1:24" s="127" customFormat="1" ht="16.5">
      <c r="A47" s="20">
        <v>111</v>
      </c>
      <c r="B47" s="18" t="s">
        <v>45</v>
      </c>
      <c r="C47" s="21">
        <v>18344</v>
      </c>
      <c r="D47" s="21">
        <v>18982083.359999999</v>
      </c>
      <c r="E47" s="21">
        <v>4090901.6211973708</v>
      </c>
      <c r="F47" s="21">
        <v>23072984.981197372</v>
      </c>
      <c r="G47" s="121">
        <v>1357.49</v>
      </c>
      <c r="H47" s="32">
        <v>24901796.559999999</v>
      </c>
      <c r="I47" s="32">
        <v>-1828811.5788026266</v>
      </c>
      <c r="J47" s="122">
        <f t="shared" si="3"/>
        <v>-7.9262027877752314E-2</v>
      </c>
      <c r="K47" s="123">
        <v>0</v>
      </c>
      <c r="L47" s="123">
        <v>0</v>
      </c>
      <c r="M47" s="123">
        <v>221116.98425874268</v>
      </c>
      <c r="N47" s="123">
        <v>381157.96053684183</v>
      </c>
      <c r="O47" s="123">
        <v>0</v>
      </c>
      <c r="P47" s="124">
        <v>-1579655.5502499999</v>
      </c>
      <c r="Q47" s="124">
        <v>4771516.2116033938</v>
      </c>
      <c r="R47" s="125">
        <v>4883801.164530063</v>
      </c>
      <c r="S47" s="21">
        <v>6849125.1918764142</v>
      </c>
      <c r="T47" s="41">
        <v>5605111.1645146525</v>
      </c>
      <c r="U47" s="19">
        <v>12454236.356391067</v>
      </c>
      <c r="V47" s="19">
        <v>3080256.0173459691</v>
      </c>
      <c r="W47" s="44">
        <f t="shared" si="4"/>
        <v>15534492.373737035</v>
      </c>
      <c r="X47" s="126"/>
    </row>
    <row r="48" spans="1:24" s="127" customFormat="1" ht="16.5">
      <c r="A48" s="20">
        <v>139</v>
      </c>
      <c r="B48" s="18" t="s">
        <v>46</v>
      </c>
      <c r="C48" s="21">
        <v>9912</v>
      </c>
      <c r="D48" s="21">
        <v>20258377.329999998</v>
      </c>
      <c r="E48" s="21">
        <v>2254464.5683431029</v>
      </c>
      <c r="F48" s="21">
        <v>22512841.898343101</v>
      </c>
      <c r="G48" s="121">
        <v>1357.49</v>
      </c>
      <c r="H48" s="32">
        <v>13455440.880000001</v>
      </c>
      <c r="I48" s="32">
        <v>9057401.0183431003</v>
      </c>
      <c r="J48" s="122">
        <f t="shared" si="3"/>
        <v>0.40232153093962369</v>
      </c>
      <c r="K48" s="123">
        <v>0</v>
      </c>
      <c r="L48" s="123">
        <v>0</v>
      </c>
      <c r="M48" s="123">
        <v>84494.240308703243</v>
      </c>
      <c r="N48" s="123">
        <v>173858.95702665971</v>
      </c>
      <c r="O48" s="123">
        <v>16784.097893159054</v>
      </c>
      <c r="P48" s="124">
        <v>-536915.38500000001</v>
      </c>
      <c r="Q48" s="124">
        <v>-429732.43547558074</v>
      </c>
      <c r="R48" s="125">
        <v>-885813.02231922478</v>
      </c>
      <c r="S48" s="21">
        <v>7480077.4707768168</v>
      </c>
      <c r="T48" s="41">
        <v>5283165.6915568877</v>
      </c>
      <c r="U48" s="19">
        <v>12763243.162333705</v>
      </c>
      <c r="V48" s="19">
        <v>1478972.4445729773</v>
      </c>
      <c r="W48" s="44">
        <f t="shared" si="4"/>
        <v>14242215.606906682</v>
      </c>
      <c r="X48" s="126"/>
    </row>
    <row r="49" spans="1:24" s="127" customFormat="1" ht="16.5">
      <c r="A49" s="20">
        <v>140</v>
      </c>
      <c r="B49" s="18" t="s">
        <v>47</v>
      </c>
      <c r="C49" s="21">
        <v>20958</v>
      </c>
      <c r="D49" s="21">
        <v>28884235.490000002</v>
      </c>
      <c r="E49" s="21">
        <v>3659971.0022543888</v>
      </c>
      <c r="F49" s="21">
        <v>32544206.492254391</v>
      </c>
      <c r="G49" s="121">
        <v>1357.49</v>
      </c>
      <c r="H49" s="32">
        <v>28450275.420000002</v>
      </c>
      <c r="I49" s="32">
        <v>4093931.0722543895</v>
      </c>
      <c r="J49" s="122">
        <f t="shared" si="3"/>
        <v>0.12579600222327608</v>
      </c>
      <c r="K49" s="123">
        <v>328094.75148799992</v>
      </c>
      <c r="L49" s="123">
        <v>0</v>
      </c>
      <c r="M49" s="123">
        <v>292622.37644966767</v>
      </c>
      <c r="N49" s="123">
        <v>422382.26278532407</v>
      </c>
      <c r="O49" s="123">
        <v>0</v>
      </c>
      <c r="P49" s="124">
        <v>-1725410.9459000002</v>
      </c>
      <c r="Q49" s="124">
        <v>5523398.6296020951</v>
      </c>
      <c r="R49" s="125">
        <v>3251006.5970276291</v>
      </c>
      <c r="S49" s="21">
        <v>12186024.743707106</v>
      </c>
      <c r="T49" s="41">
        <v>7532261.211798111</v>
      </c>
      <c r="U49" s="19">
        <v>19718285.955505215</v>
      </c>
      <c r="V49" s="19">
        <v>3547566.4385813437</v>
      </c>
      <c r="W49" s="44">
        <f t="shared" si="4"/>
        <v>23265852.394086558</v>
      </c>
      <c r="X49" s="126"/>
    </row>
    <row r="50" spans="1:24" s="127" customFormat="1" ht="16.5">
      <c r="A50" s="20">
        <v>142</v>
      </c>
      <c r="B50" s="18" t="s">
        <v>48</v>
      </c>
      <c r="C50" s="21">
        <v>6559</v>
      </c>
      <c r="D50" s="21">
        <v>8759303.0899999999</v>
      </c>
      <c r="E50" s="21">
        <v>1248422.1102574968</v>
      </c>
      <c r="F50" s="21">
        <v>10007725.200257497</v>
      </c>
      <c r="G50" s="121">
        <v>1357.49</v>
      </c>
      <c r="H50" s="32">
        <v>8903776.9100000001</v>
      </c>
      <c r="I50" s="32">
        <v>1103948.2902574968</v>
      </c>
      <c r="J50" s="122">
        <f t="shared" si="3"/>
        <v>0.11030961264095185</v>
      </c>
      <c r="K50" s="123">
        <v>0</v>
      </c>
      <c r="L50" s="123">
        <v>0</v>
      </c>
      <c r="M50" s="123">
        <v>65889.498264678492</v>
      </c>
      <c r="N50" s="123">
        <v>93377.968251863233</v>
      </c>
      <c r="O50" s="123">
        <v>0</v>
      </c>
      <c r="P50" s="124">
        <v>-394488.005</v>
      </c>
      <c r="Q50" s="124">
        <v>-470179.65418347431</v>
      </c>
      <c r="R50" s="125">
        <v>-124468.92423307331</v>
      </c>
      <c r="S50" s="21">
        <v>274079.17335749092</v>
      </c>
      <c r="T50" s="41">
        <v>2434403.4918106389</v>
      </c>
      <c r="U50" s="19">
        <v>2708482.6651681298</v>
      </c>
      <c r="V50" s="19">
        <v>1146310.961099721</v>
      </c>
      <c r="W50" s="44">
        <f t="shared" si="4"/>
        <v>3854793.6262678509</v>
      </c>
      <c r="X50" s="126"/>
    </row>
    <row r="51" spans="1:24" s="127" customFormat="1" ht="16.5">
      <c r="A51" s="20">
        <v>143</v>
      </c>
      <c r="B51" s="18" t="s">
        <v>49</v>
      </c>
      <c r="C51" s="21">
        <v>6877</v>
      </c>
      <c r="D51" s="21">
        <v>8838430.8300000001</v>
      </c>
      <c r="E51" s="21">
        <v>1472761.6990430804</v>
      </c>
      <c r="F51" s="21">
        <v>10311192.52904308</v>
      </c>
      <c r="G51" s="121">
        <v>1357.49</v>
      </c>
      <c r="H51" s="32">
        <v>9335458.7300000004</v>
      </c>
      <c r="I51" s="32">
        <v>975733.79904307984</v>
      </c>
      <c r="J51" s="122">
        <f t="shared" si="3"/>
        <v>9.4628608310316539E-2</v>
      </c>
      <c r="K51" s="123">
        <v>34690.595541333329</v>
      </c>
      <c r="L51" s="123">
        <v>0</v>
      </c>
      <c r="M51" s="123">
        <v>73928.524450048368</v>
      </c>
      <c r="N51" s="123">
        <v>121474.26931773812</v>
      </c>
      <c r="O51" s="123">
        <v>0</v>
      </c>
      <c r="P51" s="124">
        <v>-498272.59499999997</v>
      </c>
      <c r="Q51" s="124">
        <v>212147.98602903739</v>
      </c>
      <c r="R51" s="125">
        <v>511004.9922880067</v>
      </c>
      <c r="S51" s="21">
        <v>1430707.5716692437</v>
      </c>
      <c r="T51" s="41">
        <v>2519104.8976838845</v>
      </c>
      <c r="U51" s="19">
        <v>3949812.4693531282</v>
      </c>
      <c r="V51" s="19">
        <v>1312895.1554152814</v>
      </c>
      <c r="W51" s="44">
        <f t="shared" si="4"/>
        <v>5262707.6247684099</v>
      </c>
      <c r="X51" s="126"/>
    </row>
    <row r="52" spans="1:24" s="127" customFormat="1" ht="16.5">
      <c r="A52" s="20">
        <v>145</v>
      </c>
      <c r="B52" s="18" t="s">
        <v>50</v>
      </c>
      <c r="C52" s="21">
        <v>12366</v>
      </c>
      <c r="D52" s="21">
        <v>22277976.07</v>
      </c>
      <c r="E52" s="21">
        <v>1417404.4435066914</v>
      </c>
      <c r="F52" s="21">
        <v>23695380.513506692</v>
      </c>
      <c r="G52" s="121">
        <v>1357.49</v>
      </c>
      <c r="H52" s="32">
        <v>16786721.34</v>
      </c>
      <c r="I52" s="32">
        <v>6908659.1735066921</v>
      </c>
      <c r="J52" s="122">
        <f t="shared" si="3"/>
        <v>0.29156143618662977</v>
      </c>
      <c r="K52" s="123">
        <v>0</v>
      </c>
      <c r="L52" s="123">
        <v>0</v>
      </c>
      <c r="M52" s="123">
        <v>101686.86274915223</v>
      </c>
      <c r="N52" s="123">
        <v>182248.46253351934</v>
      </c>
      <c r="O52" s="123">
        <v>60274.573285487088</v>
      </c>
      <c r="P52" s="124">
        <v>-673292.89500000002</v>
      </c>
      <c r="Q52" s="124">
        <v>1584963.4312574198</v>
      </c>
      <c r="R52" s="125">
        <v>22192.390149493018</v>
      </c>
      <c r="S52" s="21">
        <v>8186731.9984817635</v>
      </c>
      <c r="T52" s="41">
        <v>5767590.0018273341</v>
      </c>
      <c r="U52" s="19">
        <v>13954322.000309099</v>
      </c>
      <c r="V52" s="19">
        <v>2016388.4337186066</v>
      </c>
      <c r="W52" s="44">
        <f t="shared" si="4"/>
        <v>15970710.434027705</v>
      </c>
      <c r="X52" s="126"/>
    </row>
    <row r="53" spans="1:24" s="127" customFormat="1" ht="16.5">
      <c r="A53" s="20">
        <v>146</v>
      </c>
      <c r="B53" s="18" t="s">
        <v>51</v>
      </c>
      <c r="C53" s="21">
        <v>4643</v>
      </c>
      <c r="D53" s="21">
        <v>3997677.77</v>
      </c>
      <c r="E53" s="21">
        <v>2946261.2890146156</v>
      </c>
      <c r="F53" s="21">
        <v>6943939.0590146156</v>
      </c>
      <c r="G53" s="121">
        <v>1357.49</v>
      </c>
      <c r="H53" s="32">
        <v>6302826.0700000003</v>
      </c>
      <c r="I53" s="32">
        <v>641112.9890146153</v>
      </c>
      <c r="J53" s="122">
        <f t="shared" si="3"/>
        <v>9.2326989561108394E-2</v>
      </c>
      <c r="K53" s="123">
        <v>1328431.684992</v>
      </c>
      <c r="L53" s="123">
        <v>0</v>
      </c>
      <c r="M53" s="123">
        <v>57898.968879223241</v>
      </c>
      <c r="N53" s="123">
        <v>75514.977892262701</v>
      </c>
      <c r="O53" s="123">
        <v>0</v>
      </c>
      <c r="P53" s="124">
        <v>-263247.32999999996</v>
      </c>
      <c r="Q53" s="124">
        <v>1608837.3784470616</v>
      </c>
      <c r="R53" s="125">
        <v>817470.9367858331</v>
      </c>
      <c r="S53" s="21">
        <v>4266019.6060109958</v>
      </c>
      <c r="T53" s="41">
        <v>470652.98284680286</v>
      </c>
      <c r="U53" s="19">
        <v>4736672.5888577988</v>
      </c>
      <c r="V53" s="19">
        <v>1005696.8442927339</v>
      </c>
      <c r="W53" s="44">
        <f t="shared" si="4"/>
        <v>5742369.4331505327</v>
      </c>
      <c r="X53" s="126"/>
    </row>
    <row r="54" spans="1:24" s="127" customFormat="1" ht="16.5">
      <c r="A54" s="20">
        <v>148</v>
      </c>
      <c r="B54" s="18" t="s">
        <v>52</v>
      </c>
      <c r="C54" s="21">
        <v>7008</v>
      </c>
      <c r="D54" s="21">
        <v>8003718.5900000008</v>
      </c>
      <c r="E54" s="21">
        <v>6939538.7899143649</v>
      </c>
      <c r="F54" s="21">
        <v>14943257.379914366</v>
      </c>
      <c r="G54" s="121">
        <v>1357.49</v>
      </c>
      <c r="H54" s="32">
        <v>9513289.9199999999</v>
      </c>
      <c r="I54" s="32">
        <v>5429967.4599143658</v>
      </c>
      <c r="J54" s="122">
        <f t="shared" si="3"/>
        <v>0.3633724108381437</v>
      </c>
      <c r="K54" s="123">
        <v>2067244.0596480002</v>
      </c>
      <c r="L54" s="123">
        <v>424512.25</v>
      </c>
      <c r="M54" s="123">
        <v>87322.280486130956</v>
      </c>
      <c r="N54" s="123">
        <v>131643.30301647773</v>
      </c>
      <c r="O54" s="123">
        <v>26729.826810800423</v>
      </c>
      <c r="P54" s="124">
        <v>-345230.02499999997</v>
      </c>
      <c r="Q54" s="124">
        <v>-329589.26964456675</v>
      </c>
      <c r="R54" s="125">
        <v>1783305.7214017527</v>
      </c>
      <c r="S54" s="21">
        <v>9275905.606632961</v>
      </c>
      <c r="T54" s="41">
        <v>-35989.029961915985</v>
      </c>
      <c r="U54" s="19">
        <v>9239916.5766710453</v>
      </c>
      <c r="V54" s="19">
        <v>1141986.6262101373</v>
      </c>
      <c r="W54" s="44">
        <f t="shared" si="4"/>
        <v>10381903.202881183</v>
      </c>
      <c r="X54" s="126"/>
    </row>
    <row r="55" spans="1:24" s="127" customFormat="1" ht="16.5">
      <c r="A55" s="20">
        <v>149</v>
      </c>
      <c r="B55" s="18" t="s">
        <v>53</v>
      </c>
      <c r="C55" s="21">
        <v>5353</v>
      </c>
      <c r="D55" s="21">
        <v>7639298.5700000003</v>
      </c>
      <c r="E55" s="21">
        <v>2002167.7749154898</v>
      </c>
      <c r="F55" s="21">
        <v>9641466.3449154906</v>
      </c>
      <c r="G55" s="121">
        <v>1357.49</v>
      </c>
      <c r="H55" s="32">
        <v>7266643.9699999997</v>
      </c>
      <c r="I55" s="32">
        <v>2374822.3749154909</v>
      </c>
      <c r="J55" s="122">
        <f t="shared" si="3"/>
        <v>0.24631340192022488</v>
      </c>
      <c r="K55" s="123">
        <v>0</v>
      </c>
      <c r="L55" s="123">
        <v>0</v>
      </c>
      <c r="M55" s="123">
        <v>39408.988038271367</v>
      </c>
      <c r="N55" s="123">
        <v>65075.385287582365</v>
      </c>
      <c r="O55" s="123">
        <v>0</v>
      </c>
      <c r="P55" s="124">
        <v>-268778.82500000001</v>
      </c>
      <c r="Q55" s="124">
        <v>245242.1245304452</v>
      </c>
      <c r="R55" s="125">
        <v>238960.76536673616</v>
      </c>
      <c r="S55" s="21">
        <v>2694730.8131385259</v>
      </c>
      <c r="T55" s="41">
        <v>-65905.699598092557</v>
      </c>
      <c r="U55" s="19">
        <v>2628825.1135404333</v>
      </c>
      <c r="V55" s="19">
        <v>857990.56899643107</v>
      </c>
      <c r="W55" s="44">
        <f t="shared" si="4"/>
        <v>3486815.6825368647</v>
      </c>
      <c r="X55" s="126"/>
    </row>
    <row r="56" spans="1:24" s="127" customFormat="1" ht="16.5">
      <c r="A56" s="20">
        <v>151</v>
      </c>
      <c r="B56" s="18" t="s">
        <v>54</v>
      </c>
      <c r="C56" s="21">
        <v>1891</v>
      </c>
      <c r="D56" s="21">
        <v>2029084.3000000003</v>
      </c>
      <c r="E56" s="21">
        <v>739984.15439001075</v>
      </c>
      <c r="F56" s="21">
        <v>2769068.4543900108</v>
      </c>
      <c r="G56" s="121">
        <v>1357.49</v>
      </c>
      <c r="H56" s="32">
        <v>2567013.59</v>
      </c>
      <c r="I56" s="32">
        <v>202054.86439001095</v>
      </c>
      <c r="J56" s="122">
        <f t="shared" si="3"/>
        <v>7.2968533540468561E-2</v>
      </c>
      <c r="K56" s="123">
        <v>193408.09132800001</v>
      </c>
      <c r="L56" s="123">
        <v>0</v>
      </c>
      <c r="M56" s="123">
        <v>20926.787820690359</v>
      </c>
      <c r="N56" s="123">
        <v>29780.844978143301</v>
      </c>
      <c r="O56" s="123">
        <v>0</v>
      </c>
      <c r="P56" s="124">
        <v>-86443.255000000005</v>
      </c>
      <c r="Q56" s="124">
        <v>111084.82485202957</v>
      </c>
      <c r="R56" s="125">
        <v>-72973.60970174204</v>
      </c>
      <c r="S56" s="21">
        <v>397838.54866713216</v>
      </c>
      <c r="T56" s="41">
        <v>646253.34752329963</v>
      </c>
      <c r="U56" s="19">
        <v>1044091.8961904318</v>
      </c>
      <c r="V56" s="19">
        <v>476479.8248655186</v>
      </c>
      <c r="W56" s="44">
        <f t="shared" si="4"/>
        <v>1520571.7210559505</v>
      </c>
      <c r="X56" s="126"/>
    </row>
    <row r="57" spans="1:24" s="127" customFormat="1" ht="16.5">
      <c r="A57" s="20">
        <v>152</v>
      </c>
      <c r="B57" s="18" t="s">
        <v>55</v>
      </c>
      <c r="C57" s="21">
        <v>4480</v>
      </c>
      <c r="D57" s="21">
        <v>6970904.0100000007</v>
      </c>
      <c r="E57" s="21">
        <v>622436.7611307737</v>
      </c>
      <c r="F57" s="21">
        <v>7593340.7711307742</v>
      </c>
      <c r="G57" s="121">
        <v>1357.49</v>
      </c>
      <c r="H57" s="32">
        <v>6081555.2000000002</v>
      </c>
      <c r="I57" s="32">
        <v>1511785.571130774</v>
      </c>
      <c r="J57" s="122">
        <f t="shared" si="3"/>
        <v>0.1990936027628909</v>
      </c>
      <c r="K57" s="123">
        <v>0</v>
      </c>
      <c r="L57" s="123">
        <v>0</v>
      </c>
      <c r="M57" s="123">
        <v>45020.822140073513</v>
      </c>
      <c r="N57" s="123">
        <v>54757.21695933611</v>
      </c>
      <c r="O57" s="123">
        <v>0</v>
      </c>
      <c r="P57" s="124">
        <v>-258639.03999999998</v>
      </c>
      <c r="Q57" s="124">
        <v>112101.51861548294</v>
      </c>
      <c r="R57" s="125">
        <v>-298379.37544949498</v>
      </c>
      <c r="S57" s="21">
        <v>1166646.7133961716</v>
      </c>
      <c r="T57" s="41">
        <v>2310168.6661312296</v>
      </c>
      <c r="U57" s="19">
        <v>3476815.3795274012</v>
      </c>
      <c r="V57" s="19">
        <v>900584.18956868444</v>
      </c>
      <c r="W57" s="44">
        <f t="shared" si="4"/>
        <v>4377399.5690960856</v>
      </c>
      <c r="X57" s="126"/>
    </row>
    <row r="58" spans="1:24" s="127" customFormat="1" ht="16.5">
      <c r="A58" s="20">
        <v>153</v>
      </c>
      <c r="B58" s="18" t="s">
        <v>56</v>
      </c>
      <c r="C58" s="21">
        <v>25655</v>
      </c>
      <c r="D58" s="21">
        <v>29623307.340000004</v>
      </c>
      <c r="E58" s="21">
        <v>6061689.1831999123</v>
      </c>
      <c r="F58" s="21">
        <v>35684996.523199916</v>
      </c>
      <c r="G58" s="121">
        <v>1357.49</v>
      </c>
      <c r="H58" s="32">
        <v>34826405.950000003</v>
      </c>
      <c r="I58" s="32">
        <v>858590.57319991291</v>
      </c>
      <c r="J58" s="122">
        <f t="shared" si="3"/>
        <v>2.4060267811479727E-2</v>
      </c>
      <c r="K58" s="123">
        <v>0</v>
      </c>
      <c r="L58" s="123">
        <v>0</v>
      </c>
      <c r="M58" s="123">
        <v>329375.85314675409</v>
      </c>
      <c r="N58" s="123">
        <v>471053.13813847455</v>
      </c>
      <c r="O58" s="123">
        <v>0</v>
      </c>
      <c r="P58" s="124">
        <v>-2405355.8125</v>
      </c>
      <c r="Q58" s="124">
        <v>7462319.6899723699</v>
      </c>
      <c r="R58" s="125">
        <v>5945910.1393650733</v>
      </c>
      <c r="S58" s="21">
        <v>12661893.581322586</v>
      </c>
      <c r="T58" s="41">
        <v>8029663.7885033907</v>
      </c>
      <c r="U58" s="19">
        <v>20691557.369825978</v>
      </c>
      <c r="V58" s="19">
        <v>3752594.8290626793</v>
      </c>
      <c r="W58" s="44">
        <f t="shared" si="4"/>
        <v>24444152.198888656</v>
      </c>
      <c r="X58" s="126"/>
    </row>
    <row r="59" spans="1:24" s="127" customFormat="1" ht="16.5">
      <c r="A59" s="20">
        <v>165</v>
      </c>
      <c r="B59" s="18" t="s">
        <v>57</v>
      </c>
      <c r="C59" s="21">
        <v>16340</v>
      </c>
      <c r="D59" s="21">
        <v>25157943.580000002</v>
      </c>
      <c r="E59" s="21">
        <v>2657368.3192879232</v>
      </c>
      <c r="F59" s="21">
        <v>27815311.899287924</v>
      </c>
      <c r="G59" s="121">
        <v>1357.49</v>
      </c>
      <c r="H59" s="32">
        <v>22181386.600000001</v>
      </c>
      <c r="I59" s="32">
        <v>5633925.2992879227</v>
      </c>
      <c r="J59" s="122">
        <f t="shared" si="3"/>
        <v>0.20254762267944051</v>
      </c>
      <c r="K59" s="123">
        <v>0</v>
      </c>
      <c r="L59" s="123">
        <v>0</v>
      </c>
      <c r="M59" s="123">
        <v>148601.69847901419</v>
      </c>
      <c r="N59" s="123">
        <v>228172.98688482109</v>
      </c>
      <c r="O59" s="123">
        <v>0</v>
      </c>
      <c r="P59" s="124">
        <v>-1292332.9774999998</v>
      </c>
      <c r="Q59" s="124">
        <v>997757.58331705444</v>
      </c>
      <c r="R59" s="125">
        <v>235673.72782650596</v>
      </c>
      <c r="S59" s="21">
        <v>5951798.3182953186</v>
      </c>
      <c r="T59" s="41">
        <v>4972339.3960864134</v>
      </c>
      <c r="U59" s="19">
        <v>10924137.714381732</v>
      </c>
      <c r="V59" s="19">
        <v>2438656.0822566152</v>
      </c>
      <c r="W59" s="44">
        <f t="shared" si="4"/>
        <v>13362793.796638347</v>
      </c>
      <c r="X59" s="126"/>
    </row>
    <row r="60" spans="1:24" s="127" customFormat="1" ht="16.5">
      <c r="A60" s="20">
        <v>167</v>
      </c>
      <c r="B60" s="18" t="s">
        <v>58</v>
      </c>
      <c r="C60" s="21">
        <v>77261</v>
      </c>
      <c r="D60" s="21">
        <v>96768735.859999999</v>
      </c>
      <c r="E60" s="21">
        <v>17346285.326277401</v>
      </c>
      <c r="F60" s="21">
        <v>114115021.1862774</v>
      </c>
      <c r="G60" s="121">
        <v>1357.49</v>
      </c>
      <c r="H60" s="32">
        <v>104881034.89</v>
      </c>
      <c r="I60" s="32">
        <v>9233986.2962774038</v>
      </c>
      <c r="J60" s="122">
        <f t="shared" si="3"/>
        <v>8.091823670789286E-2</v>
      </c>
      <c r="K60" s="123">
        <v>0</v>
      </c>
      <c r="L60" s="123">
        <v>0</v>
      </c>
      <c r="M60" s="123">
        <v>1129413.7745904957</v>
      </c>
      <c r="N60" s="123">
        <v>1507364.2149743752</v>
      </c>
      <c r="O60" s="123">
        <v>238203.04821168003</v>
      </c>
      <c r="P60" s="124">
        <v>-7319766.9368000012</v>
      </c>
      <c r="Q60" s="124">
        <v>8126809.5509918388</v>
      </c>
      <c r="R60" s="125">
        <v>7711151.5837480389</v>
      </c>
      <c r="S60" s="21">
        <v>20627161.531993836</v>
      </c>
      <c r="T60" s="41">
        <v>24828964.821396858</v>
      </c>
      <c r="U60" s="19">
        <v>45456126.353390694</v>
      </c>
      <c r="V60" s="19">
        <v>12199652.05330129</v>
      </c>
      <c r="W60" s="44">
        <f t="shared" si="4"/>
        <v>57655778.406691983</v>
      </c>
      <c r="X60" s="126"/>
    </row>
    <row r="61" spans="1:24" s="127" customFormat="1" ht="16.5">
      <c r="A61" s="20">
        <v>169</v>
      </c>
      <c r="B61" s="18" t="s">
        <v>59</v>
      </c>
      <c r="C61" s="21">
        <v>5046</v>
      </c>
      <c r="D61" s="21">
        <v>7101007.5200000005</v>
      </c>
      <c r="E61" s="21">
        <v>723955.51710822852</v>
      </c>
      <c r="F61" s="21">
        <v>7824963.0371082295</v>
      </c>
      <c r="G61" s="121">
        <v>1357.49</v>
      </c>
      <c r="H61" s="32">
        <v>6849894.54</v>
      </c>
      <c r="I61" s="32">
        <v>975068.49710822944</v>
      </c>
      <c r="J61" s="122">
        <f t="shared" si="3"/>
        <v>0.12460998122089187</v>
      </c>
      <c r="K61" s="123">
        <v>0</v>
      </c>
      <c r="L61" s="123">
        <v>0</v>
      </c>
      <c r="M61" s="123">
        <v>52768.099636699553</v>
      </c>
      <c r="N61" s="123">
        <v>56742.357621506169</v>
      </c>
      <c r="O61" s="123">
        <v>0</v>
      </c>
      <c r="P61" s="124">
        <v>-274911.86000000004</v>
      </c>
      <c r="Q61" s="124">
        <v>187663.49633967626</v>
      </c>
      <c r="R61" s="125">
        <v>171890.24274198004</v>
      </c>
      <c r="S61" s="21">
        <v>1169220.8334480915</v>
      </c>
      <c r="T61" s="41">
        <v>1376857.7813320884</v>
      </c>
      <c r="U61" s="19">
        <v>2546078.6147801802</v>
      </c>
      <c r="V61" s="19">
        <v>867010.07077748189</v>
      </c>
      <c r="W61" s="44">
        <f t="shared" si="4"/>
        <v>3413088.685557662</v>
      </c>
      <c r="X61" s="126"/>
    </row>
    <row r="62" spans="1:24" s="127" customFormat="1" ht="16.5">
      <c r="A62" s="20">
        <v>171</v>
      </c>
      <c r="B62" s="18" t="s">
        <v>60</v>
      </c>
      <c r="C62" s="21">
        <v>4624</v>
      </c>
      <c r="D62" s="21">
        <v>5854509.4199999999</v>
      </c>
      <c r="E62" s="21">
        <v>1072392.4908241597</v>
      </c>
      <c r="F62" s="21">
        <v>6926901.9108241592</v>
      </c>
      <c r="G62" s="121">
        <v>1357.49</v>
      </c>
      <c r="H62" s="32">
        <v>6277033.7599999998</v>
      </c>
      <c r="I62" s="32">
        <v>649868.15082415938</v>
      </c>
      <c r="J62" s="122">
        <f t="shared" si="3"/>
        <v>9.3818009723605059E-2</v>
      </c>
      <c r="K62" s="123">
        <v>26806.400768</v>
      </c>
      <c r="L62" s="123">
        <v>0</v>
      </c>
      <c r="M62" s="123">
        <v>45048.070721683354</v>
      </c>
      <c r="N62" s="123">
        <v>86675.207613187638</v>
      </c>
      <c r="O62" s="123">
        <v>0</v>
      </c>
      <c r="P62" s="124">
        <v>-275232.32500000001</v>
      </c>
      <c r="Q62" s="124">
        <v>4692.4158618473566</v>
      </c>
      <c r="R62" s="125">
        <v>-175789.02529530803</v>
      </c>
      <c r="S62" s="21">
        <v>362068.89549356967</v>
      </c>
      <c r="T62" s="41">
        <v>1266318.9621396677</v>
      </c>
      <c r="U62" s="19">
        <v>1628387.8576332373</v>
      </c>
      <c r="V62" s="19">
        <v>901856.00179482601</v>
      </c>
      <c r="W62" s="44">
        <f t="shared" si="4"/>
        <v>2530243.859428063</v>
      </c>
      <c r="X62" s="126"/>
    </row>
    <row r="63" spans="1:24" s="127" customFormat="1" ht="16.5">
      <c r="A63" s="20">
        <v>172</v>
      </c>
      <c r="B63" s="18" t="s">
        <v>61</v>
      </c>
      <c r="C63" s="21">
        <v>4263</v>
      </c>
      <c r="D63" s="21">
        <v>4472572.96</v>
      </c>
      <c r="E63" s="21">
        <v>1315567.0384433847</v>
      </c>
      <c r="F63" s="21">
        <v>5788139.9984433847</v>
      </c>
      <c r="G63" s="121">
        <v>1357.49</v>
      </c>
      <c r="H63" s="32">
        <v>5786979.8700000001</v>
      </c>
      <c r="I63" s="32">
        <v>1160.1284433845431</v>
      </c>
      <c r="J63" s="122">
        <f t="shared" si="3"/>
        <v>2.0043199433609737E-4</v>
      </c>
      <c r="K63" s="123">
        <v>551548.40647200006</v>
      </c>
      <c r="L63" s="123">
        <v>0</v>
      </c>
      <c r="M63" s="123">
        <v>51028.957890690581</v>
      </c>
      <c r="N63" s="123">
        <v>62650.582220264303</v>
      </c>
      <c r="O63" s="123">
        <v>0</v>
      </c>
      <c r="P63" s="124">
        <v>-267973.09000000003</v>
      </c>
      <c r="Q63" s="124">
        <v>-579647.53119679133</v>
      </c>
      <c r="R63" s="125">
        <v>-551859.60109635885</v>
      </c>
      <c r="S63" s="21">
        <v>-733092.14726681076</v>
      </c>
      <c r="T63" s="41">
        <v>1452132.4278684261</v>
      </c>
      <c r="U63" s="19">
        <v>719040.28060161532</v>
      </c>
      <c r="V63" s="19">
        <v>904534.8226418345</v>
      </c>
      <c r="W63" s="44">
        <f t="shared" si="4"/>
        <v>1623575.1032434497</v>
      </c>
      <c r="X63" s="126"/>
    </row>
    <row r="64" spans="1:24" s="127" customFormat="1" ht="16.5">
      <c r="A64" s="20">
        <v>176</v>
      </c>
      <c r="B64" s="18" t="s">
        <v>62</v>
      </c>
      <c r="C64" s="21">
        <v>4444</v>
      </c>
      <c r="D64" s="21">
        <v>4334760.01</v>
      </c>
      <c r="E64" s="21">
        <v>1916743.8196929244</v>
      </c>
      <c r="F64" s="21">
        <v>6251503.8296929244</v>
      </c>
      <c r="G64" s="121">
        <v>1357.49</v>
      </c>
      <c r="H64" s="32">
        <v>6032685.5599999996</v>
      </c>
      <c r="I64" s="32">
        <v>218818.2696929248</v>
      </c>
      <c r="J64" s="122">
        <f t="shared" si="3"/>
        <v>3.5002501102790372E-2</v>
      </c>
      <c r="K64" s="123">
        <v>1238479.7307519999</v>
      </c>
      <c r="L64" s="123">
        <v>0</v>
      </c>
      <c r="M64" s="123">
        <v>54340.410088288154</v>
      </c>
      <c r="N64" s="123">
        <v>74903.777157382938</v>
      </c>
      <c r="O64" s="123">
        <v>0</v>
      </c>
      <c r="P64" s="124">
        <v>-302136.875</v>
      </c>
      <c r="Q64" s="124">
        <v>-94097.049595851277</v>
      </c>
      <c r="R64" s="125">
        <v>-167838.62152531795</v>
      </c>
      <c r="S64" s="21">
        <v>1022469.6415694266</v>
      </c>
      <c r="T64" s="41">
        <v>1832132.2578159489</v>
      </c>
      <c r="U64" s="19">
        <v>2854601.8993853754</v>
      </c>
      <c r="V64" s="19">
        <v>960697.45607522817</v>
      </c>
      <c r="W64" s="44">
        <f t="shared" si="4"/>
        <v>3815299.3554606037</v>
      </c>
      <c r="X64" s="126"/>
    </row>
    <row r="65" spans="1:24" s="127" customFormat="1" ht="16.5">
      <c r="A65" s="20">
        <v>177</v>
      </c>
      <c r="B65" s="18" t="s">
        <v>63</v>
      </c>
      <c r="C65" s="21">
        <v>1786</v>
      </c>
      <c r="D65" s="21">
        <v>2273323.3100000005</v>
      </c>
      <c r="E65" s="21">
        <v>357185.63049967017</v>
      </c>
      <c r="F65" s="21">
        <v>2630508.9404996708</v>
      </c>
      <c r="G65" s="121">
        <v>1357.49</v>
      </c>
      <c r="H65" s="32">
        <v>2424477.14</v>
      </c>
      <c r="I65" s="32">
        <v>206031.80049967067</v>
      </c>
      <c r="J65" s="122">
        <f t="shared" si="3"/>
        <v>7.8323930904615924E-2</v>
      </c>
      <c r="K65" s="123">
        <v>68348.915029333337</v>
      </c>
      <c r="L65" s="123">
        <v>0</v>
      </c>
      <c r="M65" s="123">
        <v>21305.600621040143</v>
      </c>
      <c r="N65" s="123">
        <v>32209.459365254414</v>
      </c>
      <c r="O65" s="123">
        <v>0</v>
      </c>
      <c r="P65" s="124">
        <v>-105666.42750000001</v>
      </c>
      <c r="Q65" s="124">
        <v>360363.22203512915</v>
      </c>
      <c r="R65" s="125">
        <v>365214.85850069619</v>
      </c>
      <c r="S65" s="21">
        <v>947807.42855112394</v>
      </c>
      <c r="T65" s="41">
        <v>-6140.9245481914013</v>
      </c>
      <c r="U65" s="19">
        <v>941666.50400293258</v>
      </c>
      <c r="V65" s="19">
        <v>358449.70504524995</v>
      </c>
      <c r="W65" s="44">
        <f t="shared" si="4"/>
        <v>1300116.2090481825</v>
      </c>
      <c r="X65" s="126"/>
    </row>
    <row r="66" spans="1:24" s="127" customFormat="1" ht="16.5">
      <c r="A66" s="20">
        <v>178</v>
      </c>
      <c r="B66" s="18" t="s">
        <v>64</v>
      </c>
      <c r="C66" s="21">
        <v>5887</v>
      </c>
      <c r="D66" s="21">
        <v>6641620.7300000004</v>
      </c>
      <c r="E66" s="21">
        <v>1564976.196023629</v>
      </c>
      <c r="F66" s="21">
        <v>8206596.9260236295</v>
      </c>
      <c r="G66" s="121">
        <v>1357.49</v>
      </c>
      <c r="H66" s="32">
        <v>7991543.6299999999</v>
      </c>
      <c r="I66" s="32">
        <v>215053.29602362961</v>
      </c>
      <c r="J66" s="122">
        <f t="shared" si="3"/>
        <v>2.6204929761041659E-2</v>
      </c>
      <c r="K66" s="123">
        <v>296090.47977599996</v>
      </c>
      <c r="L66" s="123">
        <v>0</v>
      </c>
      <c r="M66" s="123">
        <v>64180.241807048173</v>
      </c>
      <c r="N66" s="123">
        <v>122334.38095700025</v>
      </c>
      <c r="O66" s="123">
        <v>0</v>
      </c>
      <c r="P66" s="124">
        <v>-309502.11999999994</v>
      </c>
      <c r="Q66" s="124">
        <v>595143.12394122256</v>
      </c>
      <c r="R66" s="125">
        <v>205925.7367004157</v>
      </c>
      <c r="S66" s="21">
        <v>1189225.1392053161</v>
      </c>
      <c r="T66" s="41">
        <v>1619402.5690336991</v>
      </c>
      <c r="U66" s="19">
        <v>2808627.7082390152</v>
      </c>
      <c r="V66" s="19">
        <v>1301379.7723281845</v>
      </c>
      <c r="W66" s="44">
        <f t="shared" si="4"/>
        <v>4110007.4805671996</v>
      </c>
      <c r="X66" s="126"/>
    </row>
    <row r="67" spans="1:24" s="127" customFormat="1" ht="16.5">
      <c r="A67" s="20">
        <v>179</v>
      </c>
      <c r="B67" s="18" t="s">
        <v>65</v>
      </c>
      <c r="C67" s="21">
        <v>144473</v>
      </c>
      <c r="D67" s="21">
        <v>203101580.06</v>
      </c>
      <c r="E67" s="21">
        <v>29292316.455463894</v>
      </c>
      <c r="F67" s="21">
        <v>232393896.51546389</v>
      </c>
      <c r="G67" s="121">
        <v>1357.49</v>
      </c>
      <c r="H67" s="32">
        <v>196120652.77000001</v>
      </c>
      <c r="I67" s="32">
        <v>36273243.745463878</v>
      </c>
      <c r="J67" s="122">
        <f t="shared" si="3"/>
        <v>0.15608518248262254</v>
      </c>
      <c r="K67" s="123">
        <v>0</v>
      </c>
      <c r="L67" s="123">
        <v>0</v>
      </c>
      <c r="M67" s="123">
        <v>1984024.451126951</v>
      </c>
      <c r="N67" s="123">
        <v>2868099.7270016163</v>
      </c>
      <c r="O67" s="123">
        <v>1071709.7959302333</v>
      </c>
      <c r="P67" s="124">
        <v>-17385666.42145</v>
      </c>
      <c r="Q67" s="124">
        <v>-1451620.3096328974</v>
      </c>
      <c r="R67" s="125">
        <v>4887352.9933173824</v>
      </c>
      <c r="S67" s="21">
        <v>28247143.981757164</v>
      </c>
      <c r="T67" s="41">
        <v>40168856.004719913</v>
      </c>
      <c r="U67" s="19">
        <v>68415999.986477077</v>
      </c>
      <c r="V67" s="19">
        <v>20355226.032866288</v>
      </c>
      <c r="W67" s="44">
        <f t="shared" si="4"/>
        <v>88771226.019343361</v>
      </c>
      <c r="X67" s="126"/>
    </row>
    <row r="68" spans="1:24" s="127" customFormat="1" ht="16.5">
      <c r="A68" s="20">
        <v>181</v>
      </c>
      <c r="B68" s="18" t="s">
        <v>66</v>
      </c>
      <c r="C68" s="21">
        <v>1685</v>
      </c>
      <c r="D68" s="21">
        <v>2290928.15</v>
      </c>
      <c r="E68" s="21">
        <v>349792.86073979217</v>
      </c>
      <c r="F68" s="21">
        <v>2640721.0107397921</v>
      </c>
      <c r="G68" s="121">
        <v>1357.49</v>
      </c>
      <c r="H68" s="32">
        <v>2287370.65</v>
      </c>
      <c r="I68" s="32">
        <v>353350.36073979223</v>
      </c>
      <c r="J68" s="122">
        <f t="shared" si="3"/>
        <v>0.13380828921446794</v>
      </c>
      <c r="K68" s="123">
        <v>39571.115146666663</v>
      </c>
      <c r="L68" s="123">
        <v>0</v>
      </c>
      <c r="M68" s="123">
        <v>14107.828899312821</v>
      </c>
      <c r="N68" s="123">
        <v>23639.042007260145</v>
      </c>
      <c r="O68" s="123">
        <v>0</v>
      </c>
      <c r="P68" s="124">
        <v>-80592.150000000009</v>
      </c>
      <c r="Q68" s="124">
        <v>262367.68185422686</v>
      </c>
      <c r="R68" s="125">
        <v>189723.95328039327</v>
      </c>
      <c r="S68" s="21">
        <v>802167.83192765201</v>
      </c>
      <c r="T68" s="41">
        <v>913668.13009595545</v>
      </c>
      <c r="U68" s="19">
        <v>1715835.9620236075</v>
      </c>
      <c r="V68" s="19">
        <v>401516.19993409759</v>
      </c>
      <c r="W68" s="44">
        <f t="shared" si="4"/>
        <v>2117352.1619577049</v>
      </c>
      <c r="X68" s="126"/>
    </row>
    <row r="69" spans="1:24" s="127" customFormat="1" ht="16.5">
      <c r="A69" s="20">
        <v>182</v>
      </c>
      <c r="B69" s="18" t="s">
        <v>67</v>
      </c>
      <c r="C69" s="21">
        <v>19767</v>
      </c>
      <c r="D69" s="21">
        <v>23685305.739999998</v>
      </c>
      <c r="E69" s="21">
        <v>4007494.9578795368</v>
      </c>
      <c r="F69" s="21">
        <v>27692800.697879534</v>
      </c>
      <c r="G69" s="121">
        <v>1357.49</v>
      </c>
      <c r="H69" s="32">
        <v>26833504.830000002</v>
      </c>
      <c r="I69" s="32">
        <v>859295.86787953228</v>
      </c>
      <c r="J69" s="122">
        <f t="shared" si="3"/>
        <v>3.1029576143424505E-2</v>
      </c>
      <c r="K69" s="123">
        <v>290179.66542400001</v>
      </c>
      <c r="L69" s="123">
        <v>0</v>
      </c>
      <c r="M69" s="123">
        <v>252330.46420951805</v>
      </c>
      <c r="N69" s="123">
        <v>403196.86015089427</v>
      </c>
      <c r="O69" s="123">
        <v>0</v>
      </c>
      <c r="P69" s="124">
        <v>-1546985.98</v>
      </c>
      <c r="Q69" s="124">
        <v>1814311.0648485494</v>
      </c>
      <c r="R69" s="125">
        <v>2125241.3176482315</v>
      </c>
      <c r="S69" s="21">
        <v>4197569.2601607256</v>
      </c>
      <c r="T69" s="41">
        <v>-67559.321347897581</v>
      </c>
      <c r="U69" s="19">
        <v>4130009.9388128282</v>
      </c>
      <c r="V69" s="19">
        <v>3229426.1775445389</v>
      </c>
      <c r="W69" s="44">
        <f t="shared" si="4"/>
        <v>7359436.1163573675</v>
      </c>
      <c r="X69" s="126"/>
    </row>
    <row r="70" spans="1:24" s="127" customFormat="1" ht="16.5">
      <c r="A70" s="20">
        <v>186</v>
      </c>
      <c r="B70" s="18" t="s">
        <v>68</v>
      </c>
      <c r="C70" s="21">
        <v>45226</v>
      </c>
      <c r="D70" s="21">
        <v>70272764.330000013</v>
      </c>
      <c r="E70" s="21">
        <v>9255634.0618958138</v>
      </c>
      <c r="F70" s="21">
        <v>79528398.391895831</v>
      </c>
      <c r="G70" s="121">
        <v>1357.49</v>
      </c>
      <c r="H70" s="32">
        <v>61393842.740000002</v>
      </c>
      <c r="I70" s="32">
        <v>18134555.651895829</v>
      </c>
      <c r="J70" s="122">
        <f t="shared" si="3"/>
        <v>0.22802616447188243</v>
      </c>
      <c r="K70" s="123">
        <v>0</v>
      </c>
      <c r="L70" s="123">
        <v>0</v>
      </c>
      <c r="M70" s="123">
        <v>375667.1268208329</v>
      </c>
      <c r="N70" s="123">
        <v>846682.15834288043</v>
      </c>
      <c r="O70" s="123">
        <v>622583.44271531701</v>
      </c>
      <c r="P70" s="124">
        <v>-5564767.8785499996</v>
      </c>
      <c r="Q70" s="124">
        <v>-4199738.7063479153</v>
      </c>
      <c r="R70" s="125">
        <v>-1440158.6094251114</v>
      </c>
      <c r="S70" s="21">
        <v>8774823.1854518298</v>
      </c>
      <c r="T70" s="41">
        <v>3455554.2781235091</v>
      </c>
      <c r="U70" s="19">
        <v>12230377.463575339</v>
      </c>
      <c r="V70" s="19">
        <v>5349850.1179225799</v>
      </c>
      <c r="W70" s="44">
        <f t="shared" si="4"/>
        <v>17580227.581497919</v>
      </c>
      <c r="X70" s="126"/>
    </row>
    <row r="71" spans="1:24" s="127" customFormat="1" ht="16.5">
      <c r="A71" s="20">
        <v>202</v>
      </c>
      <c r="B71" s="18" t="s">
        <v>69</v>
      </c>
      <c r="C71" s="21">
        <v>35497</v>
      </c>
      <c r="D71" s="21">
        <v>61159112.710000008</v>
      </c>
      <c r="E71" s="21">
        <v>5643865.823931165</v>
      </c>
      <c r="F71" s="21">
        <v>66802978.533931173</v>
      </c>
      <c r="G71" s="121">
        <v>1357.49</v>
      </c>
      <c r="H71" s="32">
        <v>48186822.530000001</v>
      </c>
      <c r="I71" s="32">
        <v>18616156.003931172</v>
      </c>
      <c r="J71" s="122">
        <f t="shared" si="3"/>
        <v>0.27867254443565692</v>
      </c>
      <c r="K71" s="123">
        <v>0</v>
      </c>
      <c r="L71" s="123">
        <v>0</v>
      </c>
      <c r="M71" s="123">
        <v>292549.03510641307</v>
      </c>
      <c r="N71" s="123">
        <v>630605.69074966514</v>
      </c>
      <c r="O71" s="123">
        <v>707206.49150150688</v>
      </c>
      <c r="P71" s="124">
        <v>-2229563.395</v>
      </c>
      <c r="Q71" s="124">
        <v>2612465.7097066832</v>
      </c>
      <c r="R71" s="125">
        <v>1167330.9937184455</v>
      </c>
      <c r="S71" s="21">
        <v>21796750.529713884</v>
      </c>
      <c r="T71" s="41">
        <v>1552199.1448677343</v>
      </c>
      <c r="U71" s="19">
        <v>23348949.674581617</v>
      </c>
      <c r="V71" s="19">
        <v>3643336.7180488976</v>
      </c>
      <c r="W71" s="44">
        <f t="shared" si="4"/>
        <v>26992286.392630514</v>
      </c>
      <c r="X71" s="126"/>
    </row>
    <row r="72" spans="1:24" s="127" customFormat="1" ht="16.5">
      <c r="A72" s="20">
        <v>204</v>
      </c>
      <c r="B72" s="18" t="s">
        <v>70</v>
      </c>
      <c r="C72" s="21">
        <v>2778</v>
      </c>
      <c r="D72" s="21">
        <v>2945254.75</v>
      </c>
      <c r="E72" s="21">
        <v>867116.09648291219</v>
      </c>
      <c r="F72" s="21">
        <v>3812370.8464829121</v>
      </c>
      <c r="G72" s="121">
        <v>1357.49</v>
      </c>
      <c r="H72" s="32">
        <v>3771107.22</v>
      </c>
      <c r="I72" s="32">
        <v>41263.626482911874</v>
      </c>
      <c r="J72" s="122">
        <f t="shared" si="3"/>
        <v>1.0823612954909533E-2</v>
      </c>
      <c r="K72" s="123">
        <v>304677.86116800003</v>
      </c>
      <c r="L72" s="123">
        <v>0</v>
      </c>
      <c r="M72" s="123">
        <v>31296.145918489012</v>
      </c>
      <c r="N72" s="123">
        <v>33663.590434726655</v>
      </c>
      <c r="O72" s="123">
        <v>0</v>
      </c>
      <c r="P72" s="124">
        <v>-205040.09</v>
      </c>
      <c r="Q72" s="124">
        <v>-504282.67431420792</v>
      </c>
      <c r="R72" s="125">
        <v>-746803.71523126774</v>
      </c>
      <c r="S72" s="21">
        <v>-1045225.2555413481</v>
      </c>
      <c r="T72" s="41">
        <v>1010384.3188138746</v>
      </c>
      <c r="U72" s="19">
        <v>-34840.936727473512</v>
      </c>
      <c r="V72" s="19">
        <v>615735.06727982382</v>
      </c>
      <c r="W72" s="44">
        <f t="shared" si="4"/>
        <v>580894.13055235031</v>
      </c>
      <c r="X72" s="126"/>
    </row>
    <row r="73" spans="1:24" s="127" customFormat="1" ht="16.5">
      <c r="A73" s="20">
        <v>205</v>
      </c>
      <c r="B73" s="18" t="s">
        <v>71</v>
      </c>
      <c r="C73" s="21">
        <v>36493</v>
      </c>
      <c r="D73" s="21">
        <v>53438246.909999996</v>
      </c>
      <c r="E73" s="21">
        <v>6890006.1966356728</v>
      </c>
      <c r="F73" s="21">
        <v>60328253.106635667</v>
      </c>
      <c r="G73" s="121">
        <v>1357.49</v>
      </c>
      <c r="H73" s="32">
        <v>49538882.57</v>
      </c>
      <c r="I73" s="32">
        <v>10789370.536635667</v>
      </c>
      <c r="J73" s="122">
        <f t="shared" si="3"/>
        <v>0.17884440508437191</v>
      </c>
      <c r="K73" s="123">
        <v>406202.51253866666</v>
      </c>
      <c r="L73" s="123">
        <v>0</v>
      </c>
      <c r="M73" s="123">
        <v>488583.20193907322</v>
      </c>
      <c r="N73" s="123">
        <v>697613.91637985432</v>
      </c>
      <c r="O73" s="123">
        <v>0</v>
      </c>
      <c r="P73" s="124">
        <v>-2902157.5982500003</v>
      </c>
      <c r="Q73" s="124">
        <v>-8674216.2959946822</v>
      </c>
      <c r="R73" s="125">
        <v>-5512329.556767527</v>
      </c>
      <c r="S73" s="21">
        <v>-4706933.2835189477</v>
      </c>
      <c r="T73" s="41">
        <v>13002571.042373247</v>
      </c>
      <c r="U73" s="19">
        <v>8295637.7588542998</v>
      </c>
      <c r="V73" s="19">
        <v>5585993.7376114782</v>
      </c>
      <c r="W73" s="44">
        <f t="shared" si="4"/>
        <v>13881631.496465778</v>
      </c>
      <c r="X73" s="126"/>
    </row>
    <row r="74" spans="1:24" s="127" customFormat="1" ht="16.5">
      <c r="A74" s="20">
        <v>208</v>
      </c>
      <c r="B74" s="18" t="s">
        <v>72</v>
      </c>
      <c r="C74" s="21">
        <v>12412</v>
      </c>
      <c r="D74" s="21">
        <v>20958365.719999999</v>
      </c>
      <c r="E74" s="21">
        <v>2157833.0446245372</v>
      </c>
      <c r="F74" s="21">
        <v>23116198.764624536</v>
      </c>
      <c r="G74" s="121">
        <v>1357.49</v>
      </c>
      <c r="H74" s="32">
        <v>16849165.879999999</v>
      </c>
      <c r="I74" s="32">
        <v>6267032.8846245371</v>
      </c>
      <c r="J74" s="122">
        <f t="shared" si="3"/>
        <v>0.2711100102762215</v>
      </c>
      <c r="K74" s="123">
        <v>343048.61516800005</v>
      </c>
      <c r="L74" s="123">
        <v>0</v>
      </c>
      <c r="M74" s="123">
        <v>143890.61372849243</v>
      </c>
      <c r="N74" s="123">
        <v>235595.80823532562</v>
      </c>
      <c r="O74" s="123">
        <v>8356.1540458429627</v>
      </c>
      <c r="P74" s="124">
        <v>-608685.68500000006</v>
      </c>
      <c r="Q74" s="124">
        <v>1751944.0667926741</v>
      </c>
      <c r="R74" s="125">
        <v>822057.43355568813</v>
      </c>
      <c r="S74" s="21">
        <v>8963239.8911505602</v>
      </c>
      <c r="T74" s="41">
        <v>6023626.9437551321</v>
      </c>
      <c r="U74" s="19">
        <v>14986866.834905691</v>
      </c>
      <c r="V74" s="19">
        <v>2238688.9344827854</v>
      </c>
      <c r="W74" s="44">
        <f t="shared" si="4"/>
        <v>17225555.769388478</v>
      </c>
      <c r="X74" s="126"/>
    </row>
    <row r="75" spans="1:24" s="127" customFormat="1" ht="16.5">
      <c r="A75" s="20">
        <v>211</v>
      </c>
      <c r="B75" s="18" t="s">
        <v>73</v>
      </c>
      <c r="C75" s="21">
        <v>32622</v>
      </c>
      <c r="D75" s="21">
        <v>56918646.380000003</v>
      </c>
      <c r="E75" s="21">
        <v>4202979.9099061619</v>
      </c>
      <c r="F75" s="21">
        <v>61121626.289906166</v>
      </c>
      <c r="G75" s="121">
        <v>1357.49</v>
      </c>
      <c r="H75" s="32">
        <v>44284038.780000001</v>
      </c>
      <c r="I75" s="32">
        <v>16837587.509906165</v>
      </c>
      <c r="J75" s="122">
        <f t="shared" si="3"/>
        <v>0.2754767589141649</v>
      </c>
      <c r="K75" s="123">
        <v>0</v>
      </c>
      <c r="L75" s="123">
        <v>0</v>
      </c>
      <c r="M75" s="123">
        <v>258940.6041149112</v>
      </c>
      <c r="N75" s="123">
        <v>607836.20488884859</v>
      </c>
      <c r="O75" s="123">
        <v>321695.96464399173</v>
      </c>
      <c r="P75" s="124">
        <v>-2068164.145</v>
      </c>
      <c r="Q75" s="124">
        <v>4371318.0475047147</v>
      </c>
      <c r="R75" s="125">
        <v>2736570.1299669421</v>
      </c>
      <c r="S75" s="21">
        <v>23065784.316025574</v>
      </c>
      <c r="T75" s="41">
        <v>6482201.6828476815</v>
      </c>
      <c r="U75" s="19">
        <v>29547985.998873256</v>
      </c>
      <c r="V75" s="19">
        <v>4112905.6421127054</v>
      </c>
      <c r="W75" s="44">
        <f t="shared" si="4"/>
        <v>33660891.640985958</v>
      </c>
      <c r="X75" s="126"/>
    </row>
    <row r="76" spans="1:24" s="127" customFormat="1" ht="16.5">
      <c r="A76" s="20">
        <v>213</v>
      </c>
      <c r="B76" s="18" t="s">
        <v>74</v>
      </c>
      <c r="C76" s="21">
        <v>5230</v>
      </c>
      <c r="D76" s="21">
        <v>5781022.9299999997</v>
      </c>
      <c r="E76" s="21">
        <v>1397546.2392911445</v>
      </c>
      <c r="F76" s="21">
        <v>7178569.1692911442</v>
      </c>
      <c r="G76" s="121">
        <v>1357.49</v>
      </c>
      <c r="H76" s="32">
        <v>7099672.7000000002</v>
      </c>
      <c r="I76" s="32">
        <v>78896.469291144051</v>
      </c>
      <c r="J76" s="122">
        <f t="shared" ref="J76:J139" si="5">I76/F76</f>
        <v>1.0990556395089354E-2</v>
      </c>
      <c r="K76" s="123">
        <v>491050.01368000003</v>
      </c>
      <c r="L76" s="123">
        <v>0</v>
      </c>
      <c r="M76" s="123">
        <v>56945.974262851261</v>
      </c>
      <c r="N76" s="123">
        <v>80561.956712940853</v>
      </c>
      <c r="O76" s="123">
        <v>0</v>
      </c>
      <c r="P76" s="124">
        <v>-365041.29500000004</v>
      </c>
      <c r="Q76" s="124">
        <v>-161005.98566674531</v>
      </c>
      <c r="R76" s="125">
        <v>50452.539394573781</v>
      </c>
      <c r="S76" s="21">
        <v>231859.67267476453</v>
      </c>
      <c r="T76" s="41">
        <v>731863.84048402414</v>
      </c>
      <c r="U76" s="19">
        <v>963723.51315878867</v>
      </c>
      <c r="V76" s="19">
        <v>1072407.1625629449</v>
      </c>
      <c r="W76" s="44">
        <f t="shared" ref="W76:W139" si="6">U76+V76</f>
        <v>2036130.6757217336</v>
      </c>
      <c r="X76" s="126"/>
    </row>
    <row r="77" spans="1:24" s="127" customFormat="1" ht="16.5">
      <c r="A77" s="20">
        <v>214</v>
      </c>
      <c r="B77" s="18" t="s">
        <v>75</v>
      </c>
      <c r="C77" s="21">
        <v>12662</v>
      </c>
      <c r="D77" s="21">
        <v>16888125.149999999</v>
      </c>
      <c r="E77" s="21">
        <v>2808261.6960735493</v>
      </c>
      <c r="F77" s="21">
        <v>19696386.846073549</v>
      </c>
      <c r="G77" s="121">
        <v>1357.49</v>
      </c>
      <c r="H77" s="32">
        <v>17188538.379999999</v>
      </c>
      <c r="I77" s="32">
        <v>2507848.4660735503</v>
      </c>
      <c r="J77" s="122">
        <f t="shared" si="5"/>
        <v>0.12732530517765936</v>
      </c>
      <c r="K77" s="123">
        <v>232802.45150933333</v>
      </c>
      <c r="L77" s="123">
        <v>0</v>
      </c>
      <c r="M77" s="123">
        <v>178193.75488976049</v>
      </c>
      <c r="N77" s="123">
        <v>231081.01495188786</v>
      </c>
      <c r="O77" s="123">
        <v>0</v>
      </c>
      <c r="P77" s="124">
        <v>-697734.60250000004</v>
      </c>
      <c r="Q77" s="124">
        <v>126260.99377675727</v>
      </c>
      <c r="R77" s="125">
        <v>762813.71757161361</v>
      </c>
      <c r="S77" s="21">
        <v>3341265.7962729027</v>
      </c>
      <c r="T77" s="41">
        <v>5115903.3661311679</v>
      </c>
      <c r="U77" s="19">
        <v>8457169.1624040715</v>
      </c>
      <c r="V77" s="19">
        <v>2529402.5122205433</v>
      </c>
      <c r="W77" s="44">
        <f t="shared" si="6"/>
        <v>10986571.674624614</v>
      </c>
      <c r="X77" s="126"/>
    </row>
    <row r="78" spans="1:24" s="127" customFormat="1" ht="16.5">
      <c r="A78" s="20">
        <v>216</v>
      </c>
      <c r="B78" s="18" t="s">
        <v>76</v>
      </c>
      <c r="C78" s="21">
        <v>1311</v>
      </c>
      <c r="D78" s="21">
        <v>1516185.87</v>
      </c>
      <c r="E78" s="21">
        <v>531945.59463855682</v>
      </c>
      <c r="F78" s="21">
        <v>2048131.4646385568</v>
      </c>
      <c r="G78" s="121">
        <v>1357.49</v>
      </c>
      <c r="H78" s="32">
        <v>1779669.39</v>
      </c>
      <c r="I78" s="32">
        <v>268462.07463855692</v>
      </c>
      <c r="J78" s="122">
        <f t="shared" si="5"/>
        <v>0.13107658335102707</v>
      </c>
      <c r="K78" s="123">
        <v>366611.10249600001</v>
      </c>
      <c r="L78" s="123">
        <v>0</v>
      </c>
      <c r="M78" s="123">
        <v>14744.950552466586</v>
      </c>
      <c r="N78" s="123">
        <v>16323.763320259233</v>
      </c>
      <c r="O78" s="123">
        <v>0</v>
      </c>
      <c r="P78" s="124">
        <v>-60623.75</v>
      </c>
      <c r="Q78" s="124">
        <v>125303.22712297506</v>
      </c>
      <c r="R78" s="125">
        <v>2844.5966655486054</v>
      </c>
      <c r="S78" s="21">
        <v>733665.96479580645</v>
      </c>
      <c r="T78" s="41">
        <v>377324.21843343659</v>
      </c>
      <c r="U78" s="19">
        <v>1110990.1832292429</v>
      </c>
      <c r="V78" s="19">
        <v>293811.48631185625</v>
      </c>
      <c r="W78" s="44">
        <f t="shared" si="6"/>
        <v>1404801.6695410991</v>
      </c>
      <c r="X78" s="126"/>
    </row>
    <row r="79" spans="1:24" s="127" customFormat="1" ht="16.5">
      <c r="A79" s="20">
        <v>217</v>
      </c>
      <c r="B79" s="18" t="s">
        <v>77</v>
      </c>
      <c r="C79" s="21">
        <v>5390</v>
      </c>
      <c r="D79" s="21">
        <v>8894869.9299999997</v>
      </c>
      <c r="E79" s="21">
        <v>938775.61419202038</v>
      </c>
      <c r="F79" s="21">
        <v>9833645.5441920199</v>
      </c>
      <c r="G79" s="121">
        <v>1357.49</v>
      </c>
      <c r="H79" s="32">
        <v>7316871.0999999996</v>
      </c>
      <c r="I79" s="32">
        <v>2516774.4441920202</v>
      </c>
      <c r="J79" s="122">
        <f t="shared" si="5"/>
        <v>0.25593503781295901</v>
      </c>
      <c r="K79" s="123">
        <v>63207.940693333323</v>
      </c>
      <c r="L79" s="123">
        <v>0</v>
      </c>
      <c r="M79" s="123">
        <v>62854.115720945694</v>
      </c>
      <c r="N79" s="123">
        <v>69724.161121238576</v>
      </c>
      <c r="O79" s="123">
        <v>0</v>
      </c>
      <c r="P79" s="124">
        <v>-285948.52999999997</v>
      </c>
      <c r="Q79" s="124">
        <v>-571863.76021341304</v>
      </c>
      <c r="R79" s="125">
        <v>-779422.33457635751</v>
      </c>
      <c r="S79" s="21">
        <v>1075326.0369377674</v>
      </c>
      <c r="T79" s="41">
        <v>2662759.4525632937</v>
      </c>
      <c r="U79" s="19">
        <v>3738085.4895010609</v>
      </c>
      <c r="V79" s="19">
        <v>1003028.1216882284</v>
      </c>
      <c r="W79" s="44">
        <f t="shared" si="6"/>
        <v>4741113.611189289</v>
      </c>
      <c r="X79" s="126"/>
    </row>
    <row r="80" spans="1:24" s="127" customFormat="1" ht="16.5">
      <c r="A80" s="20">
        <v>218</v>
      </c>
      <c r="B80" s="18" t="s">
        <v>78</v>
      </c>
      <c r="C80" s="21">
        <v>1192</v>
      </c>
      <c r="D80" s="21">
        <v>1210353.1200000001</v>
      </c>
      <c r="E80" s="21">
        <v>248646.60185053322</v>
      </c>
      <c r="F80" s="21">
        <v>1458999.7218505333</v>
      </c>
      <c r="G80" s="121">
        <v>1357.49</v>
      </c>
      <c r="H80" s="32">
        <v>1618128.08</v>
      </c>
      <c r="I80" s="32">
        <v>-159128.3581494668</v>
      </c>
      <c r="J80" s="122">
        <f t="shared" si="5"/>
        <v>-0.10906675016197752</v>
      </c>
      <c r="K80" s="123">
        <v>44176.867754666666</v>
      </c>
      <c r="L80" s="123">
        <v>0</v>
      </c>
      <c r="M80" s="123">
        <v>11798.74421923065</v>
      </c>
      <c r="N80" s="123">
        <v>17185.501631479441</v>
      </c>
      <c r="O80" s="123">
        <v>0</v>
      </c>
      <c r="P80" s="124">
        <v>-52868.364999999998</v>
      </c>
      <c r="Q80" s="124">
        <v>434228.63700267102</v>
      </c>
      <c r="R80" s="125">
        <v>249029.33100337881</v>
      </c>
      <c r="S80" s="21">
        <v>544422.35846195987</v>
      </c>
      <c r="T80" s="41">
        <v>618068.81438821275</v>
      </c>
      <c r="U80" s="19">
        <v>1162491.1728501725</v>
      </c>
      <c r="V80" s="19">
        <v>312491.15763026476</v>
      </c>
      <c r="W80" s="44">
        <f t="shared" si="6"/>
        <v>1474982.3304804373</v>
      </c>
      <c r="X80" s="126"/>
    </row>
    <row r="81" spans="1:24" s="127" customFormat="1" ht="16.5">
      <c r="A81" s="20">
        <v>224</v>
      </c>
      <c r="B81" s="18" t="s">
        <v>79</v>
      </c>
      <c r="C81" s="21">
        <v>8717</v>
      </c>
      <c r="D81" s="21">
        <v>12291947.98</v>
      </c>
      <c r="E81" s="21">
        <v>2175219.7651524777</v>
      </c>
      <c r="F81" s="21">
        <v>14467167.745152477</v>
      </c>
      <c r="G81" s="121">
        <v>1357.49</v>
      </c>
      <c r="H81" s="32">
        <v>11833240.33</v>
      </c>
      <c r="I81" s="32">
        <v>2633927.4151524771</v>
      </c>
      <c r="J81" s="122">
        <f t="shared" si="5"/>
        <v>0.18206240928083722</v>
      </c>
      <c r="K81" s="123">
        <v>0</v>
      </c>
      <c r="L81" s="123">
        <v>0</v>
      </c>
      <c r="M81" s="123">
        <v>85528.506745102204</v>
      </c>
      <c r="N81" s="123">
        <v>120648.49020488495</v>
      </c>
      <c r="O81" s="123">
        <v>0</v>
      </c>
      <c r="P81" s="124">
        <v>-747724.53220000002</v>
      </c>
      <c r="Q81" s="124">
        <v>-1674304.7387449942</v>
      </c>
      <c r="R81" s="125">
        <v>-1250089.4821567261</v>
      </c>
      <c r="S81" s="21">
        <v>-832014.34099925635</v>
      </c>
      <c r="T81" s="41">
        <v>3713512.3146772701</v>
      </c>
      <c r="U81" s="19">
        <v>2881497.9736780138</v>
      </c>
      <c r="V81" s="19">
        <v>1472580.7313353666</v>
      </c>
      <c r="W81" s="44">
        <f t="shared" si="6"/>
        <v>4354078.7050133804</v>
      </c>
      <c r="X81" s="126"/>
    </row>
    <row r="82" spans="1:24" s="127" customFormat="1" ht="16.5">
      <c r="A82" s="20">
        <v>226</v>
      </c>
      <c r="B82" s="18" t="s">
        <v>80</v>
      </c>
      <c r="C82" s="21">
        <v>3774</v>
      </c>
      <c r="D82" s="21">
        <v>4503410.5</v>
      </c>
      <c r="E82" s="21">
        <v>1108409.2544142611</v>
      </c>
      <c r="F82" s="21">
        <v>5611819.7544142613</v>
      </c>
      <c r="G82" s="121">
        <v>1357.49</v>
      </c>
      <c r="H82" s="32">
        <v>5123167.26</v>
      </c>
      <c r="I82" s="32">
        <v>488652.49441426154</v>
      </c>
      <c r="J82" s="122">
        <f t="shared" si="5"/>
        <v>8.7075586137613764E-2</v>
      </c>
      <c r="K82" s="123">
        <v>460935.85963199998</v>
      </c>
      <c r="L82" s="123">
        <v>0</v>
      </c>
      <c r="M82" s="123">
        <v>48805.578228917788</v>
      </c>
      <c r="N82" s="123">
        <v>59099.520184206114</v>
      </c>
      <c r="O82" s="123">
        <v>0</v>
      </c>
      <c r="P82" s="124">
        <v>-199497.46500000003</v>
      </c>
      <c r="Q82" s="124">
        <v>666337.46231528232</v>
      </c>
      <c r="R82" s="125">
        <v>456923.58366554562</v>
      </c>
      <c r="S82" s="21">
        <v>1981257.0334402132</v>
      </c>
      <c r="T82" s="41">
        <v>1485981.3940890478</v>
      </c>
      <c r="U82" s="19">
        <v>3467238.427529261</v>
      </c>
      <c r="V82" s="19">
        <v>786965.57572940295</v>
      </c>
      <c r="W82" s="44">
        <f t="shared" si="6"/>
        <v>4254204.0032586642</v>
      </c>
      <c r="X82" s="126"/>
    </row>
    <row r="83" spans="1:24" s="127" customFormat="1" ht="16.5">
      <c r="A83" s="20">
        <v>230</v>
      </c>
      <c r="B83" s="18" t="s">
        <v>81</v>
      </c>
      <c r="C83" s="21">
        <v>2290</v>
      </c>
      <c r="D83" s="21">
        <v>2668834.4</v>
      </c>
      <c r="E83" s="21">
        <v>750094.02587987122</v>
      </c>
      <c r="F83" s="21">
        <v>3418928.425879871</v>
      </c>
      <c r="G83" s="121">
        <v>1357.49</v>
      </c>
      <c r="H83" s="32">
        <v>3108652.1</v>
      </c>
      <c r="I83" s="32">
        <v>310276.32587987091</v>
      </c>
      <c r="J83" s="122">
        <f t="shared" si="5"/>
        <v>9.07525069934801E-2</v>
      </c>
      <c r="K83" s="123">
        <v>227670.24280000001</v>
      </c>
      <c r="L83" s="123">
        <v>0</v>
      </c>
      <c r="M83" s="123">
        <v>23945.662043474797</v>
      </c>
      <c r="N83" s="123">
        <v>41261.567466239496</v>
      </c>
      <c r="O83" s="123">
        <v>0</v>
      </c>
      <c r="P83" s="124">
        <v>-93781.500000000015</v>
      </c>
      <c r="Q83" s="124">
        <v>-401491.69798963703</v>
      </c>
      <c r="R83" s="125">
        <v>-309518.0160542081</v>
      </c>
      <c r="S83" s="21">
        <v>-201637.41585425998</v>
      </c>
      <c r="T83" s="41">
        <v>1271594.5330828938</v>
      </c>
      <c r="U83" s="19">
        <v>1069957.1172286337</v>
      </c>
      <c r="V83" s="19">
        <v>554738.85138191597</v>
      </c>
      <c r="W83" s="44">
        <f t="shared" si="6"/>
        <v>1624695.9686105498</v>
      </c>
      <c r="X83" s="126"/>
    </row>
    <row r="84" spans="1:24" s="127" customFormat="1" ht="16.5">
      <c r="A84" s="20">
        <v>231</v>
      </c>
      <c r="B84" s="18" t="s">
        <v>82</v>
      </c>
      <c r="C84" s="21">
        <v>1289</v>
      </c>
      <c r="D84" s="21">
        <v>1453266.72</v>
      </c>
      <c r="E84" s="21">
        <v>522081.25535872928</v>
      </c>
      <c r="F84" s="21">
        <v>1975347.9753587293</v>
      </c>
      <c r="G84" s="121">
        <v>1357.49</v>
      </c>
      <c r="H84" s="32">
        <v>1749804.61</v>
      </c>
      <c r="I84" s="32">
        <v>225543.36535872915</v>
      </c>
      <c r="J84" s="122">
        <f t="shared" si="5"/>
        <v>0.11417905511952636</v>
      </c>
      <c r="K84" s="123">
        <v>64873.108234666674</v>
      </c>
      <c r="L84" s="123">
        <v>0</v>
      </c>
      <c r="M84" s="123">
        <v>17997.962754291209</v>
      </c>
      <c r="N84" s="123">
        <v>14501.126452540193</v>
      </c>
      <c r="O84" s="123">
        <v>9285.5664223229069</v>
      </c>
      <c r="P84" s="124">
        <v>-56082.74</v>
      </c>
      <c r="Q84" s="124">
        <v>-768192.36176672636</v>
      </c>
      <c r="R84" s="125">
        <v>-471071.54462176515</v>
      </c>
      <c r="S84" s="21">
        <v>-963145.51716594119</v>
      </c>
      <c r="T84" s="41">
        <v>-38084.865968359751</v>
      </c>
      <c r="U84" s="19">
        <v>-1001230.3831343009</v>
      </c>
      <c r="V84" s="19">
        <v>219781.96030786086</v>
      </c>
      <c r="W84" s="44">
        <f t="shared" si="6"/>
        <v>-781448.42282644007</v>
      </c>
      <c r="X84" s="126"/>
    </row>
    <row r="85" spans="1:24" s="127" customFormat="1" ht="16.5">
      <c r="A85" s="20">
        <v>232</v>
      </c>
      <c r="B85" s="18" t="s">
        <v>83</v>
      </c>
      <c r="C85" s="21">
        <v>12890</v>
      </c>
      <c r="D85" s="21">
        <v>18127843.420000002</v>
      </c>
      <c r="E85" s="21">
        <v>2628339.4447193337</v>
      </c>
      <c r="F85" s="21">
        <v>20756182.864719335</v>
      </c>
      <c r="G85" s="121">
        <v>1357.49</v>
      </c>
      <c r="H85" s="32">
        <v>17498046.100000001</v>
      </c>
      <c r="I85" s="32">
        <v>3258136.7647193335</v>
      </c>
      <c r="J85" s="122">
        <f t="shared" si="5"/>
        <v>0.15697186645321984</v>
      </c>
      <c r="K85" s="123">
        <v>7523.8414399999992</v>
      </c>
      <c r="L85" s="123">
        <v>0</v>
      </c>
      <c r="M85" s="123">
        <v>172281.94377999485</v>
      </c>
      <c r="N85" s="123">
        <v>227211.05381067374</v>
      </c>
      <c r="O85" s="123">
        <v>0</v>
      </c>
      <c r="P85" s="124">
        <v>-903096.7649999999</v>
      </c>
      <c r="Q85" s="124">
        <v>357686.00280510844</v>
      </c>
      <c r="R85" s="125">
        <v>-52954.66327059859</v>
      </c>
      <c r="S85" s="21">
        <v>3066788.1782845119</v>
      </c>
      <c r="T85" s="41">
        <v>5231603.0868854951</v>
      </c>
      <c r="U85" s="19">
        <v>8298391.265170007</v>
      </c>
      <c r="V85" s="19">
        <v>2696191.9795894427</v>
      </c>
      <c r="W85" s="44">
        <f t="shared" si="6"/>
        <v>10994583.24475945</v>
      </c>
      <c r="X85" s="126"/>
    </row>
    <row r="86" spans="1:24" s="127" customFormat="1" ht="16.5">
      <c r="A86" s="20">
        <v>233</v>
      </c>
      <c r="B86" s="18" t="s">
        <v>84</v>
      </c>
      <c r="C86" s="21">
        <v>15312</v>
      </c>
      <c r="D86" s="21">
        <v>22029932.810000002</v>
      </c>
      <c r="E86" s="21">
        <v>2835499.8877925738</v>
      </c>
      <c r="F86" s="21">
        <v>24865432.697792575</v>
      </c>
      <c r="G86" s="121">
        <v>1357.49</v>
      </c>
      <c r="H86" s="32">
        <v>20785886.879999999</v>
      </c>
      <c r="I86" s="32">
        <v>4079545.8177925758</v>
      </c>
      <c r="J86" s="122">
        <f t="shared" si="5"/>
        <v>0.16406494378659001</v>
      </c>
      <c r="K86" s="123">
        <v>0</v>
      </c>
      <c r="L86" s="123">
        <v>0</v>
      </c>
      <c r="M86" s="123">
        <v>197210.45151041058</v>
      </c>
      <c r="N86" s="123">
        <v>193128.25819772371</v>
      </c>
      <c r="O86" s="123">
        <v>0</v>
      </c>
      <c r="P86" s="124">
        <v>-882013.9</v>
      </c>
      <c r="Q86" s="124">
        <v>2261003.4328935547</v>
      </c>
      <c r="R86" s="125">
        <v>631798.2322818815</v>
      </c>
      <c r="S86" s="21">
        <v>6480672.2926761471</v>
      </c>
      <c r="T86" s="41">
        <v>7293376.4252851941</v>
      </c>
      <c r="U86" s="19">
        <v>13774048.717961341</v>
      </c>
      <c r="V86" s="19">
        <v>3196348.8109353697</v>
      </c>
      <c r="W86" s="44">
        <f t="shared" si="6"/>
        <v>16970397.528896712</v>
      </c>
      <c r="X86" s="126"/>
    </row>
    <row r="87" spans="1:24" s="127" customFormat="1" ht="16.5">
      <c r="A87" s="20">
        <v>235</v>
      </c>
      <c r="B87" s="18" t="s">
        <v>85</v>
      </c>
      <c r="C87" s="21">
        <v>10396</v>
      </c>
      <c r="D87" s="21">
        <v>18003394.940000001</v>
      </c>
      <c r="E87" s="21">
        <v>3434119.9458170775</v>
      </c>
      <c r="F87" s="21">
        <v>21437514.885817081</v>
      </c>
      <c r="G87" s="121">
        <v>1357.49</v>
      </c>
      <c r="H87" s="32">
        <v>14112466.040000001</v>
      </c>
      <c r="I87" s="32">
        <v>7325048.8458170798</v>
      </c>
      <c r="J87" s="122">
        <f t="shared" si="5"/>
        <v>0.3416930033556867</v>
      </c>
      <c r="K87" s="123">
        <v>0</v>
      </c>
      <c r="L87" s="123">
        <v>0</v>
      </c>
      <c r="M87" s="123">
        <v>72478.750978340831</v>
      </c>
      <c r="N87" s="123">
        <v>203160.27017573413</v>
      </c>
      <c r="O87" s="123">
        <v>274582.47671625222</v>
      </c>
      <c r="P87" s="124">
        <v>-705107.96000000008</v>
      </c>
      <c r="Q87" s="124">
        <v>8038902.0818206035</v>
      </c>
      <c r="R87" s="125">
        <v>1937661.5093347558</v>
      </c>
      <c r="S87" s="21">
        <v>17146725.974842768</v>
      </c>
      <c r="T87" s="41">
        <v>-1606602.9446579283</v>
      </c>
      <c r="U87" s="19">
        <v>15540123.030184839</v>
      </c>
      <c r="V87" s="19">
        <v>588276.64523378655</v>
      </c>
      <c r="W87" s="44">
        <f t="shared" si="6"/>
        <v>16128399.675418625</v>
      </c>
      <c r="X87" s="126"/>
    </row>
    <row r="88" spans="1:24" s="127" customFormat="1" ht="16.5">
      <c r="A88" s="20">
        <v>236</v>
      </c>
      <c r="B88" s="18" t="s">
        <v>86</v>
      </c>
      <c r="C88" s="21">
        <v>4196</v>
      </c>
      <c r="D88" s="21">
        <v>7058103.4800000004</v>
      </c>
      <c r="E88" s="21">
        <v>687782.87310558406</v>
      </c>
      <c r="F88" s="21">
        <v>7745886.3531055842</v>
      </c>
      <c r="G88" s="121">
        <v>1357.49</v>
      </c>
      <c r="H88" s="32">
        <v>5696028.04</v>
      </c>
      <c r="I88" s="32">
        <v>2049858.3131055841</v>
      </c>
      <c r="J88" s="122">
        <f t="shared" si="5"/>
        <v>0.26463831505657548</v>
      </c>
      <c r="K88" s="123">
        <v>95334.552234666669</v>
      </c>
      <c r="L88" s="123">
        <v>0</v>
      </c>
      <c r="M88" s="123">
        <v>46202.337075662821</v>
      </c>
      <c r="N88" s="123">
        <v>79207.264935941959</v>
      </c>
      <c r="O88" s="123">
        <v>0</v>
      </c>
      <c r="P88" s="124">
        <v>-188236.815</v>
      </c>
      <c r="Q88" s="124">
        <v>-174884.60934423775</v>
      </c>
      <c r="R88" s="125">
        <v>-470301.46489532274</v>
      </c>
      <c r="S88" s="21">
        <v>1437179.5781122951</v>
      </c>
      <c r="T88" s="41">
        <v>2278327.0347519075</v>
      </c>
      <c r="U88" s="19">
        <v>3715506.6128642028</v>
      </c>
      <c r="V88" s="19">
        <v>820116.49427114998</v>
      </c>
      <c r="W88" s="44">
        <f t="shared" si="6"/>
        <v>4535623.1071353527</v>
      </c>
      <c r="X88" s="126"/>
    </row>
    <row r="89" spans="1:24" s="127" customFormat="1" ht="16.5">
      <c r="A89" s="20">
        <v>239</v>
      </c>
      <c r="B89" s="18" t="s">
        <v>87</v>
      </c>
      <c r="C89" s="21">
        <v>2095</v>
      </c>
      <c r="D89" s="21">
        <v>2087788</v>
      </c>
      <c r="E89" s="21">
        <v>587120.61776224372</v>
      </c>
      <c r="F89" s="21">
        <v>2674908.6177622438</v>
      </c>
      <c r="G89" s="121">
        <v>1357.49</v>
      </c>
      <c r="H89" s="32">
        <v>2843941.55</v>
      </c>
      <c r="I89" s="32">
        <v>-169032.93223775597</v>
      </c>
      <c r="J89" s="122">
        <f t="shared" si="5"/>
        <v>-6.31920399505701E-2</v>
      </c>
      <c r="K89" s="123">
        <v>596529.76367999997</v>
      </c>
      <c r="L89" s="123">
        <v>0</v>
      </c>
      <c r="M89" s="123">
        <v>35696.099998461672</v>
      </c>
      <c r="N89" s="123">
        <v>41234.950526483648</v>
      </c>
      <c r="O89" s="123">
        <v>0</v>
      </c>
      <c r="P89" s="124">
        <v>-123877.99500000001</v>
      </c>
      <c r="Q89" s="124">
        <v>66499.639230492525</v>
      </c>
      <c r="R89" s="125">
        <v>-373186.06952866755</v>
      </c>
      <c r="S89" s="21">
        <v>73863.456669014238</v>
      </c>
      <c r="T89" s="41">
        <v>394933.15602197195</v>
      </c>
      <c r="U89" s="19">
        <v>468796.61269098619</v>
      </c>
      <c r="V89" s="19">
        <v>443295.45461656433</v>
      </c>
      <c r="W89" s="44">
        <f t="shared" si="6"/>
        <v>912092.06730755046</v>
      </c>
      <c r="X89" s="126"/>
    </row>
    <row r="90" spans="1:24" s="127" customFormat="1" ht="16.5">
      <c r="A90" s="20">
        <v>240</v>
      </c>
      <c r="B90" s="18" t="s">
        <v>88</v>
      </c>
      <c r="C90" s="21">
        <v>19982</v>
      </c>
      <c r="D90" s="21">
        <v>26654980.84</v>
      </c>
      <c r="E90" s="21">
        <v>3978951.7787776049</v>
      </c>
      <c r="F90" s="21">
        <v>30633932.618777603</v>
      </c>
      <c r="G90" s="121">
        <v>1357.49</v>
      </c>
      <c r="H90" s="32">
        <v>27125365.18</v>
      </c>
      <c r="I90" s="32">
        <v>3508567.4387776032</v>
      </c>
      <c r="J90" s="122">
        <f t="shared" si="5"/>
        <v>0.11453206098086688</v>
      </c>
      <c r="K90" s="123">
        <v>144215.15610666663</v>
      </c>
      <c r="L90" s="123">
        <v>0</v>
      </c>
      <c r="M90" s="123">
        <v>314434.24613558251</v>
      </c>
      <c r="N90" s="123">
        <v>382394.94453559892</v>
      </c>
      <c r="O90" s="123">
        <v>0</v>
      </c>
      <c r="P90" s="124">
        <v>-1985136.0349999999</v>
      </c>
      <c r="Q90" s="124">
        <v>-7270141.3799906326</v>
      </c>
      <c r="R90" s="125">
        <v>-4508571.2695623096</v>
      </c>
      <c r="S90" s="21">
        <v>-9414236.8989974894</v>
      </c>
      <c r="T90" s="41">
        <v>4052554.5785498349</v>
      </c>
      <c r="U90" s="19">
        <v>-5361682.3204476545</v>
      </c>
      <c r="V90" s="19">
        <v>3134323.3183999844</v>
      </c>
      <c r="W90" s="44">
        <f t="shared" si="6"/>
        <v>-2227359.0020476701</v>
      </c>
      <c r="X90" s="126"/>
    </row>
    <row r="91" spans="1:24" s="127" customFormat="1" ht="16.5">
      <c r="A91" s="20">
        <v>241</v>
      </c>
      <c r="B91" s="18" t="s">
        <v>89</v>
      </c>
      <c r="C91" s="21">
        <v>7904</v>
      </c>
      <c r="D91" s="21">
        <v>12340672.17</v>
      </c>
      <c r="E91" s="21">
        <v>1158410.094736323</v>
      </c>
      <c r="F91" s="21">
        <v>13499082.264736323</v>
      </c>
      <c r="G91" s="121">
        <v>1357.49</v>
      </c>
      <c r="H91" s="32">
        <v>10729600.960000001</v>
      </c>
      <c r="I91" s="32">
        <v>2769481.3047363218</v>
      </c>
      <c r="J91" s="122">
        <f t="shared" si="5"/>
        <v>0.20516071021887486</v>
      </c>
      <c r="K91" s="123">
        <v>44323.73504</v>
      </c>
      <c r="L91" s="123">
        <v>0</v>
      </c>
      <c r="M91" s="123">
        <v>86933.285985366616</v>
      </c>
      <c r="N91" s="123">
        <v>141124.16074397735</v>
      </c>
      <c r="O91" s="123">
        <v>0</v>
      </c>
      <c r="P91" s="124">
        <v>-405382.81999999995</v>
      </c>
      <c r="Q91" s="124">
        <v>-1000612.1863359695</v>
      </c>
      <c r="R91" s="125">
        <v>-710737.15939233941</v>
      </c>
      <c r="S91" s="21">
        <v>925130.32077735709</v>
      </c>
      <c r="T91" s="41">
        <v>1325216.053814458</v>
      </c>
      <c r="U91" s="19">
        <v>2250346.3745918153</v>
      </c>
      <c r="V91" s="19">
        <v>1134011.1714597424</v>
      </c>
      <c r="W91" s="44">
        <f t="shared" si="6"/>
        <v>3384357.5460515576</v>
      </c>
      <c r="X91" s="126"/>
    </row>
    <row r="92" spans="1:24" s="127" customFormat="1" ht="16.5">
      <c r="A92" s="20">
        <v>244</v>
      </c>
      <c r="B92" s="18" t="s">
        <v>90</v>
      </c>
      <c r="C92" s="21">
        <v>19116</v>
      </c>
      <c r="D92" s="21">
        <v>41557364.380000003</v>
      </c>
      <c r="E92" s="21">
        <v>1660006.0025805384</v>
      </c>
      <c r="F92" s="21">
        <v>43217370.382580541</v>
      </c>
      <c r="G92" s="121">
        <v>1357.49</v>
      </c>
      <c r="H92" s="32">
        <v>25949778.84</v>
      </c>
      <c r="I92" s="32">
        <v>17267591.542580541</v>
      </c>
      <c r="J92" s="122">
        <f t="shared" si="5"/>
        <v>0.39955211040652588</v>
      </c>
      <c r="K92" s="123">
        <v>0</v>
      </c>
      <c r="L92" s="123">
        <v>0</v>
      </c>
      <c r="M92" s="123">
        <v>197539.4278530647</v>
      </c>
      <c r="N92" s="123">
        <v>340749.01458063861</v>
      </c>
      <c r="O92" s="123">
        <v>415162.29200978915</v>
      </c>
      <c r="P92" s="124">
        <v>-958399.37</v>
      </c>
      <c r="Q92" s="124">
        <v>-451085.92769278958</v>
      </c>
      <c r="R92" s="125">
        <v>-1312281.9088570974</v>
      </c>
      <c r="S92" s="21">
        <v>15499275.070474148</v>
      </c>
      <c r="T92" s="41">
        <v>4252506.8867617212</v>
      </c>
      <c r="U92" s="19">
        <v>19751781.957235869</v>
      </c>
      <c r="V92" s="19">
        <v>2046205.7801575302</v>
      </c>
      <c r="W92" s="44">
        <f t="shared" si="6"/>
        <v>21797987.737393398</v>
      </c>
      <c r="X92" s="126"/>
    </row>
    <row r="93" spans="1:24" s="127" customFormat="1" ht="16.5">
      <c r="A93" s="20">
        <v>245</v>
      </c>
      <c r="B93" s="18" t="s">
        <v>91</v>
      </c>
      <c r="C93" s="21">
        <v>37232</v>
      </c>
      <c r="D93" s="21">
        <v>57149650.110000007</v>
      </c>
      <c r="E93" s="21">
        <v>12677867.322797863</v>
      </c>
      <c r="F93" s="21">
        <v>69827517.432797864</v>
      </c>
      <c r="G93" s="121">
        <v>1357.49</v>
      </c>
      <c r="H93" s="32">
        <v>50542067.68</v>
      </c>
      <c r="I93" s="32">
        <v>19285449.752797864</v>
      </c>
      <c r="J93" s="122">
        <f t="shared" si="5"/>
        <v>0.2761869598379782</v>
      </c>
      <c r="K93" s="123">
        <v>0</v>
      </c>
      <c r="L93" s="123">
        <v>0</v>
      </c>
      <c r="M93" s="123">
        <v>334234.33756844612</v>
      </c>
      <c r="N93" s="123">
        <v>732888.94456479826</v>
      </c>
      <c r="O93" s="123">
        <v>332165.48263137182</v>
      </c>
      <c r="P93" s="124">
        <v>-5211410.0036999993</v>
      </c>
      <c r="Q93" s="124">
        <v>-1720497.251842746</v>
      </c>
      <c r="R93" s="125">
        <v>25258.537976205946</v>
      </c>
      <c r="S93" s="21">
        <v>13778089.799995938</v>
      </c>
      <c r="T93" s="41">
        <v>1956784.9399937501</v>
      </c>
      <c r="U93" s="19">
        <v>15734874.739989689</v>
      </c>
      <c r="V93" s="19">
        <v>4675190.8782400796</v>
      </c>
      <c r="W93" s="44">
        <f t="shared" si="6"/>
        <v>20410065.618229769</v>
      </c>
      <c r="X93" s="126"/>
    </row>
    <row r="94" spans="1:24" s="127" customFormat="1" ht="16.5">
      <c r="A94" s="20">
        <v>249</v>
      </c>
      <c r="B94" s="18" t="s">
        <v>92</v>
      </c>
      <c r="C94" s="21">
        <v>9443</v>
      </c>
      <c r="D94" s="21">
        <v>11650501.380000001</v>
      </c>
      <c r="E94" s="21">
        <v>2125266.1764022443</v>
      </c>
      <c r="F94" s="21">
        <v>13775767.556402246</v>
      </c>
      <c r="G94" s="121">
        <v>1357.49</v>
      </c>
      <c r="H94" s="32">
        <v>12818778.07</v>
      </c>
      <c r="I94" s="32">
        <v>956989.48640224524</v>
      </c>
      <c r="J94" s="122">
        <f t="shared" si="5"/>
        <v>6.9469050089879553E-2</v>
      </c>
      <c r="K94" s="123">
        <v>444669.96347200003</v>
      </c>
      <c r="L94" s="123">
        <v>0</v>
      </c>
      <c r="M94" s="123">
        <v>118130.30403558518</v>
      </c>
      <c r="N94" s="123">
        <v>177534.19790206361</v>
      </c>
      <c r="O94" s="123">
        <v>0</v>
      </c>
      <c r="P94" s="124">
        <v>-715542.63500000001</v>
      </c>
      <c r="Q94" s="124">
        <v>526304.52412093838</v>
      </c>
      <c r="R94" s="125">
        <v>987547.10459601216</v>
      </c>
      <c r="S94" s="21">
        <v>2495632.9455288444</v>
      </c>
      <c r="T94" s="41">
        <v>2859791.0480351103</v>
      </c>
      <c r="U94" s="19">
        <v>5355423.9935639547</v>
      </c>
      <c r="V94" s="19">
        <v>1633162.6152271177</v>
      </c>
      <c r="W94" s="44">
        <f t="shared" si="6"/>
        <v>6988586.6087910719</v>
      </c>
      <c r="X94" s="126"/>
    </row>
    <row r="95" spans="1:24" s="127" customFormat="1" ht="16.5">
      <c r="A95" s="20">
        <v>250</v>
      </c>
      <c r="B95" s="18" t="s">
        <v>93</v>
      </c>
      <c r="C95" s="21">
        <v>1808</v>
      </c>
      <c r="D95" s="21">
        <v>2011656.78</v>
      </c>
      <c r="E95" s="21">
        <v>483241.3226295255</v>
      </c>
      <c r="F95" s="21">
        <v>2494898.1026295256</v>
      </c>
      <c r="G95" s="121">
        <v>1357.49</v>
      </c>
      <c r="H95" s="32">
        <v>2454341.92</v>
      </c>
      <c r="I95" s="32">
        <v>40556.182629525661</v>
      </c>
      <c r="J95" s="122">
        <f t="shared" si="5"/>
        <v>1.6255646908697803E-2</v>
      </c>
      <c r="K95" s="123">
        <v>201016.81011199998</v>
      </c>
      <c r="L95" s="123">
        <v>0</v>
      </c>
      <c r="M95" s="123">
        <v>19877.209265671103</v>
      </c>
      <c r="N95" s="123">
        <v>33165.784694923525</v>
      </c>
      <c r="O95" s="123">
        <v>0</v>
      </c>
      <c r="P95" s="124">
        <v>-84826.815000000002</v>
      </c>
      <c r="Q95" s="124">
        <v>234900.40402432714</v>
      </c>
      <c r="R95" s="125">
        <v>96719.9979143323</v>
      </c>
      <c r="S95" s="21">
        <v>541409.57364077971</v>
      </c>
      <c r="T95" s="41">
        <v>695085.07506310323</v>
      </c>
      <c r="U95" s="19">
        <v>1236494.6487038829</v>
      </c>
      <c r="V95" s="19">
        <v>431444.35131757776</v>
      </c>
      <c r="W95" s="44">
        <f t="shared" si="6"/>
        <v>1667939.0000214607</v>
      </c>
      <c r="X95" s="126"/>
    </row>
    <row r="96" spans="1:24" s="127" customFormat="1" ht="16.5">
      <c r="A96" s="20">
        <v>256</v>
      </c>
      <c r="B96" s="18" t="s">
        <v>94</v>
      </c>
      <c r="C96" s="21">
        <v>1581</v>
      </c>
      <c r="D96" s="21">
        <v>2603202.9900000007</v>
      </c>
      <c r="E96" s="21">
        <v>529993.39295130898</v>
      </c>
      <c r="F96" s="21">
        <v>3133196.3829513099</v>
      </c>
      <c r="G96" s="121">
        <v>1357.49</v>
      </c>
      <c r="H96" s="32">
        <v>2146191.69</v>
      </c>
      <c r="I96" s="32">
        <v>987004.69295130996</v>
      </c>
      <c r="J96" s="122">
        <f t="shared" si="5"/>
        <v>0.31501526630182125</v>
      </c>
      <c r="K96" s="123">
        <v>485622.51489599992</v>
      </c>
      <c r="L96" s="123">
        <v>0</v>
      </c>
      <c r="M96" s="123">
        <v>17967.954841472259</v>
      </c>
      <c r="N96" s="123">
        <v>18224.002675254738</v>
      </c>
      <c r="O96" s="123">
        <v>0</v>
      </c>
      <c r="P96" s="124">
        <v>-61797.345000000001</v>
      </c>
      <c r="Q96" s="124">
        <v>-39902.216606268856</v>
      </c>
      <c r="R96" s="125">
        <v>-236418.03507668569</v>
      </c>
      <c r="S96" s="21">
        <v>1170701.5686810822</v>
      </c>
      <c r="T96" s="41">
        <v>711089.46360920009</v>
      </c>
      <c r="U96" s="19">
        <v>1881791.0322902822</v>
      </c>
      <c r="V96" s="19">
        <v>320957.19256124331</v>
      </c>
      <c r="W96" s="44">
        <f t="shared" si="6"/>
        <v>2202748.2248515254</v>
      </c>
      <c r="X96" s="126"/>
    </row>
    <row r="97" spans="1:24" s="127" customFormat="1" ht="16.5">
      <c r="A97" s="20">
        <v>257</v>
      </c>
      <c r="B97" s="18" t="s">
        <v>95</v>
      </c>
      <c r="C97" s="21">
        <v>40433</v>
      </c>
      <c r="D97" s="21">
        <v>71280519.849999994</v>
      </c>
      <c r="E97" s="21">
        <v>12919949.152742865</v>
      </c>
      <c r="F97" s="21">
        <v>84200469.002742857</v>
      </c>
      <c r="G97" s="121">
        <v>1357.49</v>
      </c>
      <c r="H97" s="32">
        <v>54887393.170000002</v>
      </c>
      <c r="I97" s="32">
        <v>29313075.832742855</v>
      </c>
      <c r="J97" s="122">
        <f t="shared" si="5"/>
        <v>0.34813435340589338</v>
      </c>
      <c r="K97" s="123">
        <v>0</v>
      </c>
      <c r="L97" s="123">
        <v>0</v>
      </c>
      <c r="M97" s="123">
        <v>299218.11596998025</v>
      </c>
      <c r="N97" s="123">
        <v>637060.8387965149</v>
      </c>
      <c r="O97" s="123">
        <v>398116.5847452177</v>
      </c>
      <c r="P97" s="124">
        <v>-3500386.7064999999</v>
      </c>
      <c r="Q97" s="124">
        <v>4828326.396470353</v>
      </c>
      <c r="R97" s="125">
        <v>3559200.5384789906</v>
      </c>
      <c r="S97" s="21">
        <v>35534611.60070391</v>
      </c>
      <c r="T97" s="41">
        <v>-638698.6141656473</v>
      </c>
      <c r="U97" s="19">
        <v>34895912.986538261</v>
      </c>
      <c r="V97" s="19">
        <v>4365729.6578093395</v>
      </c>
      <c r="W97" s="44">
        <f t="shared" si="6"/>
        <v>39261642.644347601</v>
      </c>
      <c r="X97" s="126"/>
    </row>
    <row r="98" spans="1:24" s="127" customFormat="1" ht="16.5">
      <c r="A98" s="20">
        <v>260</v>
      </c>
      <c r="B98" s="18" t="s">
        <v>96</v>
      </c>
      <c r="C98" s="21">
        <v>9877</v>
      </c>
      <c r="D98" s="21">
        <v>10714125.149999999</v>
      </c>
      <c r="E98" s="21">
        <v>3160289.9901561132</v>
      </c>
      <c r="F98" s="21">
        <v>13874415.140156113</v>
      </c>
      <c r="G98" s="121">
        <v>1357.49</v>
      </c>
      <c r="H98" s="32">
        <v>13407928.73</v>
      </c>
      <c r="I98" s="32">
        <v>466486.41015611216</v>
      </c>
      <c r="J98" s="122">
        <f t="shared" si="5"/>
        <v>3.3622059412506761E-2</v>
      </c>
      <c r="K98" s="123">
        <v>1095321.056256</v>
      </c>
      <c r="L98" s="123">
        <v>0</v>
      </c>
      <c r="M98" s="123">
        <v>126184.14859819986</v>
      </c>
      <c r="N98" s="123">
        <v>173380.55468344668</v>
      </c>
      <c r="O98" s="123">
        <v>0</v>
      </c>
      <c r="P98" s="124">
        <v>-600938.38</v>
      </c>
      <c r="Q98" s="124">
        <v>4288630.8812484732</v>
      </c>
      <c r="R98" s="125">
        <v>2817110.8710943582</v>
      </c>
      <c r="S98" s="21">
        <v>8366175.5420365902</v>
      </c>
      <c r="T98" s="41">
        <v>5037756.5376145076</v>
      </c>
      <c r="U98" s="19">
        <v>13403932.079651099</v>
      </c>
      <c r="V98" s="19">
        <v>2031567.3930610367</v>
      </c>
      <c r="W98" s="44">
        <f t="shared" si="6"/>
        <v>15435499.472712135</v>
      </c>
      <c r="X98" s="126"/>
    </row>
    <row r="99" spans="1:24" s="127" customFormat="1" ht="16.5">
      <c r="A99" s="20">
        <v>261</v>
      </c>
      <c r="B99" s="18" t="s">
        <v>97</v>
      </c>
      <c r="C99" s="21">
        <v>6523</v>
      </c>
      <c r="D99" s="21">
        <v>9059582.7800000012</v>
      </c>
      <c r="E99" s="21">
        <v>6385777.0327126281</v>
      </c>
      <c r="F99" s="21">
        <v>15445359.812712628</v>
      </c>
      <c r="G99" s="121">
        <v>1357.49</v>
      </c>
      <c r="H99" s="32">
        <v>8854907.2699999996</v>
      </c>
      <c r="I99" s="32">
        <v>6590452.5427126288</v>
      </c>
      <c r="J99" s="122">
        <f t="shared" si="5"/>
        <v>0.42669465927807121</v>
      </c>
      <c r="K99" s="123">
        <v>1942337.219856</v>
      </c>
      <c r="L99" s="123">
        <v>0</v>
      </c>
      <c r="M99" s="123">
        <v>95578.996293054399</v>
      </c>
      <c r="N99" s="123">
        <v>104085.86930506185</v>
      </c>
      <c r="O99" s="123">
        <v>29407.14392873309</v>
      </c>
      <c r="P99" s="124">
        <v>-300276.73500000004</v>
      </c>
      <c r="Q99" s="124">
        <v>-391404.62765453779</v>
      </c>
      <c r="R99" s="125">
        <v>1302529.457537344</v>
      </c>
      <c r="S99" s="21">
        <v>9372709.8669782858</v>
      </c>
      <c r="T99" s="41">
        <v>-145529.33118621551</v>
      </c>
      <c r="U99" s="19">
        <v>9227180.5357920695</v>
      </c>
      <c r="V99" s="19">
        <v>1231818.1386757225</v>
      </c>
      <c r="W99" s="44">
        <f t="shared" si="6"/>
        <v>10458998.674467793</v>
      </c>
      <c r="X99" s="126"/>
    </row>
    <row r="100" spans="1:24" s="127" customFormat="1" ht="16.5">
      <c r="A100" s="20">
        <v>263</v>
      </c>
      <c r="B100" s="18" t="s">
        <v>98</v>
      </c>
      <c r="C100" s="21">
        <v>7759</v>
      </c>
      <c r="D100" s="21">
        <v>10573572.629999999</v>
      </c>
      <c r="E100" s="21">
        <v>1954839.0417141367</v>
      </c>
      <c r="F100" s="21">
        <v>12528411.671714136</v>
      </c>
      <c r="G100" s="121">
        <v>1357.49</v>
      </c>
      <c r="H100" s="32">
        <v>10532764.91</v>
      </c>
      <c r="I100" s="32">
        <v>1995646.7617141362</v>
      </c>
      <c r="J100" s="122">
        <f t="shared" si="5"/>
        <v>0.15928968603576321</v>
      </c>
      <c r="K100" s="123">
        <v>395081.07964799996</v>
      </c>
      <c r="L100" s="123">
        <v>0</v>
      </c>
      <c r="M100" s="123">
        <v>84452.443758554204</v>
      </c>
      <c r="N100" s="123">
        <v>130109.17360865988</v>
      </c>
      <c r="O100" s="123">
        <v>0</v>
      </c>
      <c r="P100" s="124">
        <v>-504715.60499999998</v>
      </c>
      <c r="Q100" s="124">
        <v>1152212.158487858</v>
      </c>
      <c r="R100" s="125">
        <v>669973.4952983309</v>
      </c>
      <c r="S100" s="21">
        <v>3922759.5075155389</v>
      </c>
      <c r="T100" s="41">
        <v>4278648.5870025391</v>
      </c>
      <c r="U100" s="19">
        <v>8201408.0945180785</v>
      </c>
      <c r="V100" s="19">
        <v>1651508.4017070001</v>
      </c>
      <c r="W100" s="44">
        <f t="shared" si="6"/>
        <v>9852916.4962250777</v>
      </c>
      <c r="X100" s="126"/>
    </row>
    <row r="101" spans="1:24" s="127" customFormat="1" ht="16.5">
      <c r="A101" s="20">
        <v>265</v>
      </c>
      <c r="B101" s="18" t="s">
        <v>99</v>
      </c>
      <c r="C101" s="21">
        <v>1088</v>
      </c>
      <c r="D101" s="21">
        <v>1456864.6600000001</v>
      </c>
      <c r="E101" s="21">
        <v>546273.50687338854</v>
      </c>
      <c r="F101" s="21">
        <v>2003138.1668733887</v>
      </c>
      <c r="G101" s="121">
        <v>1357.49</v>
      </c>
      <c r="H101" s="32">
        <v>1476949.12</v>
      </c>
      <c r="I101" s="32">
        <v>526189.04687338858</v>
      </c>
      <c r="J101" s="122">
        <f t="shared" si="5"/>
        <v>0.26268235290763503</v>
      </c>
      <c r="K101" s="123">
        <v>341057.81452799996</v>
      </c>
      <c r="L101" s="123">
        <v>0</v>
      </c>
      <c r="M101" s="123">
        <v>9598.4361307614399</v>
      </c>
      <c r="N101" s="123">
        <v>18440.813876800104</v>
      </c>
      <c r="O101" s="123">
        <v>0</v>
      </c>
      <c r="P101" s="124">
        <v>-64732.729999999996</v>
      </c>
      <c r="Q101" s="124">
        <v>340895.71897904784</v>
      </c>
      <c r="R101" s="125">
        <v>147400.05252188485</v>
      </c>
      <c r="S101" s="21">
        <v>1318849.1529098828</v>
      </c>
      <c r="T101" s="41">
        <v>161075.8039908561</v>
      </c>
      <c r="U101" s="19">
        <v>1479924.9569007389</v>
      </c>
      <c r="V101" s="19">
        <v>242489.78091108031</v>
      </c>
      <c r="W101" s="44">
        <f t="shared" si="6"/>
        <v>1722414.7378118192</v>
      </c>
      <c r="X101" s="126"/>
    </row>
    <row r="102" spans="1:24" s="127" customFormat="1" ht="16.5">
      <c r="A102" s="20">
        <v>271</v>
      </c>
      <c r="B102" s="18" t="s">
        <v>100</v>
      </c>
      <c r="C102" s="21">
        <v>6951</v>
      </c>
      <c r="D102" s="21">
        <v>8675467.7100000009</v>
      </c>
      <c r="E102" s="21">
        <v>1368272.1875128099</v>
      </c>
      <c r="F102" s="21">
        <v>10043739.89751281</v>
      </c>
      <c r="G102" s="121">
        <v>1357.49</v>
      </c>
      <c r="H102" s="32">
        <v>9435912.9900000002</v>
      </c>
      <c r="I102" s="32">
        <v>607826.90751281008</v>
      </c>
      <c r="J102" s="122">
        <f t="shared" si="5"/>
        <v>6.0517985702052059E-2</v>
      </c>
      <c r="K102" s="123">
        <v>0</v>
      </c>
      <c r="L102" s="123">
        <v>0</v>
      </c>
      <c r="M102" s="123">
        <v>78630.299774049228</v>
      </c>
      <c r="N102" s="123">
        <v>115307.35271414195</v>
      </c>
      <c r="O102" s="123">
        <v>0</v>
      </c>
      <c r="P102" s="124">
        <v>-480073.89999999997</v>
      </c>
      <c r="Q102" s="124">
        <v>234415.18435002558</v>
      </c>
      <c r="R102" s="125">
        <v>170333.65025739381</v>
      </c>
      <c r="S102" s="21">
        <v>726439.49460842065</v>
      </c>
      <c r="T102" s="41">
        <v>3115413.5811733869</v>
      </c>
      <c r="U102" s="19">
        <v>3841853.0757818073</v>
      </c>
      <c r="V102" s="19">
        <v>1351382.8080192653</v>
      </c>
      <c r="W102" s="44">
        <f t="shared" si="6"/>
        <v>5193235.8838010728</v>
      </c>
      <c r="X102" s="126"/>
    </row>
    <row r="103" spans="1:24" s="127" customFormat="1" ht="16.5">
      <c r="A103" s="20">
        <v>272</v>
      </c>
      <c r="B103" s="18" t="s">
        <v>101</v>
      </c>
      <c r="C103" s="21">
        <v>47909</v>
      </c>
      <c r="D103" s="21">
        <v>82250574.620000005</v>
      </c>
      <c r="E103" s="21">
        <v>10186355.417337369</v>
      </c>
      <c r="F103" s="21">
        <v>92436930.037337378</v>
      </c>
      <c r="G103" s="121">
        <v>1357.49</v>
      </c>
      <c r="H103" s="32">
        <v>65035988.410000004</v>
      </c>
      <c r="I103" s="32">
        <v>27400941.627337374</v>
      </c>
      <c r="J103" s="122">
        <f t="shared" si="5"/>
        <v>0.29642851202727644</v>
      </c>
      <c r="K103" s="123">
        <v>0</v>
      </c>
      <c r="L103" s="123">
        <v>0</v>
      </c>
      <c r="M103" s="123">
        <v>646727.02444789431</v>
      </c>
      <c r="N103" s="123">
        <v>964608.79171429214</v>
      </c>
      <c r="O103" s="123">
        <v>84318.31192748496</v>
      </c>
      <c r="P103" s="124">
        <v>-3071561.9885</v>
      </c>
      <c r="Q103" s="124">
        <v>-5453441.9219217822</v>
      </c>
      <c r="R103" s="125">
        <v>-2165021.1520381705</v>
      </c>
      <c r="S103" s="21">
        <v>18406570.692967091</v>
      </c>
      <c r="T103" s="41">
        <v>8737375.4186264742</v>
      </c>
      <c r="U103" s="19">
        <v>27143946.111593567</v>
      </c>
      <c r="V103" s="19">
        <v>7195581.0776806483</v>
      </c>
      <c r="W103" s="44">
        <f t="shared" si="6"/>
        <v>34339527.189274214</v>
      </c>
      <c r="X103" s="126"/>
    </row>
    <row r="104" spans="1:24" s="127" customFormat="1" ht="16.5">
      <c r="A104" s="20">
        <v>273</v>
      </c>
      <c r="B104" s="18" t="s">
        <v>102</v>
      </c>
      <c r="C104" s="21">
        <v>3989</v>
      </c>
      <c r="D104" s="21">
        <v>5872131.7799999993</v>
      </c>
      <c r="E104" s="21">
        <v>2444387.6639823755</v>
      </c>
      <c r="F104" s="21">
        <v>8316519.4439823749</v>
      </c>
      <c r="G104" s="121">
        <v>1357.49</v>
      </c>
      <c r="H104" s="32">
        <v>5415027.6100000003</v>
      </c>
      <c r="I104" s="32">
        <v>2901491.8339823745</v>
      </c>
      <c r="J104" s="122">
        <f t="shared" si="5"/>
        <v>0.3488829495951965</v>
      </c>
      <c r="K104" s="123">
        <v>1324765.6004319999</v>
      </c>
      <c r="L104" s="123">
        <v>0</v>
      </c>
      <c r="M104" s="123">
        <v>45524.144953110757</v>
      </c>
      <c r="N104" s="123">
        <v>59377.992053475071</v>
      </c>
      <c r="O104" s="123">
        <v>53155.345797608461</v>
      </c>
      <c r="P104" s="124">
        <v>-171499.66500000001</v>
      </c>
      <c r="Q104" s="124">
        <v>-268030.49669088877</v>
      </c>
      <c r="R104" s="125">
        <v>1323572.7433761363</v>
      </c>
      <c r="S104" s="21">
        <v>5268357.4989038166</v>
      </c>
      <c r="T104" s="41">
        <v>363822.01638160803</v>
      </c>
      <c r="U104" s="19">
        <v>5632179.5152854249</v>
      </c>
      <c r="V104" s="19">
        <v>750666.74848554737</v>
      </c>
      <c r="W104" s="44">
        <f t="shared" si="6"/>
        <v>6382846.2637709724</v>
      </c>
      <c r="X104" s="126"/>
    </row>
    <row r="105" spans="1:24" s="127" customFormat="1" ht="16.5">
      <c r="A105" s="20">
        <v>275</v>
      </c>
      <c r="B105" s="18" t="s">
        <v>103</v>
      </c>
      <c r="C105" s="21">
        <v>2586</v>
      </c>
      <c r="D105" s="21">
        <v>3200485.4599999995</v>
      </c>
      <c r="E105" s="21">
        <v>665587.94131127896</v>
      </c>
      <c r="F105" s="21">
        <v>3866073.4013112783</v>
      </c>
      <c r="G105" s="121">
        <v>1357.49</v>
      </c>
      <c r="H105" s="32">
        <v>3510469.14</v>
      </c>
      <c r="I105" s="32">
        <v>355604.26131127821</v>
      </c>
      <c r="J105" s="122">
        <f t="shared" si="5"/>
        <v>9.1980731972307064E-2</v>
      </c>
      <c r="K105" s="123">
        <v>155593.27567999999</v>
      </c>
      <c r="L105" s="123">
        <v>0</v>
      </c>
      <c r="M105" s="123">
        <v>28209.954093576875</v>
      </c>
      <c r="N105" s="123">
        <v>34354.18509185603</v>
      </c>
      <c r="O105" s="123">
        <v>0</v>
      </c>
      <c r="P105" s="124">
        <v>-153119.57999999999</v>
      </c>
      <c r="Q105" s="124">
        <v>595373.6805941792</v>
      </c>
      <c r="R105" s="125">
        <v>559061.58779389714</v>
      </c>
      <c r="S105" s="21">
        <v>1575077.3645647871</v>
      </c>
      <c r="T105" s="41">
        <v>1084185.0271255947</v>
      </c>
      <c r="U105" s="19">
        <v>2659262.3916903818</v>
      </c>
      <c r="V105" s="19">
        <v>533664.68344334664</v>
      </c>
      <c r="W105" s="44">
        <f t="shared" si="6"/>
        <v>3192927.0751337283</v>
      </c>
      <c r="X105" s="126"/>
    </row>
    <row r="106" spans="1:24" s="127" customFormat="1" ht="16.5">
      <c r="A106" s="20">
        <v>276</v>
      </c>
      <c r="B106" s="18" t="s">
        <v>104</v>
      </c>
      <c r="C106" s="21">
        <v>15035</v>
      </c>
      <c r="D106" s="21">
        <v>29099410.120000001</v>
      </c>
      <c r="E106" s="21">
        <v>2208241.1690138439</v>
      </c>
      <c r="F106" s="21">
        <v>31307651.289013844</v>
      </c>
      <c r="G106" s="121">
        <v>1357.49</v>
      </c>
      <c r="H106" s="32">
        <v>20409862.149999999</v>
      </c>
      <c r="I106" s="32">
        <v>10897789.139013845</v>
      </c>
      <c r="J106" s="122">
        <f t="shared" si="5"/>
        <v>0.34808708703223562</v>
      </c>
      <c r="K106" s="123">
        <v>0</v>
      </c>
      <c r="L106" s="123">
        <v>0</v>
      </c>
      <c r="M106" s="123">
        <v>110560.11683986273</v>
      </c>
      <c r="N106" s="123">
        <v>284209.34932471573</v>
      </c>
      <c r="O106" s="123">
        <v>62767.223240713371</v>
      </c>
      <c r="P106" s="124">
        <v>-938844.66500000004</v>
      </c>
      <c r="Q106" s="124">
        <v>2198641.1221422497</v>
      </c>
      <c r="R106" s="125">
        <v>729778.7348113755</v>
      </c>
      <c r="S106" s="21">
        <v>13344901.020372763</v>
      </c>
      <c r="T106" s="41">
        <v>5531496.8556397632</v>
      </c>
      <c r="U106" s="19">
        <v>18876397.876012526</v>
      </c>
      <c r="V106" s="19">
        <v>1985658.8470668362</v>
      </c>
      <c r="W106" s="44">
        <f t="shared" si="6"/>
        <v>20862056.723079361</v>
      </c>
      <c r="X106" s="126"/>
    </row>
    <row r="107" spans="1:24" s="127" customFormat="1" ht="16.5">
      <c r="A107" s="20">
        <v>280</v>
      </c>
      <c r="B107" s="18" t="s">
        <v>105</v>
      </c>
      <c r="C107" s="21">
        <v>2050</v>
      </c>
      <c r="D107" s="21">
        <v>2757524.23</v>
      </c>
      <c r="E107" s="21">
        <v>1222250.1554579984</v>
      </c>
      <c r="F107" s="21">
        <v>3979774.3854579981</v>
      </c>
      <c r="G107" s="121">
        <v>1357.49</v>
      </c>
      <c r="H107" s="32">
        <v>2782854.5</v>
      </c>
      <c r="I107" s="32">
        <v>1196919.8854579981</v>
      </c>
      <c r="J107" s="122">
        <f t="shared" si="5"/>
        <v>0.30075068823788487</v>
      </c>
      <c r="K107" s="123">
        <v>244659.23439999999</v>
      </c>
      <c r="L107" s="123">
        <v>0</v>
      </c>
      <c r="M107" s="123">
        <v>19420.632595787785</v>
      </c>
      <c r="N107" s="123">
        <v>26955.628106161814</v>
      </c>
      <c r="O107" s="123">
        <v>0</v>
      </c>
      <c r="P107" s="124">
        <v>-88782.68</v>
      </c>
      <c r="Q107" s="124">
        <v>-113659.99689489689</v>
      </c>
      <c r="R107" s="125">
        <v>186605.95704321098</v>
      </c>
      <c r="S107" s="21">
        <v>1472118.6607082619</v>
      </c>
      <c r="T107" s="41">
        <v>879915.82424411341</v>
      </c>
      <c r="U107" s="19">
        <v>2352034.4849523753</v>
      </c>
      <c r="V107" s="19">
        <v>506538.17748261482</v>
      </c>
      <c r="W107" s="44">
        <f t="shared" si="6"/>
        <v>2858572.6624349901</v>
      </c>
      <c r="X107" s="126"/>
    </row>
    <row r="108" spans="1:24" s="127" customFormat="1" ht="16.5">
      <c r="A108" s="20">
        <v>284</v>
      </c>
      <c r="B108" s="18" t="s">
        <v>106</v>
      </c>
      <c r="C108" s="21">
        <v>2271</v>
      </c>
      <c r="D108" s="21">
        <v>2954649.1900000004</v>
      </c>
      <c r="E108" s="21">
        <v>483877.57234502153</v>
      </c>
      <c r="F108" s="21">
        <v>3438526.7623450221</v>
      </c>
      <c r="G108" s="121">
        <v>1357.49</v>
      </c>
      <c r="H108" s="32">
        <v>3082859.79</v>
      </c>
      <c r="I108" s="32">
        <v>355666.97234502202</v>
      </c>
      <c r="J108" s="122">
        <f t="shared" si="5"/>
        <v>0.10343585986879528</v>
      </c>
      <c r="K108" s="123">
        <v>990.13177599999995</v>
      </c>
      <c r="L108" s="123">
        <v>0</v>
      </c>
      <c r="M108" s="123">
        <v>29321.893095060699</v>
      </c>
      <c r="N108" s="123">
        <v>39828.122460892824</v>
      </c>
      <c r="O108" s="123">
        <v>0</v>
      </c>
      <c r="P108" s="124">
        <v>-110622</v>
      </c>
      <c r="Q108" s="124">
        <v>1055346.3034045529</v>
      </c>
      <c r="R108" s="125">
        <v>853011.55306537787</v>
      </c>
      <c r="S108" s="21">
        <v>2223542.9761469061</v>
      </c>
      <c r="T108" s="41">
        <v>971338.38039449917</v>
      </c>
      <c r="U108" s="19">
        <v>3194881.3565414054</v>
      </c>
      <c r="V108" s="19">
        <v>461860.70718351577</v>
      </c>
      <c r="W108" s="44">
        <f t="shared" si="6"/>
        <v>3656742.0637249211</v>
      </c>
      <c r="X108" s="126"/>
    </row>
    <row r="109" spans="1:24" s="127" customFormat="1" ht="16.5">
      <c r="A109" s="20">
        <v>285</v>
      </c>
      <c r="B109" s="18" t="s">
        <v>107</v>
      </c>
      <c r="C109" s="21">
        <v>51241</v>
      </c>
      <c r="D109" s="21">
        <v>62848203.470000006</v>
      </c>
      <c r="E109" s="21">
        <v>14558289.424362665</v>
      </c>
      <c r="F109" s="21">
        <v>77406492.894362673</v>
      </c>
      <c r="G109" s="121">
        <v>1357.49</v>
      </c>
      <c r="H109" s="32">
        <v>69559145.090000004</v>
      </c>
      <c r="I109" s="32">
        <v>7847347.8043626696</v>
      </c>
      <c r="J109" s="122">
        <f t="shared" si="5"/>
        <v>0.10137841815249291</v>
      </c>
      <c r="K109" s="123">
        <v>0</v>
      </c>
      <c r="L109" s="123">
        <v>0</v>
      </c>
      <c r="M109" s="123">
        <v>738629.14641174336</v>
      </c>
      <c r="N109" s="123">
        <v>1004851.119303679</v>
      </c>
      <c r="O109" s="123">
        <v>0</v>
      </c>
      <c r="P109" s="124">
        <v>-5832246.1299000001</v>
      </c>
      <c r="Q109" s="124">
        <v>931007.5410607052</v>
      </c>
      <c r="R109" s="125">
        <v>3945298.2948206807</v>
      </c>
      <c r="S109" s="21">
        <v>8634887.7760594785</v>
      </c>
      <c r="T109" s="41">
        <v>11048007.734815372</v>
      </c>
      <c r="U109" s="19">
        <v>19682895.510874853</v>
      </c>
      <c r="V109" s="19">
        <v>7552425.6732155401</v>
      </c>
      <c r="W109" s="44">
        <f t="shared" si="6"/>
        <v>27235321.184090391</v>
      </c>
      <c r="X109" s="126"/>
    </row>
    <row r="110" spans="1:24" s="127" customFormat="1" ht="16.5">
      <c r="A110" s="20">
        <v>286</v>
      </c>
      <c r="B110" s="18" t="s">
        <v>108</v>
      </c>
      <c r="C110" s="21">
        <v>80454</v>
      </c>
      <c r="D110" s="21">
        <v>99615274.160000011</v>
      </c>
      <c r="E110" s="21">
        <v>15672312.430314125</v>
      </c>
      <c r="F110" s="21">
        <v>115287586.59031413</v>
      </c>
      <c r="G110" s="121">
        <v>1357.49</v>
      </c>
      <c r="H110" s="32">
        <v>109215500.45999999</v>
      </c>
      <c r="I110" s="32">
        <v>6072086.1303141415</v>
      </c>
      <c r="J110" s="122">
        <f t="shared" si="5"/>
        <v>5.2669036709840251E-2</v>
      </c>
      <c r="K110" s="123">
        <v>0</v>
      </c>
      <c r="L110" s="123">
        <v>0</v>
      </c>
      <c r="M110" s="123">
        <v>991392.07758646156</v>
      </c>
      <c r="N110" s="123">
        <v>1611620.6405131465</v>
      </c>
      <c r="O110" s="123">
        <v>0</v>
      </c>
      <c r="P110" s="124">
        <v>-6202438.4722999996</v>
      </c>
      <c r="Q110" s="124">
        <v>-3126300.4579730504</v>
      </c>
      <c r="R110" s="125">
        <v>380486.66664846765</v>
      </c>
      <c r="S110" s="21">
        <v>-273153.41521083191</v>
      </c>
      <c r="T110" s="41">
        <v>13327099.781027677</v>
      </c>
      <c r="U110" s="19">
        <v>13053946.365816845</v>
      </c>
      <c r="V110" s="19">
        <v>12668352.130795924</v>
      </c>
      <c r="W110" s="44">
        <f t="shared" si="6"/>
        <v>25722298.496612769</v>
      </c>
      <c r="X110" s="126"/>
    </row>
    <row r="111" spans="1:24" s="127" customFormat="1" ht="16.5">
      <c r="A111" s="20">
        <v>287</v>
      </c>
      <c r="B111" s="18" t="s">
        <v>109</v>
      </c>
      <c r="C111" s="21">
        <v>6380</v>
      </c>
      <c r="D111" s="21">
        <v>7273462.9000000004</v>
      </c>
      <c r="E111" s="21">
        <v>2464554.5605779905</v>
      </c>
      <c r="F111" s="21">
        <v>9738017.4605779909</v>
      </c>
      <c r="G111" s="121">
        <v>1357.49</v>
      </c>
      <c r="H111" s="32">
        <v>8660786.1999999993</v>
      </c>
      <c r="I111" s="32">
        <v>1077231.2605779916</v>
      </c>
      <c r="J111" s="122">
        <f t="shared" si="5"/>
        <v>0.11062120857134441</v>
      </c>
      <c r="K111" s="123">
        <v>367653.7098666667</v>
      </c>
      <c r="L111" s="123">
        <v>0</v>
      </c>
      <c r="M111" s="123">
        <v>76410.088155561927</v>
      </c>
      <c r="N111" s="123">
        <v>96838.852772940212</v>
      </c>
      <c r="O111" s="123">
        <v>0</v>
      </c>
      <c r="P111" s="124">
        <v>-265658.06000000006</v>
      </c>
      <c r="Q111" s="124">
        <v>1073269.7562788855</v>
      </c>
      <c r="R111" s="125">
        <v>717008.02769912384</v>
      </c>
      <c r="S111" s="21">
        <v>3142753.6353511699</v>
      </c>
      <c r="T111" s="41">
        <v>2093963.4735050593</v>
      </c>
      <c r="U111" s="19">
        <v>5236717.1088562291</v>
      </c>
      <c r="V111" s="19">
        <v>1353305.5601924181</v>
      </c>
      <c r="W111" s="44">
        <f t="shared" si="6"/>
        <v>6590022.6690486474</v>
      </c>
      <c r="X111" s="126"/>
    </row>
    <row r="112" spans="1:24" s="127" customFormat="1" ht="16.5">
      <c r="A112" s="20">
        <v>288</v>
      </c>
      <c r="B112" s="18" t="s">
        <v>110</v>
      </c>
      <c r="C112" s="21">
        <v>6442</v>
      </c>
      <c r="D112" s="21">
        <v>10283488.199999999</v>
      </c>
      <c r="E112" s="21">
        <v>2753685.2564114532</v>
      </c>
      <c r="F112" s="21">
        <v>13037173.456411453</v>
      </c>
      <c r="G112" s="121">
        <v>1357.49</v>
      </c>
      <c r="H112" s="32">
        <v>8744950.5800000001</v>
      </c>
      <c r="I112" s="32">
        <v>4292222.8764114529</v>
      </c>
      <c r="J112" s="122">
        <f t="shared" si="5"/>
        <v>0.3292295596712041</v>
      </c>
      <c r="K112" s="123">
        <v>0</v>
      </c>
      <c r="L112" s="123">
        <v>0</v>
      </c>
      <c r="M112" s="123">
        <v>69210.599590692713</v>
      </c>
      <c r="N112" s="123">
        <v>106389.26404738368</v>
      </c>
      <c r="O112" s="123">
        <v>0</v>
      </c>
      <c r="P112" s="124">
        <v>-239651.685</v>
      </c>
      <c r="Q112" s="124">
        <v>-814309.59776317223</v>
      </c>
      <c r="R112" s="125">
        <v>-842181.69835989841</v>
      </c>
      <c r="S112" s="21">
        <v>2571679.7589264582</v>
      </c>
      <c r="T112" s="41">
        <v>1884504.2669077581</v>
      </c>
      <c r="U112" s="19">
        <v>4456184.0258342158</v>
      </c>
      <c r="V112" s="19">
        <v>1240307.1289880052</v>
      </c>
      <c r="W112" s="44">
        <f t="shared" si="6"/>
        <v>5696491.154822221</v>
      </c>
      <c r="X112" s="126"/>
    </row>
    <row r="113" spans="1:24" s="127" customFormat="1" ht="16.5">
      <c r="A113" s="20">
        <v>290</v>
      </c>
      <c r="B113" s="18" t="s">
        <v>111</v>
      </c>
      <c r="C113" s="21">
        <v>7928</v>
      </c>
      <c r="D113" s="21">
        <v>8393955.7299999986</v>
      </c>
      <c r="E113" s="21">
        <v>4651064.2149116918</v>
      </c>
      <c r="F113" s="21">
        <v>13045019.94491169</v>
      </c>
      <c r="G113" s="121">
        <v>1357.49</v>
      </c>
      <c r="H113" s="32">
        <v>10762180.720000001</v>
      </c>
      <c r="I113" s="32">
        <v>2282839.2249116898</v>
      </c>
      <c r="J113" s="122">
        <f t="shared" si="5"/>
        <v>0.17499699000476643</v>
      </c>
      <c r="K113" s="123">
        <v>1051142.5056639998</v>
      </c>
      <c r="L113" s="123">
        <v>0</v>
      </c>
      <c r="M113" s="123">
        <v>97883.180151266206</v>
      </c>
      <c r="N113" s="123">
        <v>147810.36784308395</v>
      </c>
      <c r="O113" s="123">
        <v>0</v>
      </c>
      <c r="P113" s="124">
        <v>-430926.85</v>
      </c>
      <c r="Q113" s="124">
        <v>-464708.15251307294</v>
      </c>
      <c r="R113" s="125">
        <v>287056.14183100866</v>
      </c>
      <c r="S113" s="21">
        <v>2971096.4178879759</v>
      </c>
      <c r="T113" s="41">
        <v>2391188.9874292002</v>
      </c>
      <c r="U113" s="19">
        <v>5362285.4053171761</v>
      </c>
      <c r="V113" s="19">
        <v>1615371.9588127958</v>
      </c>
      <c r="W113" s="44">
        <f t="shared" si="6"/>
        <v>6977657.3641299717</v>
      </c>
      <c r="X113" s="126"/>
    </row>
    <row r="114" spans="1:24" s="127" customFormat="1" ht="16.5">
      <c r="A114" s="20">
        <v>291</v>
      </c>
      <c r="B114" s="18" t="s">
        <v>112</v>
      </c>
      <c r="C114" s="21">
        <v>2158</v>
      </c>
      <c r="D114" s="21">
        <v>1828299.8</v>
      </c>
      <c r="E114" s="21">
        <v>790454.79271941772</v>
      </c>
      <c r="F114" s="21">
        <v>2618754.592719418</v>
      </c>
      <c r="G114" s="121">
        <v>1357.49</v>
      </c>
      <c r="H114" s="32">
        <v>2929463.42</v>
      </c>
      <c r="I114" s="32">
        <v>-310708.82728058193</v>
      </c>
      <c r="J114" s="122">
        <f t="shared" si="5"/>
        <v>-0.11864755412531024</v>
      </c>
      <c r="K114" s="123">
        <v>273386.12641599996</v>
      </c>
      <c r="L114" s="123">
        <v>0</v>
      </c>
      <c r="M114" s="123">
        <v>23119.871545727943</v>
      </c>
      <c r="N114" s="123">
        <v>43478.459183165745</v>
      </c>
      <c r="O114" s="123">
        <v>0</v>
      </c>
      <c r="P114" s="124">
        <v>-117549.3425</v>
      </c>
      <c r="Q114" s="124">
        <v>950904.73402385158</v>
      </c>
      <c r="R114" s="125">
        <v>896243.77007172839</v>
      </c>
      <c r="S114" s="21">
        <v>1758874.7914598917</v>
      </c>
      <c r="T114" s="41">
        <v>16486.582582292525</v>
      </c>
      <c r="U114" s="19">
        <v>1775361.3740421843</v>
      </c>
      <c r="V114" s="19">
        <v>426520.64976935624</v>
      </c>
      <c r="W114" s="44">
        <f t="shared" si="6"/>
        <v>2201882.0238115406</v>
      </c>
      <c r="X114" s="126"/>
    </row>
    <row r="115" spans="1:24" s="127" customFormat="1" ht="16.5">
      <c r="A115" s="20">
        <v>297</v>
      </c>
      <c r="B115" s="18" t="s">
        <v>113</v>
      </c>
      <c r="C115" s="21">
        <v>121543</v>
      </c>
      <c r="D115" s="21">
        <v>163548980.03</v>
      </c>
      <c r="E115" s="21">
        <v>22337705.131896209</v>
      </c>
      <c r="F115" s="21">
        <v>185886685.1618962</v>
      </c>
      <c r="G115" s="121">
        <v>1357.49</v>
      </c>
      <c r="H115" s="32">
        <v>164993407.06999999</v>
      </c>
      <c r="I115" s="32">
        <v>20893278.091896206</v>
      </c>
      <c r="J115" s="122">
        <f t="shared" si="5"/>
        <v>0.11239792712264146</v>
      </c>
      <c r="K115" s="123">
        <v>0</v>
      </c>
      <c r="L115" s="123">
        <v>0</v>
      </c>
      <c r="M115" s="123">
        <v>1618280.0030151876</v>
      </c>
      <c r="N115" s="123">
        <v>2357151.1227374398</v>
      </c>
      <c r="O115" s="123">
        <v>975455.21226113336</v>
      </c>
      <c r="P115" s="124">
        <v>-13411947.239900002</v>
      </c>
      <c r="Q115" s="124">
        <v>-14117505.026139481</v>
      </c>
      <c r="R115" s="125">
        <v>-6481568.6417166879</v>
      </c>
      <c r="S115" s="21">
        <v>-8166856.4778461978</v>
      </c>
      <c r="T115" s="41">
        <v>25985031.67949415</v>
      </c>
      <c r="U115" s="19">
        <v>17818175.201647952</v>
      </c>
      <c r="V115" s="19">
        <v>18544441.768252805</v>
      </c>
      <c r="W115" s="44">
        <f t="shared" si="6"/>
        <v>36362616.969900757</v>
      </c>
      <c r="X115" s="126"/>
    </row>
    <row r="116" spans="1:24" s="127" customFormat="1" ht="16.5">
      <c r="A116" s="20">
        <v>300</v>
      </c>
      <c r="B116" s="18" t="s">
        <v>114</v>
      </c>
      <c r="C116" s="21">
        <v>3528</v>
      </c>
      <c r="D116" s="21">
        <v>4789698.57</v>
      </c>
      <c r="E116" s="21">
        <v>650950.08396406367</v>
      </c>
      <c r="F116" s="21">
        <v>5440648.6539640641</v>
      </c>
      <c r="G116" s="121">
        <v>1357.49</v>
      </c>
      <c r="H116" s="32">
        <v>4789224.72</v>
      </c>
      <c r="I116" s="32">
        <v>651423.93396406434</v>
      </c>
      <c r="J116" s="122">
        <f t="shared" si="5"/>
        <v>0.11973277000517869</v>
      </c>
      <c r="K116" s="123">
        <v>87345.076223999989</v>
      </c>
      <c r="L116" s="123">
        <v>0</v>
      </c>
      <c r="M116" s="123">
        <v>45686.246895727389</v>
      </c>
      <c r="N116" s="123">
        <v>61476.737540519302</v>
      </c>
      <c r="O116" s="123">
        <v>0</v>
      </c>
      <c r="P116" s="124">
        <v>-159755.73000000001</v>
      </c>
      <c r="Q116" s="124">
        <v>1455854.0474903292</v>
      </c>
      <c r="R116" s="124">
        <v>816011.03948278818</v>
      </c>
      <c r="S116" s="21">
        <v>2958041.3515974288</v>
      </c>
      <c r="T116" s="41">
        <v>1800603.3388121307</v>
      </c>
      <c r="U116" s="19">
        <v>4758644.6904095598</v>
      </c>
      <c r="V116" s="19">
        <v>724719.67863877001</v>
      </c>
      <c r="W116" s="44">
        <f t="shared" si="6"/>
        <v>5483364.36904833</v>
      </c>
      <c r="X116" s="126"/>
    </row>
    <row r="117" spans="1:24" s="127" customFormat="1" ht="16.5">
      <c r="A117" s="20">
        <v>301</v>
      </c>
      <c r="B117" s="18" t="s">
        <v>115</v>
      </c>
      <c r="C117" s="21">
        <v>20197</v>
      </c>
      <c r="D117" s="21">
        <v>27762619.629999999</v>
      </c>
      <c r="E117" s="21">
        <v>3354520.2922980632</v>
      </c>
      <c r="F117" s="21">
        <v>31117139.922298063</v>
      </c>
      <c r="G117" s="121">
        <v>1357.49</v>
      </c>
      <c r="H117" s="32">
        <v>27417225.530000001</v>
      </c>
      <c r="I117" s="32">
        <v>3699914.3922980614</v>
      </c>
      <c r="J117" s="122">
        <f t="shared" si="5"/>
        <v>0.11890277838956401</v>
      </c>
      <c r="K117" s="123">
        <v>0</v>
      </c>
      <c r="L117" s="123">
        <v>0</v>
      </c>
      <c r="M117" s="123">
        <v>232993.5176332898</v>
      </c>
      <c r="N117" s="123">
        <v>355857.17009708204</v>
      </c>
      <c r="O117" s="123">
        <v>0</v>
      </c>
      <c r="P117" s="124">
        <v>-1160050.69</v>
      </c>
      <c r="Q117" s="124">
        <v>717073.25065928139</v>
      </c>
      <c r="R117" s="125">
        <v>-633320.12612438854</v>
      </c>
      <c r="S117" s="21">
        <v>3212467.5145633263</v>
      </c>
      <c r="T117" s="41">
        <v>11011585.940417103</v>
      </c>
      <c r="U117" s="19">
        <v>14224053.454980429</v>
      </c>
      <c r="V117" s="19">
        <v>4127779.3451967547</v>
      </c>
      <c r="W117" s="44">
        <f t="shared" si="6"/>
        <v>18351832.800177183</v>
      </c>
      <c r="X117" s="126"/>
    </row>
    <row r="118" spans="1:24" s="127" customFormat="1" ht="16.5">
      <c r="A118" s="20">
        <v>304</v>
      </c>
      <c r="B118" s="18" t="s">
        <v>116</v>
      </c>
      <c r="C118" s="21">
        <v>971</v>
      </c>
      <c r="D118" s="21">
        <v>801778.13</v>
      </c>
      <c r="E118" s="21">
        <v>626606.70345602091</v>
      </c>
      <c r="F118" s="21">
        <v>1428384.8334560208</v>
      </c>
      <c r="G118" s="121">
        <v>1357.49</v>
      </c>
      <c r="H118" s="32">
        <v>1318122.79</v>
      </c>
      <c r="I118" s="32">
        <v>110262.04345602077</v>
      </c>
      <c r="J118" s="122">
        <f t="shared" si="5"/>
        <v>7.7193513171963879E-2</v>
      </c>
      <c r="K118" s="123">
        <v>115865.64698399999</v>
      </c>
      <c r="L118" s="123">
        <v>0</v>
      </c>
      <c r="M118" s="123">
        <v>9645.785765039187</v>
      </c>
      <c r="N118" s="123">
        <v>11661.945514635041</v>
      </c>
      <c r="O118" s="123">
        <v>15501.093343455581</v>
      </c>
      <c r="P118" s="124">
        <v>-51420.12</v>
      </c>
      <c r="Q118" s="124">
        <v>-335143.88026683748</v>
      </c>
      <c r="R118" s="124">
        <v>-69377.10175927107</v>
      </c>
      <c r="S118" s="21">
        <v>-193004.58696295798</v>
      </c>
      <c r="T118" s="41">
        <v>-65927.916057864466</v>
      </c>
      <c r="U118" s="19">
        <v>-258932.50302082245</v>
      </c>
      <c r="V118" s="19">
        <v>176238.82522930554</v>
      </c>
      <c r="W118" s="44">
        <f t="shared" si="6"/>
        <v>-82693.677791516908</v>
      </c>
      <c r="X118" s="126"/>
    </row>
    <row r="119" spans="1:24" s="127" customFormat="1" ht="16.5">
      <c r="A119" s="20">
        <v>305</v>
      </c>
      <c r="B119" s="18" t="s">
        <v>117</v>
      </c>
      <c r="C119" s="21">
        <v>15165</v>
      </c>
      <c r="D119" s="21">
        <v>20967173.48</v>
      </c>
      <c r="E119" s="21">
        <v>5692221.3808946768</v>
      </c>
      <c r="F119" s="21">
        <v>26659394.860894676</v>
      </c>
      <c r="G119" s="121">
        <v>1357.49</v>
      </c>
      <c r="H119" s="32">
        <v>20586335.850000001</v>
      </c>
      <c r="I119" s="32">
        <v>6073059.0108946748</v>
      </c>
      <c r="J119" s="122">
        <f t="shared" si="5"/>
        <v>0.22780183280915123</v>
      </c>
      <c r="K119" s="123">
        <v>835787.47224000003</v>
      </c>
      <c r="L119" s="123">
        <v>0</v>
      </c>
      <c r="M119" s="123">
        <v>200611.92976566925</v>
      </c>
      <c r="N119" s="123">
        <v>256510.44655862308</v>
      </c>
      <c r="O119" s="123">
        <v>0</v>
      </c>
      <c r="P119" s="124">
        <v>-867259.375</v>
      </c>
      <c r="Q119" s="124">
        <v>1997457.3543863457</v>
      </c>
      <c r="R119" s="125">
        <v>2425928.9941001441</v>
      </c>
      <c r="S119" s="21">
        <v>10922095.832945457</v>
      </c>
      <c r="T119" s="41">
        <v>4267574.7514824336</v>
      </c>
      <c r="U119" s="19">
        <v>15189670.584427889</v>
      </c>
      <c r="V119" s="19">
        <v>2682599.9875350748</v>
      </c>
      <c r="W119" s="44">
        <f t="shared" si="6"/>
        <v>17872270.571962964</v>
      </c>
      <c r="X119" s="126"/>
    </row>
    <row r="120" spans="1:24" s="127" customFormat="1" ht="16.5">
      <c r="A120" s="20">
        <v>309</v>
      </c>
      <c r="B120" s="18" t="s">
        <v>118</v>
      </c>
      <c r="C120" s="21">
        <v>6506</v>
      </c>
      <c r="D120" s="21">
        <v>8282330.2000000002</v>
      </c>
      <c r="E120" s="21">
        <v>1615395.8371918849</v>
      </c>
      <c r="F120" s="21">
        <v>9897726.0371918846</v>
      </c>
      <c r="G120" s="121">
        <v>1357.49</v>
      </c>
      <c r="H120" s="32">
        <v>8831829.9399999995</v>
      </c>
      <c r="I120" s="32">
        <v>1065896.0971918851</v>
      </c>
      <c r="J120" s="122">
        <f t="shared" si="5"/>
        <v>0.10769100833733461</v>
      </c>
      <c r="K120" s="123">
        <v>149912.81344</v>
      </c>
      <c r="L120" s="123">
        <v>0</v>
      </c>
      <c r="M120" s="123">
        <v>91708.656615241154</v>
      </c>
      <c r="N120" s="123">
        <v>110647.57880051585</v>
      </c>
      <c r="O120" s="123">
        <v>0</v>
      </c>
      <c r="P120" s="124">
        <v>-634210.02500000002</v>
      </c>
      <c r="Q120" s="124">
        <v>-401495.22926220956</v>
      </c>
      <c r="R120" s="125">
        <v>-433381.87784330669</v>
      </c>
      <c r="S120" s="21">
        <v>-50921.986057874281</v>
      </c>
      <c r="T120" s="41">
        <v>3787625.171099782</v>
      </c>
      <c r="U120" s="19">
        <v>3736703.1850419077</v>
      </c>
      <c r="V120" s="19">
        <v>1217821.7129611028</v>
      </c>
      <c r="W120" s="44">
        <f t="shared" si="6"/>
        <v>4954524.8980030101</v>
      </c>
      <c r="X120" s="126"/>
    </row>
    <row r="121" spans="1:24" s="127" customFormat="1" ht="16.5">
      <c r="A121" s="20">
        <v>312</v>
      </c>
      <c r="B121" s="18" t="s">
        <v>119</v>
      </c>
      <c r="C121" s="21">
        <v>1232</v>
      </c>
      <c r="D121" s="21">
        <v>1718303.5400000003</v>
      </c>
      <c r="E121" s="21">
        <v>485485.82007080963</v>
      </c>
      <c r="F121" s="21">
        <v>2203789.3600708097</v>
      </c>
      <c r="G121" s="121">
        <v>1357.49</v>
      </c>
      <c r="H121" s="32">
        <v>1672427.68</v>
      </c>
      <c r="I121" s="32">
        <v>531361.68007080979</v>
      </c>
      <c r="J121" s="122">
        <f t="shared" si="5"/>
        <v>0.24111273504548394</v>
      </c>
      <c r="K121" s="123">
        <v>152472.76351999998</v>
      </c>
      <c r="L121" s="123">
        <v>0</v>
      </c>
      <c r="M121" s="123">
        <v>16135.01818696748</v>
      </c>
      <c r="N121" s="123">
        <v>24260.365095171775</v>
      </c>
      <c r="O121" s="123">
        <v>0</v>
      </c>
      <c r="P121" s="124">
        <v>-62924.605000000003</v>
      </c>
      <c r="Q121" s="124">
        <v>98108.208258273487</v>
      </c>
      <c r="R121" s="125">
        <v>-12640.698763405486</v>
      </c>
      <c r="S121" s="21">
        <v>746772.73136781703</v>
      </c>
      <c r="T121" s="41">
        <v>65333.05549811283</v>
      </c>
      <c r="U121" s="19">
        <v>812105.78686592984</v>
      </c>
      <c r="V121" s="19">
        <v>274771.75104361918</v>
      </c>
      <c r="W121" s="44">
        <f t="shared" si="6"/>
        <v>1086877.537909549</v>
      </c>
      <c r="X121" s="126"/>
    </row>
    <row r="122" spans="1:24" s="127" customFormat="1" ht="16.5">
      <c r="A122" s="20">
        <v>316</v>
      </c>
      <c r="B122" s="18" t="s">
        <v>120</v>
      </c>
      <c r="C122" s="21">
        <v>4245</v>
      </c>
      <c r="D122" s="21">
        <v>5255115.53</v>
      </c>
      <c r="E122" s="21">
        <v>908782.04488814995</v>
      </c>
      <c r="F122" s="21">
        <v>6163897.5748881502</v>
      </c>
      <c r="G122" s="121">
        <v>1357.49</v>
      </c>
      <c r="H122" s="32">
        <v>5762545.0499999998</v>
      </c>
      <c r="I122" s="32">
        <v>401352.52488815039</v>
      </c>
      <c r="J122" s="122">
        <f t="shared" si="5"/>
        <v>6.5113431884927672E-2</v>
      </c>
      <c r="K122" s="123">
        <v>0</v>
      </c>
      <c r="L122" s="123">
        <v>0</v>
      </c>
      <c r="M122" s="123">
        <v>45557.500080643018</v>
      </c>
      <c r="N122" s="123">
        <v>69062.417692310075</v>
      </c>
      <c r="O122" s="123">
        <v>0</v>
      </c>
      <c r="P122" s="124">
        <v>-423777.73249999998</v>
      </c>
      <c r="Q122" s="124">
        <v>-345227.75280109228</v>
      </c>
      <c r="R122" s="125">
        <v>-308798.81497438921</v>
      </c>
      <c r="S122" s="21">
        <v>-561831.85761437798</v>
      </c>
      <c r="T122" s="41">
        <v>1837615.2202056232</v>
      </c>
      <c r="U122" s="19">
        <v>1275783.3625912452</v>
      </c>
      <c r="V122" s="19">
        <v>805374.54313310259</v>
      </c>
      <c r="W122" s="44">
        <f t="shared" si="6"/>
        <v>2081157.9057243478</v>
      </c>
      <c r="X122" s="126"/>
    </row>
    <row r="123" spans="1:24" s="127" customFormat="1" ht="16.5">
      <c r="A123" s="20">
        <v>317</v>
      </c>
      <c r="B123" s="18" t="s">
        <v>121</v>
      </c>
      <c r="C123" s="21">
        <v>2533</v>
      </c>
      <c r="D123" s="21">
        <v>4242532.42</v>
      </c>
      <c r="E123" s="21">
        <v>798447.04912295262</v>
      </c>
      <c r="F123" s="21">
        <v>5040979.4691229528</v>
      </c>
      <c r="G123" s="121">
        <v>1357.49</v>
      </c>
      <c r="H123" s="32">
        <v>3438522.17</v>
      </c>
      <c r="I123" s="32">
        <v>1602457.2991229529</v>
      </c>
      <c r="J123" s="122">
        <f t="shared" si="5"/>
        <v>0.31788609910798821</v>
      </c>
      <c r="K123" s="123">
        <v>282699.63938399998</v>
      </c>
      <c r="L123" s="123">
        <v>0</v>
      </c>
      <c r="M123" s="123">
        <v>35138.894766806057</v>
      </c>
      <c r="N123" s="123">
        <v>44494.108591019445</v>
      </c>
      <c r="O123" s="123">
        <v>0</v>
      </c>
      <c r="P123" s="124">
        <v>-139291.61499999999</v>
      </c>
      <c r="Q123" s="124">
        <v>986384.70593636518</v>
      </c>
      <c r="R123" s="125">
        <v>529237.9696661788</v>
      </c>
      <c r="S123" s="21">
        <v>3341121.0024673222</v>
      </c>
      <c r="T123" s="41">
        <v>1427493.0236484918</v>
      </c>
      <c r="U123" s="19">
        <v>4768614.0261158142</v>
      </c>
      <c r="V123" s="19">
        <v>555714.46242159419</v>
      </c>
      <c r="W123" s="44">
        <f t="shared" si="6"/>
        <v>5324328.4885374084</v>
      </c>
      <c r="X123" s="126"/>
    </row>
    <row r="124" spans="1:24" s="127" customFormat="1" ht="16.5">
      <c r="A124" s="20">
        <v>320</v>
      </c>
      <c r="B124" s="18" t="s">
        <v>122</v>
      </c>
      <c r="C124" s="21">
        <v>7105</v>
      </c>
      <c r="D124" s="21">
        <v>6703981.9100000001</v>
      </c>
      <c r="E124" s="21">
        <v>3623444.8490428459</v>
      </c>
      <c r="F124" s="21">
        <v>10327426.759042846</v>
      </c>
      <c r="G124" s="121">
        <v>1357.49</v>
      </c>
      <c r="H124" s="32">
        <v>9644966.4499999993</v>
      </c>
      <c r="I124" s="32">
        <v>682460.30904284678</v>
      </c>
      <c r="J124" s="122">
        <f t="shared" si="5"/>
        <v>6.6082318951840982E-2</v>
      </c>
      <c r="K124" s="123">
        <v>954628.48207999987</v>
      </c>
      <c r="L124" s="123">
        <v>0</v>
      </c>
      <c r="M124" s="123">
        <v>88361.616079256361</v>
      </c>
      <c r="N124" s="123">
        <v>108929.12260213037</v>
      </c>
      <c r="O124" s="123">
        <v>0</v>
      </c>
      <c r="P124" s="124">
        <v>-423933.19200000004</v>
      </c>
      <c r="Q124" s="124">
        <v>850384.64555176522</v>
      </c>
      <c r="R124" s="125">
        <v>1141663.6105878628</v>
      </c>
      <c r="S124" s="21">
        <v>3402494.5939438613</v>
      </c>
      <c r="T124" s="41">
        <v>2321880.5370432977</v>
      </c>
      <c r="U124" s="19">
        <v>5724375.130987159</v>
      </c>
      <c r="V124" s="19">
        <v>1291193.9256177901</v>
      </c>
      <c r="W124" s="44">
        <f t="shared" si="6"/>
        <v>7015569.0566049488</v>
      </c>
      <c r="X124" s="126"/>
    </row>
    <row r="125" spans="1:24" s="127" customFormat="1" ht="16.5">
      <c r="A125" s="20">
        <v>322</v>
      </c>
      <c r="B125" s="18" t="s">
        <v>123</v>
      </c>
      <c r="C125" s="21">
        <v>6614</v>
      </c>
      <c r="D125" s="21">
        <v>7670057.9400000004</v>
      </c>
      <c r="E125" s="21">
        <v>5425714.889323242</v>
      </c>
      <c r="F125" s="21">
        <v>13095772.829323243</v>
      </c>
      <c r="G125" s="121">
        <v>1357.49</v>
      </c>
      <c r="H125" s="32">
        <v>8978438.8599999994</v>
      </c>
      <c r="I125" s="32">
        <v>4117333.9693232439</v>
      </c>
      <c r="J125" s="122">
        <f t="shared" si="5"/>
        <v>0.31440175566454276</v>
      </c>
      <c r="K125" s="123">
        <v>781158.11063999997</v>
      </c>
      <c r="L125" s="123">
        <v>0</v>
      </c>
      <c r="M125" s="123">
        <v>72875.790758569434</v>
      </c>
      <c r="N125" s="123">
        <v>117345.49371185749</v>
      </c>
      <c r="O125" s="123">
        <v>0</v>
      </c>
      <c r="P125" s="124">
        <v>-366689.33250000002</v>
      </c>
      <c r="Q125" s="124">
        <v>1334230.2620859423</v>
      </c>
      <c r="R125" s="125">
        <v>1290740.3265106499</v>
      </c>
      <c r="S125" s="21">
        <v>7346994.6205302626</v>
      </c>
      <c r="T125" s="41">
        <v>2021303.496589913</v>
      </c>
      <c r="U125" s="19">
        <v>9368298.1171201766</v>
      </c>
      <c r="V125" s="19">
        <v>1208245.3920031702</v>
      </c>
      <c r="W125" s="44">
        <f t="shared" si="6"/>
        <v>10576543.509123348</v>
      </c>
      <c r="X125" s="126"/>
    </row>
    <row r="126" spans="1:24" s="127" customFormat="1" ht="16.5">
      <c r="A126" s="20">
        <v>398</v>
      </c>
      <c r="B126" s="18" t="s">
        <v>124</v>
      </c>
      <c r="C126" s="21">
        <v>120027</v>
      </c>
      <c r="D126" s="21">
        <v>162218054.32000002</v>
      </c>
      <c r="E126" s="21">
        <v>31468108.317945607</v>
      </c>
      <c r="F126" s="21">
        <v>193686162.63794562</v>
      </c>
      <c r="G126" s="121">
        <v>1357.49</v>
      </c>
      <c r="H126" s="32">
        <v>162935452.22999999</v>
      </c>
      <c r="I126" s="32">
        <v>30750710.407945633</v>
      </c>
      <c r="J126" s="122">
        <f t="shared" si="5"/>
        <v>0.15876565465044312</v>
      </c>
      <c r="K126" s="123">
        <v>0</v>
      </c>
      <c r="L126" s="123">
        <v>0</v>
      </c>
      <c r="M126" s="123">
        <v>1634291.1507591913</v>
      </c>
      <c r="N126" s="123">
        <v>2411758.134351938</v>
      </c>
      <c r="O126" s="123">
        <v>25402.8049698299</v>
      </c>
      <c r="P126" s="124">
        <v>-15317783.1918</v>
      </c>
      <c r="Q126" s="124">
        <v>13510392.830545874</v>
      </c>
      <c r="R126" s="125">
        <v>19204866.668158781</v>
      </c>
      <c r="S126" s="21">
        <v>52219638.804931253</v>
      </c>
      <c r="T126" s="41">
        <v>24827978.72926186</v>
      </c>
      <c r="U126" s="19">
        <v>77047617.534193113</v>
      </c>
      <c r="V126" s="19">
        <v>17868794.195308182</v>
      </c>
      <c r="W126" s="44">
        <f t="shared" si="6"/>
        <v>94916411.729501292</v>
      </c>
      <c r="X126" s="126"/>
    </row>
    <row r="127" spans="1:24" s="127" customFormat="1" ht="16.5">
      <c r="A127" s="20">
        <v>399</v>
      </c>
      <c r="B127" s="18" t="s">
        <v>125</v>
      </c>
      <c r="C127" s="21">
        <v>7916</v>
      </c>
      <c r="D127" s="21">
        <v>14076687.51</v>
      </c>
      <c r="E127" s="21">
        <v>1059776.3693380221</v>
      </c>
      <c r="F127" s="21">
        <v>15136463.879338022</v>
      </c>
      <c r="G127" s="121">
        <v>1357.49</v>
      </c>
      <c r="H127" s="32">
        <v>10745890.84</v>
      </c>
      <c r="I127" s="32">
        <v>4390573.0393380225</v>
      </c>
      <c r="J127" s="122">
        <f t="shared" si="5"/>
        <v>0.29006596747681335</v>
      </c>
      <c r="K127" s="123">
        <v>0</v>
      </c>
      <c r="L127" s="123">
        <v>0</v>
      </c>
      <c r="M127" s="123">
        <v>54241.678032585973</v>
      </c>
      <c r="N127" s="123">
        <v>148961.91724057312</v>
      </c>
      <c r="O127" s="123">
        <v>0</v>
      </c>
      <c r="P127" s="124">
        <v>-377400.32499999995</v>
      </c>
      <c r="Q127" s="124">
        <v>-375042.4107776052</v>
      </c>
      <c r="R127" s="124">
        <v>-999965.2917481811</v>
      </c>
      <c r="S127" s="21">
        <v>2841368.6070853956</v>
      </c>
      <c r="T127" s="41">
        <v>3232965.0376413055</v>
      </c>
      <c r="U127" s="19">
        <v>6074333.6447267011</v>
      </c>
      <c r="V127" s="19">
        <v>1284621.9839557132</v>
      </c>
      <c r="W127" s="44">
        <f t="shared" si="6"/>
        <v>7358955.6286824141</v>
      </c>
      <c r="X127" s="126"/>
    </row>
    <row r="128" spans="1:24" s="127" customFormat="1" ht="16.5">
      <c r="A128" s="20">
        <v>400</v>
      </c>
      <c r="B128" s="18" t="s">
        <v>126</v>
      </c>
      <c r="C128" s="21">
        <v>8456</v>
      </c>
      <c r="D128" s="21">
        <v>12697142.59</v>
      </c>
      <c r="E128" s="21">
        <v>2378021.1635862356</v>
      </c>
      <c r="F128" s="21">
        <v>15075163.753586236</v>
      </c>
      <c r="G128" s="121">
        <v>1357.49</v>
      </c>
      <c r="H128" s="32">
        <v>11478935.439999999</v>
      </c>
      <c r="I128" s="32">
        <v>3596228.3135862369</v>
      </c>
      <c r="J128" s="122">
        <f t="shared" si="5"/>
        <v>0.23855318405617509</v>
      </c>
      <c r="K128" s="123">
        <v>0</v>
      </c>
      <c r="L128" s="123">
        <v>0</v>
      </c>
      <c r="M128" s="123">
        <v>104354.89555889413</v>
      </c>
      <c r="N128" s="123">
        <v>106031.15733716211</v>
      </c>
      <c r="O128" s="123">
        <v>0</v>
      </c>
      <c r="P128" s="124">
        <v>-442868.94500000001</v>
      </c>
      <c r="Q128" s="124">
        <v>1094780.8976453673</v>
      </c>
      <c r="R128" s="125">
        <v>954612.05077918351</v>
      </c>
      <c r="S128" s="21">
        <v>5413138.3699068436</v>
      </c>
      <c r="T128" s="41">
        <v>3028803.9447599011</v>
      </c>
      <c r="U128" s="19">
        <v>8441942.3146667443</v>
      </c>
      <c r="V128" s="19">
        <v>1588205.7798204119</v>
      </c>
      <c r="W128" s="44">
        <f t="shared" si="6"/>
        <v>10030148.094487157</v>
      </c>
      <c r="X128" s="126"/>
    </row>
    <row r="129" spans="1:24" s="127" customFormat="1" ht="16.5">
      <c r="A129" s="20">
        <v>402</v>
      </c>
      <c r="B129" s="18" t="s">
        <v>127</v>
      </c>
      <c r="C129" s="21">
        <v>9247</v>
      </c>
      <c r="D129" s="21">
        <v>13001806.49</v>
      </c>
      <c r="E129" s="21">
        <v>2022798.7391143343</v>
      </c>
      <c r="F129" s="21">
        <v>15024605.229114335</v>
      </c>
      <c r="G129" s="121">
        <v>1357.49</v>
      </c>
      <c r="H129" s="32">
        <v>12552710.029999999</v>
      </c>
      <c r="I129" s="32">
        <v>2471895.1991143357</v>
      </c>
      <c r="J129" s="122">
        <f t="shared" si="5"/>
        <v>0.16452313797399176</v>
      </c>
      <c r="K129" s="123">
        <v>237515.48295999999</v>
      </c>
      <c r="L129" s="123">
        <v>0</v>
      </c>
      <c r="M129" s="123">
        <v>95938.289572449197</v>
      </c>
      <c r="N129" s="123">
        <v>174478.2937197063</v>
      </c>
      <c r="O129" s="123">
        <v>0</v>
      </c>
      <c r="P129" s="124">
        <v>-596291.55499999993</v>
      </c>
      <c r="Q129" s="124">
        <v>-765750.7235946334</v>
      </c>
      <c r="R129" s="125">
        <v>-942873.22810209764</v>
      </c>
      <c r="S129" s="21">
        <v>674911.75866976054</v>
      </c>
      <c r="T129" s="41">
        <v>4994527.1962674838</v>
      </c>
      <c r="U129" s="19">
        <v>5669438.9549372438</v>
      </c>
      <c r="V129" s="19">
        <v>1799466.3023328693</v>
      </c>
      <c r="W129" s="44">
        <f t="shared" si="6"/>
        <v>7468905.2572701126</v>
      </c>
      <c r="X129" s="126"/>
    </row>
    <row r="130" spans="1:24" s="127" customFormat="1" ht="16.5">
      <c r="A130" s="20">
        <v>403</v>
      </c>
      <c r="B130" s="18" t="s">
        <v>128</v>
      </c>
      <c r="C130" s="21">
        <v>2866</v>
      </c>
      <c r="D130" s="21">
        <v>3806415.5799999996</v>
      </c>
      <c r="E130" s="21">
        <v>721525.50120949745</v>
      </c>
      <c r="F130" s="21">
        <v>4527941.0812094975</v>
      </c>
      <c r="G130" s="121">
        <v>1357.49</v>
      </c>
      <c r="H130" s="32">
        <v>3890566.34</v>
      </c>
      <c r="I130" s="32">
        <v>637374.74120949768</v>
      </c>
      <c r="J130" s="122">
        <f t="shared" si="5"/>
        <v>0.14076480452772211</v>
      </c>
      <c r="K130" s="123">
        <v>172983.21549866663</v>
      </c>
      <c r="L130" s="123">
        <v>0</v>
      </c>
      <c r="M130" s="123">
        <v>32839.920600808691</v>
      </c>
      <c r="N130" s="123">
        <v>52983.624195625329</v>
      </c>
      <c r="O130" s="123">
        <v>0</v>
      </c>
      <c r="P130" s="124">
        <v>-144566.12</v>
      </c>
      <c r="Q130" s="124">
        <v>622590.73780885374</v>
      </c>
      <c r="R130" s="125">
        <v>196166.60831395956</v>
      </c>
      <c r="S130" s="21">
        <v>1570372.7276274115</v>
      </c>
      <c r="T130" s="41">
        <v>1528868.3646706999</v>
      </c>
      <c r="U130" s="19">
        <v>3099241.0922981114</v>
      </c>
      <c r="V130" s="19">
        <v>644203.45232175919</v>
      </c>
      <c r="W130" s="44">
        <f t="shared" si="6"/>
        <v>3743444.5446198704</v>
      </c>
      <c r="X130" s="126"/>
    </row>
    <row r="131" spans="1:24" s="127" customFormat="1" ht="16.5">
      <c r="A131" s="20">
        <v>405</v>
      </c>
      <c r="B131" s="18" t="s">
        <v>129</v>
      </c>
      <c r="C131" s="21">
        <v>72634</v>
      </c>
      <c r="D131" s="21">
        <v>93015402.640000001</v>
      </c>
      <c r="E131" s="21">
        <v>17711572.198484413</v>
      </c>
      <c r="F131" s="21">
        <v>110726974.83848441</v>
      </c>
      <c r="G131" s="121">
        <v>1357.49</v>
      </c>
      <c r="H131" s="32">
        <v>98599928.659999996</v>
      </c>
      <c r="I131" s="32">
        <v>12127046.17848441</v>
      </c>
      <c r="J131" s="122">
        <f t="shared" si="5"/>
        <v>0.10952205816309829</v>
      </c>
      <c r="K131" s="123">
        <v>0</v>
      </c>
      <c r="L131" s="123">
        <v>0</v>
      </c>
      <c r="M131" s="123">
        <v>1004067.4485087096</v>
      </c>
      <c r="N131" s="123">
        <v>1554100.4334767652</v>
      </c>
      <c r="O131" s="123">
        <v>0</v>
      </c>
      <c r="P131" s="124">
        <v>-6643666.5707500009</v>
      </c>
      <c r="Q131" s="124">
        <v>-1307633.1986752984</v>
      </c>
      <c r="R131" s="125">
        <v>3526667.3874740954</v>
      </c>
      <c r="S131" s="21">
        <v>10260581.678518683</v>
      </c>
      <c r="T131" s="41">
        <v>9174633.7750417963</v>
      </c>
      <c r="U131" s="19">
        <v>19435215.453560479</v>
      </c>
      <c r="V131" s="19">
        <v>11137732.77541782</v>
      </c>
      <c r="W131" s="44">
        <f t="shared" si="6"/>
        <v>30572948.228978299</v>
      </c>
      <c r="X131" s="126"/>
    </row>
    <row r="132" spans="1:24" s="127" customFormat="1" ht="16.5">
      <c r="A132" s="20">
        <v>407</v>
      </c>
      <c r="B132" s="18" t="s">
        <v>130</v>
      </c>
      <c r="C132" s="21">
        <v>2580</v>
      </c>
      <c r="D132" s="21">
        <v>3611290.7</v>
      </c>
      <c r="E132" s="21">
        <v>1102613.6301812797</v>
      </c>
      <c r="F132" s="21">
        <v>4713904.3301812802</v>
      </c>
      <c r="G132" s="121">
        <v>1357.49</v>
      </c>
      <c r="H132" s="32">
        <v>3502324.2</v>
      </c>
      <c r="I132" s="32">
        <v>1211580.13018128</v>
      </c>
      <c r="J132" s="122">
        <f t="shared" si="5"/>
        <v>0.25702263883974219</v>
      </c>
      <c r="K132" s="123">
        <v>31085.876479999999</v>
      </c>
      <c r="L132" s="123">
        <v>0</v>
      </c>
      <c r="M132" s="123">
        <v>25844.489782517117</v>
      </c>
      <c r="N132" s="123">
        <v>45436.382083423734</v>
      </c>
      <c r="O132" s="123">
        <v>0</v>
      </c>
      <c r="P132" s="124">
        <v>-178100.94499999998</v>
      </c>
      <c r="Q132" s="124">
        <v>192284.82127251051</v>
      </c>
      <c r="R132" s="125">
        <v>86023.996000081897</v>
      </c>
      <c r="S132" s="21">
        <v>1414154.7507998133</v>
      </c>
      <c r="T132" s="41">
        <v>1212048.6006724322</v>
      </c>
      <c r="U132" s="19">
        <v>2626203.3514722455</v>
      </c>
      <c r="V132" s="19">
        <v>554656.93731180194</v>
      </c>
      <c r="W132" s="44">
        <f t="shared" si="6"/>
        <v>3180860.2887840476</v>
      </c>
      <c r="X132" s="126"/>
    </row>
    <row r="133" spans="1:24" s="127" customFormat="1" ht="16.5">
      <c r="A133" s="20">
        <v>408</v>
      </c>
      <c r="B133" s="18" t="s">
        <v>131</v>
      </c>
      <c r="C133" s="21">
        <v>14203</v>
      </c>
      <c r="D133" s="21">
        <v>23429776.950000003</v>
      </c>
      <c r="E133" s="21">
        <v>2061592.4026690458</v>
      </c>
      <c r="F133" s="21">
        <v>25491369.352669049</v>
      </c>
      <c r="G133" s="121">
        <v>1357.49</v>
      </c>
      <c r="H133" s="32">
        <v>19280430.469999999</v>
      </c>
      <c r="I133" s="32">
        <v>6210938.8826690502</v>
      </c>
      <c r="J133" s="122">
        <f t="shared" si="5"/>
        <v>0.24364869524040456</v>
      </c>
      <c r="K133" s="123">
        <v>0</v>
      </c>
      <c r="L133" s="123">
        <v>0</v>
      </c>
      <c r="M133" s="123">
        <v>143106.04550479501</v>
      </c>
      <c r="N133" s="123">
        <v>245622.24233959982</v>
      </c>
      <c r="O133" s="123">
        <v>0</v>
      </c>
      <c r="P133" s="124">
        <v>-928023.32000000007</v>
      </c>
      <c r="Q133" s="124">
        <v>441994.01981019601</v>
      </c>
      <c r="R133" s="125">
        <v>-382837.57119115582</v>
      </c>
      <c r="S133" s="21">
        <v>5730800.2991324859</v>
      </c>
      <c r="T133" s="41">
        <v>6530724.1029191697</v>
      </c>
      <c r="U133" s="19">
        <v>12261524.402051656</v>
      </c>
      <c r="V133" s="19">
        <v>2463486.2577952957</v>
      </c>
      <c r="W133" s="44">
        <f t="shared" si="6"/>
        <v>14725010.65984695</v>
      </c>
      <c r="X133" s="126"/>
    </row>
    <row r="134" spans="1:24" s="127" customFormat="1" ht="16.5">
      <c r="A134" s="20">
        <v>410</v>
      </c>
      <c r="B134" s="18" t="s">
        <v>132</v>
      </c>
      <c r="C134" s="21">
        <v>18788</v>
      </c>
      <c r="D134" s="21">
        <v>38045802.349999994</v>
      </c>
      <c r="E134" s="21">
        <v>2403029.5458167875</v>
      </c>
      <c r="F134" s="21">
        <v>40448831.895816781</v>
      </c>
      <c r="G134" s="121">
        <v>1357.49</v>
      </c>
      <c r="H134" s="32">
        <v>25504522.120000001</v>
      </c>
      <c r="I134" s="32">
        <v>14944309.77581678</v>
      </c>
      <c r="J134" s="122">
        <f t="shared" si="5"/>
        <v>0.36946208519218871</v>
      </c>
      <c r="K134" s="123">
        <v>0</v>
      </c>
      <c r="L134" s="123">
        <v>0</v>
      </c>
      <c r="M134" s="123">
        <v>167896.65363624858</v>
      </c>
      <c r="N134" s="123">
        <v>309328.6305334284</v>
      </c>
      <c r="O134" s="123">
        <v>0</v>
      </c>
      <c r="P134" s="124">
        <v>-1215075.1200000001</v>
      </c>
      <c r="Q134" s="124">
        <v>-1203641.066939669</v>
      </c>
      <c r="R134" s="125">
        <v>-1353185.0091590269</v>
      </c>
      <c r="S134" s="21">
        <v>11649633.863887761</v>
      </c>
      <c r="T134" s="41">
        <v>8068693.6845830688</v>
      </c>
      <c r="U134" s="19">
        <v>19718327.548470829</v>
      </c>
      <c r="V134" s="19">
        <v>2608019.079664832</v>
      </c>
      <c r="W134" s="44">
        <f t="shared" si="6"/>
        <v>22326346.628135659</v>
      </c>
      <c r="X134" s="126"/>
    </row>
    <row r="135" spans="1:24" s="127" customFormat="1" ht="16.5">
      <c r="A135" s="20">
        <v>416</v>
      </c>
      <c r="B135" s="18" t="s">
        <v>133</v>
      </c>
      <c r="C135" s="21">
        <v>2917</v>
      </c>
      <c r="D135" s="21">
        <v>4570292.8199999994</v>
      </c>
      <c r="E135" s="21">
        <v>511550.89056687767</v>
      </c>
      <c r="F135" s="21">
        <v>5081843.7105668774</v>
      </c>
      <c r="G135" s="121">
        <v>1357.49</v>
      </c>
      <c r="H135" s="32">
        <v>3959798.33</v>
      </c>
      <c r="I135" s="32">
        <v>1122045.3805668773</v>
      </c>
      <c r="J135" s="122">
        <f t="shared" si="5"/>
        <v>0.22079494066961647</v>
      </c>
      <c r="K135" s="123">
        <v>0</v>
      </c>
      <c r="L135" s="123">
        <v>0</v>
      </c>
      <c r="M135" s="123">
        <v>15960.512634903173</v>
      </c>
      <c r="N135" s="123">
        <v>49953.850887875968</v>
      </c>
      <c r="O135" s="123">
        <v>0</v>
      </c>
      <c r="P135" s="124">
        <v>-185273.04499999998</v>
      </c>
      <c r="Q135" s="124">
        <v>-324747.00977366214</v>
      </c>
      <c r="R135" s="125">
        <v>-256093.19672164335</v>
      </c>
      <c r="S135" s="21">
        <v>421846.49259435106</v>
      </c>
      <c r="T135" s="41">
        <v>1319512.494813001</v>
      </c>
      <c r="U135" s="19">
        <v>1741358.9874073521</v>
      </c>
      <c r="V135" s="19">
        <v>498246.43531018455</v>
      </c>
      <c r="W135" s="44">
        <f t="shared" si="6"/>
        <v>2239605.4227175368</v>
      </c>
      <c r="X135" s="126"/>
    </row>
    <row r="136" spans="1:24" s="127" customFormat="1" ht="16.5">
      <c r="A136" s="20">
        <v>418</v>
      </c>
      <c r="B136" s="18" t="s">
        <v>134</v>
      </c>
      <c r="C136" s="21">
        <v>24164</v>
      </c>
      <c r="D136" s="21">
        <v>49472212.849999994</v>
      </c>
      <c r="E136" s="21">
        <v>2745003.4235067801</v>
      </c>
      <c r="F136" s="21">
        <v>52217216.273506775</v>
      </c>
      <c r="G136" s="121">
        <v>1357.49</v>
      </c>
      <c r="H136" s="32">
        <v>32802388.359999999</v>
      </c>
      <c r="I136" s="32">
        <v>19414827.913506776</v>
      </c>
      <c r="J136" s="122">
        <f t="shared" si="5"/>
        <v>0.37180894155319411</v>
      </c>
      <c r="K136" s="123">
        <v>0</v>
      </c>
      <c r="L136" s="123">
        <v>0</v>
      </c>
      <c r="M136" s="123">
        <v>222258.07617874211</v>
      </c>
      <c r="N136" s="123">
        <v>461752.54650785349</v>
      </c>
      <c r="O136" s="123">
        <v>328045.23733398376</v>
      </c>
      <c r="P136" s="124">
        <v>-1644348.585</v>
      </c>
      <c r="Q136" s="124">
        <v>882473.44264661067</v>
      </c>
      <c r="R136" s="125">
        <v>790131.25242133194</v>
      </c>
      <c r="S136" s="21">
        <v>20455139.883595295</v>
      </c>
      <c r="T136" s="41">
        <v>2739864.8692038036</v>
      </c>
      <c r="U136" s="19">
        <v>23195004.752799097</v>
      </c>
      <c r="V136" s="19">
        <v>2735992.9866689038</v>
      </c>
      <c r="W136" s="44">
        <f t="shared" si="6"/>
        <v>25930997.739468001</v>
      </c>
      <c r="X136" s="126"/>
    </row>
    <row r="137" spans="1:24" s="127" customFormat="1" ht="16.5">
      <c r="A137" s="20">
        <v>420</v>
      </c>
      <c r="B137" s="18" t="s">
        <v>135</v>
      </c>
      <c r="C137" s="21">
        <v>9280</v>
      </c>
      <c r="D137" s="21">
        <v>11772626.59</v>
      </c>
      <c r="E137" s="21">
        <v>1968297.3812097108</v>
      </c>
      <c r="F137" s="21">
        <v>13740923.97120971</v>
      </c>
      <c r="G137" s="121">
        <v>1357.49</v>
      </c>
      <c r="H137" s="32">
        <v>12597507.199999999</v>
      </c>
      <c r="I137" s="32">
        <v>1143416.7712097112</v>
      </c>
      <c r="J137" s="122">
        <f t="shared" si="5"/>
        <v>8.3212509843255331E-2</v>
      </c>
      <c r="K137" s="123">
        <v>0</v>
      </c>
      <c r="L137" s="123">
        <v>0</v>
      </c>
      <c r="M137" s="123">
        <v>91026.27770332864</v>
      </c>
      <c r="N137" s="123">
        <v>157070.83291385532</v>
      </c>
      <c r="O137" s="123">
        <v>0</v>
      </c>
      <c r="P137" s="124">
        <v>-631563.21250000002</v>
      </c>
      <c r="Q137" s="124">
        <v>1143544.3510032834</v>
      </c>
      <c r="R137" s="125">
        <v>677049.17605923256</v>
      </c>
      <c r="S137" s="21">
        <v>2580544.1963894111</v>
      </c>
      <c r="T137" s="41">
        <v>2296851.3169308016</v>
      </c>
      <c r="U137" s="19">
        <v>4877395.5133202132</v>
      </c>
      <c r="V137" s="19">
        <v>1669466.8908684221</v>
      </c>
      <c r="W137" s="44">
        <f t="shared" si="6"/>
        <v>6546862.4041886348</v>
      </c>
      <c r="X137" s="126"/>
    </row>
    <row r="138" spans="1:24" s="127" customFormat="1" ht="16.5">
      <c r="A138" s="20">
        <v>421</v>
      </c>
      <c r="B138" s="18" t="s">
        <v>136</v>
      </c>
      <c r="C138" s="21">
        <v>719</v>
      </c>
      <c r="D138" s="21">
        <v>1017795.91</v>
      </c>
      <c r="E138" s="21">
        <v>425799.93198537111</v>
      </c>
      <c r="F138" s="21">
        <v>1443595.8419853712</v>
      </c>
      <c r="G138" s="121">
        <v>1357.49</v>
      </c>
      <c r="H138" s="32">
        <v>976035.31</v>
      </c>
      <c r="I138" s="32">
        <v>467560.53198537114</v>
      </c>
      <c r="J138" s="122">
        <f t="shared" si="5"/>
        <v>0.32388603401789878</v>
      </c>
      <c r="K138" s="123">
        <v>208072.11174399997</v>
      </c>
      <c r="L138" s="123">
        <v>0</v>
      </c>
      <c r="M138" s="123">
        <v>9087.5421031135902</v>
      </c>
      <c r="N138" s="123">
        <v>12864.24991772463</v>
      </c>
      <c r="O138" s="123">
        <v>0</v>
      </c>
      <c r="P138" s="124">
        <v>-36657.915000000001</v>
      </c>
      <c r="Q138" s="124">
        <v>210444.82792210605</v>
      </c>
      <c r="R138" s="125">
        <v>49813.144757970273</v>
      </c>
      <c r="S138" s="21">
        <v>921184.4934302856</v>
      </c>
      <c r="T138" s="41">
        <v>96349.120959146443</v>
      </c>
      <c r="U138" s="19">
        <v>1017533.614389432</v>
      </c>
      <c r="V138" s="19">
        <v>161286.57976789499</v>
      </c>
      <c r="W138" s="44">
        <f t="shared" si="6"/>
        <v>1178820.1941573271</v>
      </c>
      <c r="X138" s="126"/>
    </row>
    <row r="139" spans="1:24" s="127" customFormat="1" ht="16.5">
      <c r="A139" s="20">
        <v>422</v>
      </c>
      <c r="B139" s="18" t="s">
        <v>137</v>
      </c>
      <c r="C139" s="21">
        <v>10543</v>
      </c>
      <c r="D139" s="21">
        <v>10052138.459999999</v>
      </c>
      <c r="E139" s="21">
        <v>4760220.7186582508</v>
      </c>
      <c r="F139" s="21">
        <v>14812359.178658251</v>
      </c>
      <c r="G139" s="121">
        <v>1357.49</v>
      </c>
      <c r="H139" s="32">
        <v>14312017.07</v>
      </c>
      <c r="I139" s="32">
        <v>500342.10865825042</v>
      </c>
      <c r="J139" s="122">
        <f t="shared" si="5"/>
        <v>3.3778691336296164E-2</v>
      </c>
      <c r="K139" s="123">
        <v>1164489.95364</v>
      </c>
      <c r="L139" s="123">
        <v>0</v>
      </c>
      <c r="M139" s="123">
        <v>137696.33926123648</v>
      </c>
      <c r="N139" s="123">
        <v>166725.37988880082</v>
      </c>
      <c r="O139" s="123">
        <v>0</v>
      </c>
      <c r="P139" s="124">
        <v>-711040.95500000007</v>
      </c>
      <c r="Q139" s="124">
        <v>2035914.6490245794</v>
      </c>
      <c r="R139" s="125">
        <v>1686417.9384784063</v>
      </c>
      <c r="S139" s="21">
        <v>4980545.413951274</v>
      </c>
      <c r="T139" s="41">
        <v>2618860.9841747824</v>
      </c>
      <c r="U139" s="19">
        <v>7599406.3981260564</v>
      </c>
      <c r="V139" s="19">
        <v>2003108.89349322</v>
      </c>
      <c r="W139" s="44">
        <f t="shared" si="6"/>
        <v>9602515.2916192766</v>
      </c>
      <c r="X139" s="126"/>
    </row>
    <row r="140" spans="1:24" s="127" customFormat="1" ht="16.5">
      <c r="A140" s="20">
        <v>423</v>
      </c>
      <c r="B140" s="18" t="s">
        <v>138</v>
      </c>
      <c r="C140" s="21">
        <v>20291</v>
      </c>
      <c r="D140" s="21">
        <v>36248309.109999999</v>
      </c>
      <c r="E140" s="21">
        <v>2591379.3331464631</v>
      </c>
      <c r="F140" s="21">
        <v>38839688.44314646</v>
      </c>
      <c r="G140" s="121">
        <v>1357.49</v>
      </c>
      <c r="H140" s="32">
        <v>27544829.59</v>
      </c>
      <c r="I140" s="32">
        <v>11294858.85314646</v>
      </c>
      <c r="J140" s="122">
        <f t="shared" ref="J140:J203" si="7">I140/F140</f>
        <v>0.29080714356604265</v>
      </c>
      <c r="K140" s="123">
        <v>0</v>
      </c>
      <c r="L140" s="123">
        <v>0</v>
      </c>
      <c r="M140" s="123">
        <v>183614.45037801104</v>
      </c>
      <c r="N140" s="123">
        <v>433412.89836659405</v>
      </c>
      <c r="O140" s="123">
        <v>155694.15262418217</v>
      </c>
      <c r="P140" s="124">
        <v>-1043532.365</v>
      </c>
      <c r="Q140" s="124">
        <v>682033.04186193272</v>
      </c>
      <c r="R140" s="125">
        <v>-286975.05515880603</v>
      </c>
      <c r="S140" s="21">
        <v>11419105.976218374</v>
      </c>
      <c r="T140" s="41">
        <v>3026390.0524336211</v>
      </c>
      <c r="U140" s="19">
        <v>14445496.028651996</v>
      </c>
      <c r="V140" s="19">
        <v>2386291.8111758181</v>
      </c>
      <c r="W140" s="44">
        <f t="shared" ref="W140:W203" si="8">U140+V140</f>
        <v>16831787.839827813</v>
      </c>
      <c r="X140" s="126"/>
    </row>
    <row r="141" spans="1:24" s="127" customFormat="1" ht="16.5">
      <c r="A141" s="20">
        <v>425</v>
      </c>
      <c r="B141" s="18" t="s">
        <v>139</v>
      </c>
      <c r="C141" s="21">
        <v>10218</v>
      </c>
      <c r="D141" s="21">
        <v>29138523.860000003</v>
      </c>
      <c r="E141" s="21">
        <v>1126782.3500396705</v>
      </c>
      <c r="F141" s="21">
        <v>30265306.210039675</v>
      </c>
      <c r="G141" s="121">
        <v>1357.49</v>
      </c>
      <c r="H141" s="32">
        <v>13870832.82</v>
      </c>
      <c r="I141" s="32">
        <v>16394473.390039675</v>
      </c>
      <c r="J141" s="122">
        <f t="shared" si="7"/>
        <v>0.54169197153542303</v>
      </c>
      <c r="K141" s="123">
        <v>0</v>
      </c>
      <c r="L141" s="123">
        <v>0</v>
      </c>
      <c r="M141" s="123">
        <v>83807.724123260705</v>
      </c>
      <c r="N141" s="123">
        <v>155130.13209722243</v>
      </c>
      <c r="O141" s="123">
        <v>19110.627430070163</v>
      </c>
      <c r="P141" s="124">
        <v>-458537.39</v>
      </c>
      <c r="Q141" s="124">
        <v>-1776669.9584317359</v>
      </c>
      <c r="R141" s="124">
        <v>-2308219.9726729626</v>
      </c>
      <c r="S141" s="21">
        <v>12109094.552585531</v>
      </c>
      <c r="T141" s="41">
        <v>5629293.5152267311</v>
      </c>
      <c r="U141" s="19">
        <v>17738388.067812264</v>
      </c>
      <c r="V141" s="19">
        <v>1156201.829026341</v>
      </c>
      <c r="W141" s="44">
        <f t="shared" si="8"/>
        <v>18894589.896838605</v>
      </c>
      <c r="X141" s="126"/>
    </row>
    <row r="142" spans="1:24" s="127" customFormat="1" ht="16.5">
      <c r="A142" s="20">
        <v>426</v>
      </c>
      <c r="B142" s="18" t="s">
        <v>140</v>
      </c>
      <c r="C142" s="21">
        <v>11979</v>
      </c>
      <c r="D142" s="21">
        <v>19980103.190000001</v>
      </c>
      <c r="E142" s="21">
        <v>2066954.4764133245</v>
      </c>
      <c r="F142" s="21">
        <v>22047057.666413326</v>
      </c>
      <c r="G142" s="121">
        <v>1357.49</v>
      </c>
      <c r="H142" s="32">
        <v>16261372.710000001</v>
      </c>
      <c r="I142" s="32">
        <v>5785684.9564133249</v>
      </c>
      <c r="J142" s="122">
        <f t="shared" si="7"/>
        <v>0.2624243581141118</v>
      </c>
      <c r="K142" s="123">
        <v>0</v>
      </c>
      <c r="L142" s="123">
        <v>0</v>
      </c>
      <c r="M142" s="123">
        <v>102990.85350810153</v>
      </c>
      <c r="N142" s="123">
        <v>232258.404253557</v>
      </c>
      <c r="O142" s="123">
        <v>0</v>
      </c>
      <c r="P142" s="124">
        <v>-804705.82000000007</v>
      </c>
      <c r="Q142" s="124">
        <v>-200184.33034729151</v>
      </c>
      <c r="R142" s="125">
        <v>-253066.21103606222</v>
      </c>
      <c r="S142" s="21">
        <v>4862977.8527916297</v>
      </c>
      <c r="T142" s="41">
        <v>6413603.7332731513</v>
      </c>
      <c r="U142" s="19">
        <v>11276581.586064782</v>
      </c>
      <c r="V142" s="19">
        <v>2028944.7628469716</v>
      </c>
      <c r="W142" s="44">
        <f t="shared" si="8"/>
        <v>13305526.348911753</v>
      </c>
      <c r="X142" s="126"/>
    </row>
    <row r="143" spans="1:24" s="127" customFormat="1" ht="16.5">
      <c r="A143" s="20">
        <v>430</v>
      </c>
      <c r="B143" s="18" t="s">
        <v>141</v>
      </c>
      <c r="C143" s="21">
        <v>15628</v>
      </c>
      <c r="D143" s="21">
        <v>20473414.969999999</v>
      </c>
      <c r="E143" s="21">
        <v>3026389.7908976767</v>
      </c>
      <c r="F143" s="21">
        <v>23499804.760897674</v>
      </c>
      <c r="G143" s="121">
        <v>1357.49</v>
      </c>
      <c r="H143" s="32">
        <v>21214853.719999999</v>
      </c>
      <c r="I143" s="32">
        <v>2284951.0408976749</v>
      </c>
      <c r="J143" s="122">
        <f t="shared" si="7"/>
        <v>9.7232767001524292E-2</v>
      </c>
      <c r="K143" s="123">
        <v>0</v>
      </c>
      <c r="L143" s="123">
        <v>0</v>
      </c>
      <c r="M143" s="123">
        <v>203262.31129064391</v>
      </c>
      <c r="N143" s="123">
        <v>214170.78457706177</v>
      </c>
      <c r="O143" s="123">
        <v>0</v>
      </c>
      <c r="P143" s="124">
        <v>-973813.375</v>
      </c>
      <c r="Q143" s="124">
        <v>940080.21199927235</v>
      </c>
      <c r="R143" s="125">
        <v>521323.28624814219</v>
      </c>
      <c r="S143" s="21">
        <v>3189974.2600127952</v>
      </c>
      <c r="T143" s="41">
        <v>6342439.2004484031</v>
      </c>
      <c r="U143" s="19">
        <v>9532413.4604611993</v>
      </c>
      <c r="V143" s="19">
        <v>2982737.9891595603</v>
      </c>
      <c r="W143" s="44">
        <f t="shared" si="8"/>
        <v>12515151.449620759</v>
      </c>
      <c r="X143" s="126"/>
    </row>
    <row r="144" spans="1:24" s="127" customFormat="1" ht="16.5">
      <c r="A144" s="20">
        <v>433</v>
      </c>
      <c r="B144" s="18" t="s">
        <v>142</v>
      </c>
      <c r="C144" s="21">
        <v>7799</v>
      </c>
      <c r="D144" s="21">
        <v>11820741.99</v>
      </c>
      <c r="E144" s="21">
        <v>1348632.8058036393</v>
      </c>
      <c r="F144" s="21">
        <v>13169374.79580364</v>
      </c>
      <c r="G144" s="121">
        <v>1357.49</v>
      </c>
      <c r="H144" s="32">
        <v>10587064.51</v>
      </c>
      <c r="I144" s="32">
        <v>2582310.2858036403</v>
      </c>
      <c r="J144" s="122">
        <f t="shared" si="7"/>
        <v>0.19608450103694228</v>
      </c>
      <c r="K144" s="123">
        <v>0</v>
      </c>
      <c r="L144" s="123">
        <v>0</v>
      </c>
      <c r="M144" s="123">
        <v>59477.051215637948</v>
      </c>
      <c r="N144" s="123">
        <v>98577.993862337127</v>
      </c>
      <c r="O144" s="123">
        <v>0</v>
      </c>
      <c r="P144" s="124">
        <v>-465527.6925</v>
      </c>
      <c r="Q144" s="124">
        <v>925598.68032818905</v>
      </c>
      <c r="R144" s="125">
        <v>750149.57498666854</v>
      </c>
      <c r="S144" s="21">
        <v>3950585.893696473</v>
      </c>
      <c r="T144" s="41">
        <v>2332727.558811408</v>
      </c>
      <c r="U144" s="19">
        <v>6283313.4525078814</v>
      </c>
      <c r="V144" s="19">
        <v>1440743.7128015892</v>
      </c>
      <c r="W144" s="44">
        <f t="shared" si="8"/>
        <v>7724057.1653094701</v>
      </c>
      <c r="X144" s="126"/>
    </row>
    <row r="145" spans="1:24" s="127" customFormat="1" ht="16.5">
      <c r="A145" s="20">
        <v>434</v>
      </c>
      <c r="B145" s="18" t="s">
        <v>143</v>
      </c>
      <c r="C145" s="21">
        <v>14643</v>
      </c>
      <c r="D145" s="21">
        <v>18835750.73</v>
      </c>
      <c r="E145" s="21">
        <v>5477699.4863158558</v>
      </c>
      <c r="F145" s="21">
        <v>24313450.216315858</v>
      </c>
      <c r="G145" s="121">
        <v>1357.49</v>
      </c>
      <c r="H145" s="32">
        <v>19877726.07</v>
      </c>
      <c r="I145" s="32">
        <v>4435724.1463158578</v>
      </c>
      <c r="J145" s="122">
        <f t="shared" si="7"/>
        <v>0.18243910703135038</v>
      </c>
      <c r="K145" s="123">
        <v>0</v>
      </c>
      <c r="L145" s="123">
        <v>0</v>
      </c>
      <c r="M145" s="123">
        <v>154231.05230597759</v>
      </c>
      <c r="N145" s="123">
        <v>273824.93624864024</v>
      </c>
      <c r="O145" s="123">
        <v>0</v>
      </c>
      <c r="P145" s="124">
        <v>-987938.05</v>
      </c>
      <c r="Q145" s="124">
        <v>2752029.3800959741</v>
      </c>
      <c r="R145" s="125">
        <v>1770547.5324185644</v>
      </c>
      <c r="S145" s="21">
        <v>8398418.9973850138</v>
      </c>
      <c r="T145" s="41">
        <v>1907710.1934644526</v>
      </c>
      <c r="U145" s="19">
        <v>10306129.190849466</v>
      </c>
      <c r="V145" s="19">
        <v>2575905.0912976558</v>
      </c>
      <c r="W145" s="44">
        <f t="shared" si="8"/>
        <v>12882034.282147123</v>
      </c>
      <c r="X145" s="126"/>
    </row>
    <row r="146" spans="1:24" s="127" customFormat="1" ht="16.5">
      <c r="A146" s="20">
        <v>435</v>
      </c>
      <c r="B146" s="18" t="s">
        <v>144</v>
      </c>
      <c r="C146" s="21">
        <v>703</v>
      </c>
      <c r="D146" s="21">
        <v>533889.27</v>
      </c>
      <c r="E146" s="21">
        <v>334870.92970099748</v>
      </c>
      <c r="F146" s="21">
        <v>868760.19970099744</v>
      </c>
      <c r="G146" s="121">
        <v>1357.49</v>
      </c>
      <c r="H146" s="32">
        <v>954315.47</v>
      </c>
      <c r="I146" s="32">
        <v>-85555.270299002528</v>
      </c>
      <c r="J146" s="122">
        <f t="shared" si="7"/>
        <v>-9.8479730457781356E-2</v>
      </c>
      <c r="K146" s="123">
        <v>194485.30993600001</v>
      </c>
      <c r="L146" s="123">
        <v>0</v>
      </c>
      <c r="M146" s="123">
        <v>5634.0430682402439</v>
      </c>
      <c r="N146" s="123">
        <v>7737.5105371852869</v>
      </c>
      <c r="O146" s="123">
        <v>0</v>
      </c>
      <c r="P146" s="124">
        <v>-32565.185000000001</v>
      </c>
      <c r="Q146" s="124">
        <v>181017.85611917317</v>
      </c>
      <c r="R146" s="125">
        <v>274976.91671843064</v>
      </c>
      <c r="S146" s="21">
        <v>545731.18108002678</v>
      </c>
      <c r="T146" s="41">
        <v>-1424.0873332444633</v>
      </c>
      <c r="U146" s="19">
        <v>544307.09374678228</v>
      </c>
      <c r="V146" s="19">
        <v>144542.20585171768</v>
      </c>
      <c r="W146" s="44">
        <f t="shared" si="8"/>
        <v>688849.2995984999</v>
      </c>
      <c r="X146" s="126"/>
    </row>
    <row r="147" spans="1:24" s="127" customFormat="1" ht="16.5">
      <c r="A147" s="20">
        <v>436</v>
      </c>
      <c r="B147" s="18" t="s">
        <v>145</v>
      </c>
      <c r="C147" s="21">
        <v>2018</v>
      </c>
      <c r="D147" s="21">
        <v>4895263.28</v>
      </c>
      <c r="E147" s="21">
        <v>353526.30772497901</v>
      </c>
      <c r="F147" s="21">
        <v>5248789.587724979</v>
      </c>
      <c r="G147" s="121">
        <v>1357.49</v>
      </c>
      <c r="H147" s="32">
        <v>2739414.82</v>
      </c>
      <c r="I147" s="32">
        <v>2509374.7677249792</v>
      </c>
      <c r="J147" s="122">
        <f t="shared" si="7"/>
        <v>0.47808637130234738</v>
      </c>
      <c r="K147" s="123">
        <v>7688.2033066666654</v>
      </c>
      <c r="L147" s="123">
        <v>0</v>
      </c>
      <c r="M147" s="123">
        <v>15537.366098017616</v>
      </c>
      <c r="N147" s="123">
        <v>17362.475293628362</v>
      </c>
      <c r="O147" s="123">
        <v>0</v>
      </c>
      <c r="P147" s="124">
        <v>-108833.68000000001</v>
      </c>
      <c r="Q147" s="124">
        <v>244748.79053621643</v>
      </c>
      <c r="R147" s="125">
        <v>6453.6596851415507</v>
      </c>
      <c r="S147" s="21">
        <v>2692331.5826446498</v>
      </c>
      <c r="T147" s="41">
        <v>1483141.0345555365</v>
      </c>
      <c r="U147" s="19">
        <v>4175472.6172001865</v>
      </c>
      <c r="V147" s="19">
        <v>312035.66045288963</v>
      </c>
      <c r="W147" s="44">
        <f t="shared" si="8"/>
        <v>4487508.2776530758</v>
      </c>
      <c r="X147" s="126"/>
    </row>
    <row r="148" spans="1:24" s="127" customFormat="1" ht="16.5">
      <c r="A148" s="20">
        <v>440</v>
      </c>
      <c r="B148" s="18" t="s">
        <v>146</v>
      </c>
      <c r="C148" s="21">
        <v>5622</v>
      </c>
      <c r="D148" s="21">
        <v>14945146.35</v>
      </c>
      <c r="E148" s="21">
        <v>2635422.4514475805</v>
      </c>
      <c r="F148" s="21">
        <v>17580568.801447581</v>
      </c>
      <c r="G148" s="121">
        <v>1357.49</v>
      </c>
      <c r="H148" s="32">
        <v>7631808.7800000003</v>
      </c>
      <c r="I148" s="32">
        <v>9948760.0214475803</v>
      </c>
      <c r="J148" s="122">
        <f t="shared" si="7"/>
        <v>0.56589522977370343</v>
      </c>
      <c r="K148" s="123">
        <v>0</v>
      </c>
      <c r="L148" s="123">
        <v>0</v>
      </c>
      <c r="M148" s="123">
        <v>34868.757350425207</v>
      </c>
      <c r="N148" s="123">
        <v>101066.53732320423</v>
      </c>
      <c r="O148" s="123">
        <v>97297.789711752994</v>
      </c>
      <c r="P148" s="124">
        <v>-203600.92499999999</v>
      </c>
      <c r="Q148" s="124">
        <v>-1442256.3873326301</v>
      </c>
      <c r="R148" s="125">
        <v>-1459792.5278839981</v>
      </c>
      <c r="S148" s="21">
        <v>7076343.265616334</v>
      </c>
      <c r="T148" s="41">
        <v>3249538.2325005126</v>
      </c>
      <c r="U148" s="19">
        <v>10325881.498116847</v>
      </c>
      <c r="V148" s="19">
        <v>728698.81707718933</v>
      </c>
      <c r="W148" s="44">
        <f t="shared" si="8"/>
        <v>11054580.315194037</v>
      </c>
      <c r="X148" s="126"/>
    </row>
    <row r="149" spans="1:24" s="127" customFormat="1" ht="16.5">
      <c r="A149" s="20">
        <v>441</v>
      </c>
      <c r="B149" s="18" t="s">
        <v>147</v>
      </c>
      <c r="C149" s="21">
        <v>4473</v>
      </c>
      <c r="D149" s="21">
        <v>5086058.0600000005</v>
      </c>
      <c r="E149" s="21">
        <v>1260690.9286261096</v>
      </c>
      <c r="F149" s="21">
        <v>6346748.9886261104</v>
      </c>
      <c r="G149" s="121">
        <v>1357.49</v>
      </c>
      <c r="H149" s="32">
        <v>6072052.7700000005</v>
      </c>
      <c r="I149" s="32">
        <v>274696.21862610988</v>
      </c>
      <c r="J149" s="122">
        <f t="shared" si="7"/>
        <v>4.3281405821844823E-2</v>
      </c>
      <c r="K149" s="123">
        <v>177666.892032</v>
      </c>
      <c r="L149" s="123">
        <v>0</v>
      </c>
      <c r="M149" s="123">
        <v>43102.519240491507</v>
      </c>
      <c r="N149" s="123">
        <v>82700.283040189563</v>
      </c>
      <c r="O149" s="123">
        <v>0</v>
      </c>
      <c r="P149" s="124">
        <v>-294247.05500000005</v>
      </c>
      <c r="Q149" s="124">
        <v>-697332.71486114571</v>
      </c>
      <c r="R149" s="125">
        <v>-206117.57267791688</v>
      </c>
      <c r="S149" s="21">
        <v>-619531.42960027151</v>
      </c>
      <c r="T149" s="41">
        <v>839625.83627819491</v>
      </c>
      <c r="U149" s="19">
        <v>220094.4066779234</v>
      </c>
      <c r="V149" s="19">
        <v>876397.08936838969</v>
      </c>
      <c r="W149" s="44">
        <f t="shared" si="8"/>
        <v>1096491.4960463131</v>
      </c>
      <c r="X149" s="126"/>
    </row>
    <row r="150" spans="1:24" s="127" customFormat="1" ht="16.5">
      <c r="A150" s="20">
        <v>444</v>
      </c>
      <c r="B150" s="18" t="s">
        <v>148</v>
      </c>
      <c r="C150" s="21">
        <v>45988</v>
      </c>
      <c r="D150" s="21">
        <v>68809766.5</v>
      </c>
      <c r="E150" s="21">
        <v>10352729.789307272</v>
      </c>
      <c r="F150" s="21">
        <v>79162496.289307266</v>
      </c>
      <c r="G150" s="121">
        <v>1357.49</v>
      </c>
      <c r="H150" s="32">
        <v>62428250.119999997</v>
      </c>
      <c r="I150" s="32">
        <v>16734246.169307269</v>
      </c>
      <c r="J150" s="122">
        <f t="shared" si="7"/>
        <v>0.21139108736730952</v>
      </c>
      <c r="K150" s="123">
        <v>0</v>
      </c>
      <c r="L150" s="123">
        <v>0</v>
      </c>
      <c r="M150" s="123">
        <v>475889.61173422146</v>
      </c>
      <c r="N150" s="123">
        <v>823842.80564905854</v>
      </c>
      <c r="O150" s="123">
        <v>0</v>
      </c>
      <c r="P150" s="124">
        <v>-4031966.5450499998</v>
      </c>
      <c r="Q150" s="124">
        <v>1171327.8780792272</v>
      </c>
      <c r="R150" s="125">
        <v>3578678.4287187983</v>
      </c>
      <c r="S150" s="21">
        <v>18752018.348438576</v>
      </c>
      <c r="T150" s="41">
        <v>6928968.2335626539</v>
      </c>
      <c r="U150" s="19">
        <v>25680986.582001232</v>
      </c>
      <c r="V150" s="19">
        <v>7131517.1886309199</v>
      </c>
      <c r="W150" s="44">
        <f t="shared" si="8"/>
        <v>32812503.770632152</v>
      </c>
      <c r="X150" s="126"/>
    </row>
    <row r="151" spans="1:24" s="127" customFormat="1" ht="16.5">
      <c r="A151" s="20">
        <v>445</v>
      </c>
      <c r="B151" s="18" t="s">
        <v>149</v>
      </c>
      <c r="C151" s="21">
        <v>15086</v>
      </c>
      <c r="D151" s="21">
        <v>21269419.859999999</v>
      </c>
      <c r="E151" s="21">
        <v>10983744.423714885</v>
      </c>
      <c r="F151" s="21">
        <v>32253164.283714883</v>
      </c>
      <c r="G151" s="121">
        <v>1357.49</v>
      </c>
      <c r="H151" s="32">
        <v>20479094.140000001</v>
      </c>
      <c r="I151" s="32">
        <v>11774070.143714882</v>
      </c>
      <c r="J151" s="122">
        <f t="shared" si="7"/>
        <v>0.36505162842765759</v>
      </c>
      <c r="K151" s="123">
        <v>0</v>
      </c>
      <c r="L151" s="123">
        <v>0</v>
      </c>
      <c r="M151" s="123">
        <v>156792.85142051743</v>
      </c>
      <c r="N151" s="123">
        <v>292763.52496822656</v>
      </c>
      <c r="O151" s="123">
        <v>0</v>
      </c>
      <c r="P151" s="124">
        <v>-800644.70500000007</v>
      </c>
      <c r="Q151" s="124">
        <v>-3595387.0761203538</v>
      </c>
      <c r="R151" s="125">
        <v>-352873.74417103775</v>
      </c>
      <c r="S151" s="21">
        <v>7474720.9948122343</v>
      </c>
      <c r="T151" s="41">
        <v>395398.35647763009</v>
      </c>
      <c r="U151" s="19">
        <v>7870119.3512898646</v>
      </c>
      <c r="V151" s="19">
        <v>2107823.6257348242</v>
      </c>
      <c r="W151" s="44">
        <f t="shared" si="8"/>
        <v>9977942.9770246893</v>
      </c>
      <c r="X151" s="126"/>
    </row>
    <row r="152" spans="1:24" s="127" customFormat="1" ht="16.5">
      <c r="A152" s="20">
        <v>475</v>
      </c>
      <c r="B152" s="18" t="s">
        <v>150</v>
      </c>
      <c r="C152" s="21">
        <v>5487</v>
      </c>
      <c r="D152" s="21">
        <v>7829728.2599999998</v>
      </c>
      <c r="E152" s="21">
        <v>4650191.6386135714</v>
      </c>
      <c r="F152" s="21">
        <v>12479919.898613572</v>
      </c>
      <c r="G152" s="121">
        <v>1357.49</v>
      </c>
      <c r="H152" s="32">
        <v>7448547.6299999999</v>
      </c>
      <c r="I152" s="32">
        <v>5031372.2686135722</v>
      </c>
      <c r="J152" s="122">
        <f t="shared" si="7"/>
        <v>0.40315741683346229</v>
      </c>
      <c r="K152" s="123">
        <v>27008.096767999999</v>
      </c>
      <c r="L152" s="123">
        <v>0</v>
      </c>
      <c r="M152" s="123">
        <v>55017.646111052018</v>
      </c>
      <c r="N152" s="123">
        <v>75804.425707781105</v>
      </c>
      <c r="O152" s="123">
        <v>3393.8333888729903</v>
      </c>
      <c r="P152" s="124">
        <v>-220591.77499999999</v>
      </c>
      <c r="Q152" s="124">
        <v>-1075341.3521216339</v>
      </c>
      <c r="R152" s="125">
        <v>-845857.59370972891</v>
      </c>
      <c r="S152" s="21">
        <v>3050805.5497579151</v>
      </c>
      <c r="T152" s="41">
        <v>1816759.3229356376</v>
      </c>
      <c r="U152" s="19">
        <v>4867564.8726935526</v>
      </c>
      <c r="V152" s="19">
        <v>1082535.5205624655</v>
      </c>
      <c r="W152" s="44">
        <f t="shared" si="8"/>
        <v>5950100.3932560179</v>
      </c>
      <c r="X152" s="126"/>
    </row>
    <row r="153" spans="1:24" s="127" customFormat="1" ht="16.5">
      <c r="A153" s="20">
        <v>480</v>
      </c>
      <c r="B153" s="18" t="s">
        <v>151</v>
      </c>
      <c r="C153" s="21">
        <v>1990</v>
      </c>
      <c r="D153" s="21">
        <v>2865230.3600000003</v>
      </c>
      <c r="E153" s="21">
        <v>393982.21313203993</v>
      </c>
      <c r="F153" s="21">
        <v>3259212.5731320404</v>
      </c>
      <c r="G153" s="121">
        <v>1357.49</v>
      </c>
      <c r="H153" s="32">
        <v>2701405.1</v>
      </c>
      <c r="I153" s="32">
        <v>557807.47313204035</v>
      </c>
      <c r="J153" s="122">
        <f t="shared" si="7"/>
        <v>0.17114792625999173</v>
      </c>
      <c r="K153" s="123">
        <v>0</v>
      </c>
      <c r="L153" s="123">
        <v>0</v>
      </c>
      <c r="M153" s="123">
        <v>15009.371950874225</v>
      </c>
      <c r="N153" s="123">
        <v>21549.928046077282</v>
      </c>
      <c r="O153" s="123">
        <v>0</v>
      </c>
      <c r="P153" s="124">
        <v>-102316.28499999999</v>
      </c>
      <c r="Q153" s="124">
        <v>257660.50735958465</v>
      </c>
      <c r="R153" s="125">
        <v>72308.580864122079</v>
      </c>
      <c r="S153" s="21">
        <v>822019.5763526985</v>
      </c>
      <c r="T153" s="41">
        <v>938290.08427580772</v>
      </c>
      <c r="U153" s="19">
        <v>1760309.6606285062</v>
      </c>
      <c r="V153" s="19">
        <v>396481.8521124018</v>
      </c>
      <c r="W153" s="44">
        <f t="shared" si="8"/>
        <v>2156791.5127409082</v>
      </c>
      <c r="X153" s="126"/>
    </row>
    <row r="154" spans="1:24" s="127" customFormat="1" ht="16.5">
      <c r="A154" s="20">
        <v>481</v>
      </c>
      <c r="B154" s="18" t="s">
        <v>152</v>
      </c>
      <c r="C154" s="21">
        <v>9612</v>
      </c>
      <c r="D154" s="21">
        <v>17761484.23</v>
      </c>
      <c r="E154" s="21">
        <v>1026678.021510213</v>
      </c>
      <c r="F154" s="21">
        <v>18788162.251510214</v>
      </c>
      <c r="G154" s="121">
        <v>1357.49</v>
      </c>
      <c r="H154" s="32">
        <v>13048193.880000001</v>
      </c>
      <c r="I154" s="32">
        <v>5739968.3715102132</v>
      </c>
      <c r="J154" s="122">
        <f t="shared" si="7"/>
        <v>0.30550983617617139</v>
      </c>
      <c r="K154" s="123">
        <v>0</v>
      </c>
      <c r="L154" s="123">
        <v>0</v>
      </c>
      <c r="M154" s="123">
        <v>66564.709905431213</v>
      </c>
      <c r="N154" s="123">
        <v>186399.70960625442</v>
      </c>
      <c r="O154" s="123">
        <v>19483.705272527222</v>
      </c>
      <c r="P154" s="124">
        <v>-384047.24</v>
      </c>
      <c r="Q154" s="124">
        <v>407115.68446518679</v>
      </c>
      <c r="R154" s="125">
        <v>182330.87402769257</v>
      </c>
      <c r="S154" s="21">
        <v>6217815.814787305</v>
      </c>
      <c r="T154" s="41">
        <v>1174868.8873743813</v>
      </c>
      <c r="U154" s="19">
        <v>7392684.7021616865</v>
      </c>
      <c r="V154" s="19">
        <v>1217545.8734330856</v>
      </c>
      <c r="W154" s="44">
        <f t="shared" si="8"/>
        <v>8610230.5755947717</v>
      </c>
      <c r="X154" s="126"/>
    </row>
    <row r="155" spans="1:24" s="127" customFormat="1" ht="16.5">
      <c r="A155" s="20">
        <v>483</v>
      </c>
      <c r="B155" s="18" t="s">
        <v>153</v>
      </c>
      <c r="C155" s="21">
        <v>1076</v>
      </c>
      <c r="D155" s="21">
        <v>2423293.8800000004</v>
      </c>
      <c r="E155" s="21">
        <v>275573.77156648057</v>
      </c>
      <c r="F155" s="21">
        <v>2698867.6515664808</v>
      </c>
      <c r="G155" s="121">
        <v>1357.49</v>
      </c>
      <c r="H155" s="32">
        <v>1460659.24</v>
      </c>
      <c r="I155" s="32">
        <v>1238208.4115664808</v>
      </c>
      <c r="J155" s="122">
        <f t="shared" si="7"/>
        <v>0.45878811836060135</v>
      </c>
      <c r="K155" s="123">
        <v>29301.649216000002</v>
      </c>
      <c r="L155" s="123">
        <v>0</v>
      </c>
      <c r="M155" s="123">
        <v>9504.8107311398453</v>
      </c>
      <c r="N155" s="123">
        <v>14884.471559855801</v>
      </c>
      <c r="O155" s="123">
        <v>0</v>
      </c>
      <c r="P155" s="124">
        <v>-60013.284999999996</v>
      </c>
      <c r="Q155" s="124">
        <v>-35920.452803307897</v>
      </c>
      <c r="R155" s="125">
        <v>-169596.44241376835</v>
      </c>
      <c r="S155" s="21">
        <v>1026369.1628564001</v>
      </c>
      <c r="T155" s="41">
        <v>930658.65465876157</v>
      </c>
      <c r="U155" s="19">
        <v>1957027.8175151618</v>
      </c>
      <c r="V155" s="19">
        <v>223749.68582499426</v>
      </c>
      <c r="W155" s="44">
        <f t="shared" si="8"/>
        <v>2180777.5033401563</v>
      </c>
      <c r="X155" s="126"/>
    </row>
    <row r="156" spans="1:24" s="127" customFormat="1" ht="16.5">
      <c r="A156" s="20">
        <v>484</v>
      </c>
      <c r="B156" s="18" t="s">
        <v>154</v>
      </c>
      <c r="C156" s="21">
        <v>3055</v>
      </c>
      <c r="D156" s="21">
        <v>4128698.13</v>
      </c>
      <c r="E156" s="21">
        <v>741741.9388041239</v>
      </c>
      <c r="F156" s="21">
        <v>4870440.0688041234</v>
      </c>
      <c r="G156" s="121">
        <v>1357.49</v>
      </c>
      <c r="H156" s="32">
        <v>4147131.95</v>
      </c>
      <c r="I156" s="32">
        <v>723308.11880412325</v>
      </c>
      <c r="J156" s="122">
        <f t="shared" si="7"/>
        <v>0.14850980785843498</v>
      </c>
      <c r="K156" s="123">
        <v>156899.04845333332</v>
      </c>
      <c r="L156" s="123">
        <v>0</v>
      </c>
      <c r="M156" s="123">
        <v>34199.396968915178</v>
      </c>
      <c r="N156" s="123">
        <v>44468.931893323766</v>
      </c>
      <c r="O156" s="123">
        <v>0</v>
      </c>
      <c r="P156" s="124">
        <v>-137605.16500000001</v>
      </c>
      <c r="Q156" s="124">
        <v>-218105.52122042701</v>
      </c>
      <c r="R156" s="125">
        <v>227664.40924612511</v>
      </c>
      <c r="S156" s="21">
        <v>830829.21914539358</v>
      </c>
      <c r="T156" s="41">
        <v>-20123.93533553692</v>
      </c>
      <c r="U156" s="19">
        <v>810705.28380985663</v>
      </c>
      <c r="V156" s="19">
        <v>571704.25053603225</v>
      </c>
      <c r="W156" s="44">
        <f t="shared" si="8"/>
        <v>1382409.534345889</v>
      </c>
      <c r="X156" s="126"/>
    </row>
    <row r="157" spans="1:24" s="127" customFormat="1" ht="16.5">
      <c r="A157" s="20">
        <v>489</v>
      </c>
      <c r="B157" s="18" t="s">
        <v>155</v>
      </c>
      <c r="C157" s="21">
        <v>1835</v>
      </c>
      <c r="D157" s="21">
        <v>1765506.76</v>
      </c>
      <c r="E157" s="21">
        <v>673975.79798545747</v>
      </c>
      <c r="F157" s="21">
        <v>2439482.5579854576</v>
      </c>
      <c r="G157" s="121">
        <v>1357.49</v>
      </c>
      <c r="H157" s="32">
        <v>2490994.15</v>
      </c>
      <c r="I157" s="32">
        <v>-51511.592014542315</v>
      </c>
      <c r="J157" s="122">
        <f t="shared" si="7"/>
        <v>-2.1115786151420964E-2</v>
      </c>
      <c r="K157" s="123">
        <v>194718.25047999999</v>
      </c>
      <c r="L157" s="123">
        <v>0</v>
      </c>
      <c r="M157" s="123">
        <v>15685.145269979283</v>
      </c>
      <c r="N157" s="123">
        <v>31208.175741547097</v>
      </c>
      <c r="O157" s="123">
        <v>0</v>
      </c>
      <c r="P157" s="124">
        <v>-88036.794999999998</v>
      </c>
      <c r="Q157" s="124">
        <v>687365.11781107401</v>
      </c>
      <c r="R157" s="125">
        <v>400664.69899798319</v>
      </c>
      <c r="S157" s="21">
        <v>1190093.0012860412</v>
      </c>
      <c r="T157" s="41">
        <v>714866.29562050092</v>
      </c>
      <c r="U157" s="19">
        <v>1904959.296906542</v>
      </c>
      <c r="V157" s="19">
        <v>408006.50882975984</v>
      </c>
      <c r="W157" s="44">
        <f t="shared" si="8"/>
        <v>2312965.8057363019</v>
      </c>
      <c r="X157" s="126"/>
    </row>
    <row r="158" spans="1:24" s="127" customFormat="1" ht="16.5">
      <c r="A158" s="20">
        <v>491</v>
      </c>
      <c r="B158" s="18" t="s">
        <v>156</v>
      </c>
      <c r="C158" s="21">
        <v>52122</v>
      </c>
      <c r="D158" s="21">
        <v>68293603.370000005</v>
      </c>
      <c r="E158" s="21">
        <v>10203340.650334539</v>
      </c>
      <c r="F158" s="21">
        <v>78496944.020334542</v>
      </c>
      <c r="G158" s="121">
        <v>1357.49</v>
      </c>
      <c r="H158" s="32">
        <v>70755093.780000001</v>
      </c>
      <c r="I158" s="32">
        <v>7741850.2403345406</v>
      </c>
      <c r="J158" s="122">
        <f t="shared" si="7"/>
        <v>9.8626135538843696E-2</v>
      </c>
      <c r="K158" s="123">
        <v>0</v>
      </c>
      <c r="L158" s="123">
        <v>0</v>
      </c>
      <c r="M158" s="123">
        <v>691896.82329844567</v>
      </c>
      <c r="N158" s="123">
        <v>955167.94169881393</v>
      </c>
      <c r="O158" s="123">
        <v>0</v>
      </c>
      <c r="P158" s="124">
        <v>-4473187.2450000001</v>
      </c>
      <c r="Q158" s="124">
        <v>-8898038.5160374753</v>
      </c>
      <c r="R158" s="125">
        <v>-3441371.5069824778</v>
      </c>
      <c r="S158" s="21">
        <v>-7423682.2626881525</v>
      </c>
      <c r="T158" s="41">
        <v>9986091.0768745653</v>
      </c>
      <c r="U158" s="19">
        <v>2562408.8141864128</v>
      </c>
      <c r="V158" s="19">
        <v>8633524.7084196936</v>
      </c>
      <c r="W158" s="44">
        <f t="shared" si="8"/>
        <v>11195933.522606106</v>
      </c>
      <c r="X158" s="126"/>
    </row>
    <row r="159" spans="1:24" s="127" customFormat="1" ht="16.5">
      <c r="A159" s="20">
        <v>494</v>
      </c>
      <c r="B159" s="18" t="s">
        <v>157</v>
      </c>
      <c r="C159" s="21">
        <v>8909</v>
      </c>
      <c r="D159" s="21">
        <v>19052500.969999999</v>
      </c>
      <c r="E159" s="21">
        <v>1537109.4512482299</v>
      </c>
      <c r="F159" s="21">
        <v>20589610.421248227</v>
      </c>
      <c r="G159" s="121">
        <v>1357.49</v>
      </c>
      <c r="H159" s="32">
        <v>12093878.41</v>
      </c>
      <c r="I159" s="32">
        <v>8495732.0112482272</v>
      </c>
      <c r="J159" s="122">
        <f t="shared" si="7"/>
        <v>0.41262228072468699</v>
      </c>
      <c r="K159" s="123">
        <v>103639.94122666666</v>
      </c>
      <c r="L159" s="123">
        <v>0</v>
      </c>
      <c r="M159" s="123">
        <v>85107.354183128627</v>
      </c>
      <c r="N159" s="123">
        <v>132540.9787931641</v>
      </c>
      <c r="O159" s="123">
        <v>0</v>
      </c>
      <c r="P159" s="124">
        <v>-541527.09</v>
      </c>
      <c r="Q159" s="124">
        <v>-1034998.5650999871</v>
      </c>
      <c r="R159" s="125">
        <v>-1604283.4289201191</v>
      </c>
      <c r="S159" s="21">
        <v>5636211.2014310807</v>
      </c>
      <c r="T159" s="41">
        <v>5031543.4091221374</v>
      </c>
      <c r="U159" s="19">
        <v>10667754.610553218</v>
      </c>
      <c r="V159" s="19">
        <v>1310065.877398263</v>
      </c>
      <c r="W159" s="44">
        <f t="shared" si="8"/>
        <v>11977820.487951482</v>
      </c>
      <c r="X159" s="126"/>
    </row>
    <row r="160" spans="1:24" s="127" customFormat="1" ht="16.5">
      <c r="A160" s="20">
        <v>495</v>
      </c>
      <c r="B160" s="18" t="s">
        <v>158</v>
      </c>
      <c r="C160" s="21">
        <v>1488</v>
      </c>
      <c r="D160" s="21">
        <v>1822479.3199999998</v>
      </c>
      <c r="E160" s="21">
        <v>732963.45513081446</v>
      </c>
      <c r="F160" s="21">
        <v>2555442.7751308144</v>
      </c>
      <c r="G160" s="121">
        <v>1357.49</v>
      </c>
      <c r="H160" s="32">
        <v>2019945.12</v>
      </c>
      <c r="I160" s="32">
        <v>535497.6551308143</v>
      </c>
      <c r="J160" s="122">
        <f t="shared" si="7"/>
        <v>0.20955180853282926</v>
      </c>
      <c r="K160" s="123">
        <v>77542.552831999987</v>
      </c>
      <c r="L160" s="123">
        <v>0</v>
      </c>
      <c r="M160" s="123">
        <v>20014.54218392017</v>
      </c>
      <c r="N160" s="123">
        <v>19442.002353876898</v>
      </c>
      <c r="O160" s="123">
        <v>0</v>
      </c>
      <c r="P160" s="124">
        <v>-104138.80499999999</v>
      </c>
      <c r="Q160" s="124">
        <v>283408.27406115044</v>
      </c>
      <c r="R160" s="125">
        <v>224918.62696863536</v>
      </c>
      <c r="S160" s="21">
        <v>1056684.8485303973</v>
      </c>
      <c r="T160" s="41">
        <v>-96.051377020832717</v>
      </c>
      <c r="U160" s="19">
        <v>1056588.7971533765</v>
      </c>
      <c r="V160" s="19">
        <v>322370.42866985087</v>
      </c>
      <c r="W160" s="44">
        <f t="shared" si="8"/>
        <v>1378959.2258232273</v>
      </c>
      <c r="X160" s="126"/>
    </row>
    <row r="161" spans="1:24" s="127" customFormat="1" ht="16.5">
      <c r="A161" s="20">
        <v>498</v>
      </c>
      <c r="B161" s="18" t="s">
        <v>159</v>
      </c>
      <c r="C161" s="21">
        <v>2321</v>
      </c>
      <c r="D161" s="21">
        <v>3278640.9699999997</v>
      </c>
      <c r="E161" s="21">
        <v>1842225.022444316</v>
      </c>
      <c r="F161" s="21">
        <v>5120865.9924443159</v>
      </c>
      <c r="G161" s="121">
        <v>1357.49</v>
      </c>
      <c r="H161" s="32">
        <v>3150734.29</v>
      </c>
      <c r="I161" s="32">
        <v>1970131.7024443159</v>
      </c>
      <c r="J161" s="122">
        <f t="shared" si="7"/>
        <v>0.38472627585865088</v>
      </c>
      <c r="K161" s="123">
        <v>780312.47571200004</v>
      </c>
      <c r="L161" s="123">
        <v>0</v>
      </c>
      <c r="M161" s="123">
        <v>30921.858346717388</v>
      </c>
      <c r="N161" s="123">
        <v>49933.073835033909</v>
      </c>
      <c r="O161" s="123">
        <v>7424.9759532227372</v>
      </c>
      <c r="P161" s="124">
        <v>-86278.805000000008</v>
      </c>
      <c r="Q161" s="124">
        <v>-306629.42781047744</v>
      </c>
      <c r="R161" s="125">
        <v>371675.13995040877</v>
      </c>
      <c r="S161" s="21">
        <v>2817490.9934312212</v>
      </c>
      <c r="T161" s="41">
        <v>41230.855357740606</v>
      </c>
      <c r="U161" s="19">
        <v>2858721.8487889618</v>
      </c>
      <c r="V161" s="19">
        <v>440942.63316474727</v>
      </c>
      <c r="W161" s="44">
        <f t="shared" si="8"/>
        <v>3299664.4819537089</v>
      </c>
      <c r="X161" s="126"/>
    </row>
    <row r="162" spans="1:24" s="127" customFormat="1" ht="16.5">
      <c r="A162" s="20">
        <v>499</v>
      </c>
      <c r="B162" s="18" t="s">
        <v>160</v>
      </c>
      <c r="C162" s="21">
        <v>19536</v>
      </c>
      <c r="D162" s="21">
        <v>35100425.680000007</v>
      </c>
      <c r="E162" s="21">
        <v>6984101.3875486478</v>
      </c>
      <c r="F162" s="21">
        <v>42084527.067548655</v>
      </c>
      <c r="G162" s="121">
        <v>1357.49</v>
      </c>
      <c r="H162" s="32">
        <v>26519924.640000001</v>
      </c>
      <c r="I162" s="32">
        <v>15564602.427548654</v>
      </c>
      <c r="J162" s="122">
        <f t="shared" si="7"/>
        <v>0.36984144796414992</v>
      </c>
      <c r="K162" s="123">
        <v>0</v>
      </c>
      <c r="L162" s="123">
        <v>0</v>
      </c>
      <c r="M162" s="123">
        <v>146268.88094326353</v>
      </c>
      <c r="N162" s="123">
        <v>371509.36653419555</v>
      </c>
      <c r="O162" s="123">
        <v>30798.56206339223</v>
      </c>
      <c r="P162" s="124">
        <v>-795276.05</v>
      </c>
      <c r="Q162" s="124">
        <v>2760043.699478507</v>
      </c>
      <c r="R162" s="125">
        <v>1103093.5689282147</v>
      </c>
      <c r="S162" s="21">
        <v>19181040.455496229</v>
      </c>
      <c r="T162" s="41">
        <v>4518204.4610865274</v>
      </c>
      <c r="U162" s="19">
        <v>23699244.916582756</v>
      </c>
      <c r="V162" s="19">
        <v>2748744.1274889177</v>
      </c>
      <c r="W162" s="44">
        <f t="shared" si="8"/>
        <v>26447989.044071674</v>
      </c>
      <c r="X162" s="126"/>
    </row>
    <row r="163" spans="1:24" s="127" customFormat="1" ht="16.5">
      <c r="A163" s="20">
        <v>500</v>
      </c>
      <c r="B163" s="18" t="s">
        <v>161</v>
      </c>
      <c r="C163" s="21">
        <v>10426</v>
      </c>
      <c r="D163" s="21">
        <v>20645692.239999998</v>
      </c>
      <c r="E163" s="21">
        <v>1089681.786253158</v>
      </c>
      <c r="F163" s="21">
        <v>21735374.026253156</v>
      </c>
      <c r="G163" s="121">
        <v>1357.49</v>
      </c>
      <c r="H163" s="32">
        <v>14153190.74</v>
      </c>
      <c r="I163" s="32">
        <v>7582183.2862531561</v>
      </c>
      <c r="J163" s="122">
        <f t="shared" si="7"/>
        <v>0.34884070902552616</v>
      </c>
      <c r="K163" s="123">
        <v>0</v>
      </c>
      <c r="L163" s="123">
        <v>0</v>
      </c>
      <c r="M163" s="123">
        <v>82639.21033559127</v>
      </c>
      <c r="N163" s="123">
        <v>212786.76588553269</v>
      </c>
      <c r="O163" s="123">
        <v>86988.79324470344</v>
      </c>
      <c r="P163" s="124">
        <v>-555793.22500000009</v>
      </c>
      <c r="Q163" s="124">
        <v>2302703.4720751704</v>
      </c>
      <c r="R163" s="125">
        <v>1216849.8994772814</v>
      </c>
      <c r="S163" s="21">
        <v>10928358.202271435</v>
      </c>
      <c r="T163" s="41">
        <v>1665518.9595851456</v>
      </c>
      <c r="U163" s="19">
        <v>12593877.161856581</v>
      </c>
      <c r="V163" s="19">
        <v>1010185.163288135</v>
      </c>
      <c r="W163" s="44">
        <f t="shared" si="8"/>
        <v>13604062.325144716</v>
      </c>
      <c r="X163" s="126"/>
    </row>
    <row r="164" spans="1:24" s="127" customFormat="1" ht="16.5">
      <c r="A164" s="20">
        <v>503</v>
      </c>
      <c r="B164" s="18" t="s">
        <v>162</v>
      </c>
      <c r="C164" s="21">
        <v>7594</v>
      </c>
      <c r="D164" s="21">
        <v>10742447.550000001</v>
      </c>
      <c r="E164" s="21">
        <v>1289808.3754493331</v>
      </c>
      <c r="F164" s="21">
        <v>12032255.925449334</v>
      </c>
      <c r="G164" s="121">
        <v>1357.49</v>
      </c>
      <c r="H164" s="32">
        <v>10308779.060000001</v>
      </c>
      <c r="I164" s="32">
        <v>1723476.8654493336</v>
      </c>
      <c r="J164" s="122">
        <f t="shared" si="7"/>
        <v>0.14323804913457838</v>
      </c>
      <c r="K164" s="123">
        <v>0</v>
      </c>
      <c r="L164" s="123">
        <v>0</v>
      </c>
      <c r="M164" s="123">
        <v>57070.955929605901</v>
      </c>
      <c r="N164" s="123">
        <v>140388.27808140568</v>
      </c>
      <c r="O164" s="123">
        <v>0</v>
      </c>
      <c r="P164" s="124">
        <v>-394312.375</v>
      </c>
      <c r="Q164" s="124">
        <v>-709676.63181609509</v>
      </c>
      <c r="R164" s="125">
        <v>-894876.0892662257</v>
      </c>
      <c r="S164" s="21">
        <v>-77928.996621975675</v>
      </c>
      <c r="T164" s="41">
        <v>3245220.1526193013</v>
      </c>
      <c r="U164" s="19">
        <v>3167291.1559973257</v>
      </c>
      <c r="V164" s="19">
        <v>1388942.0316850538</v>
      </c>
      <c r="W164" s="44">
        <f t="shared" si="8"/>
        <v>4556233.187682379</v>
      </c>
      <c r="X164" s="126"/>
    </row>
    <row r="165" spans="1:24" s="127" customFormat="1" ht="16.5">
      <c r="A165" s="20">
        <v>504</v>
      </c>
      <c r="B165" s="18" t="s">
        <v>163</v>
      </c>
      <c r="C165" s="21">
        <v>1816</v>
      </c>
      <c r="D165" s="21">
        <v>2452393.06</v>
      </c>
      <c r="E165" s="21">
        <v>544730.33676936908</v>
      </c>
      <c r="F165" s="21">
        <v>2997123.396769369</v>
      </c>
      <c r="G165" s="121">
        <v>1357.49</v>
      </c>
      <c r="H165" s="32">
        <v>2465201.84</v>
      </c>
      <c r="I165" s="32">
        <v>531921.55676936917</v>
      </c>
      <c r="J165" s="122">
        <f t="shared" si="7"/>
        <v>0.17747736290829166</v>
      </c>
      <c r="K165" s="123">
        <v>0</v>
      </c>
      <c r="L165" s="123">
        <v>0</v>
      </c>
      <c r="M165" s="123">
        <v>15777.267651585198</v>
      </c>
      <c r="N165" s="123">
        <v>32793.325056504262</v>
      </c>
      <c r="O165" s="123">
        <v>0</v>
      </c>
      <c r="P165" s="124">
        <v>-111448.08500000001</v>
      </c>
      <c r="Q165" s="124">
        <v>-141250.1993991879</v>
      </c>
      <c r="R165" s="125">
        <v>32976.786553983286</v>
      </c>
      <c r="S165" s="21">
        <v>360770.65163225407</v>
      </c>
      <c r="T165" s="41">
        <v>772552.16162175557</v>
      </c>
      <c r="U165" s="19">
        <v>1133322.8132540097</v>
      </c>
      <c r="V165" s="19">
        <v>390463.23002583609</v>
      </c>
      <c r="W165" s="44">
        <f t="shared" si="8"/>
        <v>1523786.0432798457</v>
      </c>
      <c r="X165" s="126"/>
    </row>
    <row r="166" spans="1:24" s="127" customFormat="1" ht="16.5">
      <c r="A166" s="20">
        <v>505</v>
      </c>
      <c r="B166" s="18" t="s">
        <v>164</v>
      </c>
      <c r="C166" s="21">
        <v>20837</v>
      </c>
      <c r="D166" s="21">
        <v>37393557.480000004</v>
      </c>
      <c r="E166" s="21">
        <v>3436357.7762386813</v>
      </c>
      <c r="F166" s="21">
        <v>40829915.256238684</v>
      </c>
      <c r="G166" s="121">
        <v>1357.49</v>
      </c>
      <c r="H166" s="32">
        <v>28286019.129999999</v>
      </c>
      <c r="I166" s="32">
        <v>12543896.126238685</v>
      </c>
      <c r="J166" s="122">
        <f t="shared" si="7"/>
        <v>0.30722317319338588</v>
      </c>
      <c r="K166" s="123">
        <v>0</v>
      </c>
      <c r="L166" s="123">
        <v>0</v>
      </c>
      <c r="M166" s="123">
        <v>176375.72643475296</v>
      </c>
      <c r="N166" s="123">
        <v>355471.38527268678</v>
      </c>
      <c r="O166" s="123">
        <v>50580.960426703241</v>
      </c>
      <c r="P166" s="124">
        <v>-1373989.6375</v>
      </c>
      <c r="Q166" s="124">
        <v>-2355276.1845408077</v>
      </c>
      <c r="R166" s="125">
        <v>-1345832.9120401235</v>
      </c>
      <c r="S166" s="21">
        <v>8051225.4642918967</v>
      </c>
      <c r="T166" s="41">
        <v>3845237.0377258053</v>
      </c>
      <c r="U166" s="19">
        <v>11896462.502017703</v>
      </c>
      <c r="V166" s="19">
        <v>3163745.3618094106</v>
      </c>
      <c r="W166" s="44">
        <f t="shared" si="8"/>
        <v>15060207.863827113</v>
      </c>
      <c r="X166" s="126"/>
    </row>
    <row r="167" spans="1:24" s="127" customFormat="1" ht="16.5">
      <c r="A167" s="20">
        <v>507</v>
      </c>
      <c r="B167" s="18" t="s">
        <v>165</v>
      </c>
      <c r="C167" s="21">
        <v>5635</v>
      </c>
      <c r="D167" s="21">
        <v>5934579.3599999994</v>
      </c>
      <c r="E167" s="21">
        <v>1518313.4695317233</v>
      </c>
      <c r="F167" s="21">
        <v>7452892.8295317227</v>
      </c>
      <c r="G167" s="121">
        <v>1357.49</v>
      </c>
      <c r="H167" s="32">
        <v>7649456.1500000004</v>
      </c>
      <c r="I167" s="32">
        <v>-196563.32046827767</v>
      </c>
      <c r="J167" s="122">
        <f t="shared" si="7"/>
        <v>-2.6374097275276138E-2</v>
      </c>
      <c r="K167" s="123">
        <v>236042.21591999999</v>
      </c>
      <c r="L167" s="123">
        <v>0</v>
      </c>
      <c r="M167" s="123">
        <v>69093.658663105394</v>
      </c>
      <c r="N167" s="123">
        <v>94546.988436397893</v>
      </c>
      <c r="O167" s="123">
        <v>0</v>
      </c>
      <c r="P167" s="124">
        <v>-360945.67</v>
      </c>
      <c r="Q167" s="124">
        <v>158252.58510120588</v>
      </c>
      <c r="R167" s="125">
        <v>488550.39193206059</v>
      </c>
      <c r="S167" s="21">
        <v>488976.8495844921</v>
      </c>
      <c r="T167" s="41">
        <v>418505.03024748596</v>
      </c>
      <c r="U167" s="19">
        <v>907481.87983197812</v>
      </c>
      <c r="V167" s="19">
        <v>1089484.9414817279</v>
      </c>
      <c r="W167" s="44">
        <f t="shared" si="8"/>
        <v>1996966.821313706</v>
      </c>
      <c r="X167" s="126"/>
    </row>
    <row r="168" spans="1:24" s="127" customFormat="1" ht="16.5">
      <c r="A168" s="20">
        <v>508</v>
      </c>
      <c r="B168" s="18" t="s">
        <v>166</v>
      </c>
      <c r="C168" s="21">
        <v>9563</v>
      </c>
      <c r="D168" s="21">
        <v>10808084.91</v>
      </c>
      <c r="E168" s="21">
        <v>1658027.1166874603</v>
      </c>
      <c r="F168" s="21">
        <v>12466112.02668746</v>
      </c>
      <c r="G168" s="121">
        <v>1357.49</v>
      </c>
      <c r="H168" s="32">
        <v>12981676.869999999</v>
      </c>
      <c r="I168" s="32">
        <v>-515564.84331253916</v>
      </c>
      <c r="J168" s="122">
        <f t="shared" si="7"/>
        <v>-4.1357308694869553E-2</v>
      </c>
      <c r="K168" s="123">
        <v>331279.5078986666</v>
      </c>
      <c r="L168" s="123">
        <v>0</v>
      </c>
      <c r="M168" s="123">
        <v>131700.65893555558</v>
      </c>
      <c r="N168" s="123">
        <v>167291.34514944904</v>
      </c>
      <c r="O168" s="123">
        <v>0</v>
      </c>
      <c r="P168" s="124">
        <v>-777221.25884999998</v>
      </c>
      <c r="Q168" s="124">
        <v>-380014.52889886691</v>
      </c>
      <c r="R168" s="125">
        <v>-287271.51896962296</v>
      </c>
      <c r="S168" s="21">
        <v>-1329800.6380473578</v>
      </c>
      <c r="T168" s="41">
        <v>922054.91962680209</v>
      </c>
      <c r="U168" s="19">
        <v>-407745.7184205557</v>
      </c>
      <c r="V168" s="19">
        <v>1638733.8601622223</v>
      </c>
      <c r="W168" s="44">
        <f t="shared" si="8"/>
        <v>1230988.1417416665</v>
      </c>
      <c r="X168" s="126"/>
    </row>
    <row r="169" spans="1:24" s="127" customFormat="1" ht="16.5">
      <c r="A169" s="20">
        <v>529</v>
      </c>
      <c r="B169" s="18" t="s">
        <v>167</v>
      </c>
      <c r="C169" s="21">
        <v>19579</v>
      </c>
      <c r="D169" s="21">
        <v>27681328.390000004</v>
      </c>
      <c r="E169" s="21">
        <v>3848938.9611772173</v>
      </c>
      <c r="F169" s="21">
        <v>31530267.351177223</v>
      </c>
      <c r="G169" s="121">
        <v>1357.49</v>
      </c>
      <c r="H169" s="32">
        <v>26578296.710000001</v>
      </c>
      <c r="I169" s="32">
        <v>4951970.6411772221</v>
      </c>
      <c r="J169" s="122">
        <f t="shared" si="7"/>
        <v>0.15705450848301589</v>
      </c>
      <c r="K169" s="123">
        <v>0</v>
      </c>
      <c r="L169" s="123">
        <v>0</v>
      </c>
      <c r="M169" s="123">
        <v>171059.29814942277</v>
      </c>
      <c r="N169" s="123">
        <v>370726.77611370233</v>
      </c>
      <c r="O169" s="123">
        <v>112645.73608250708</v>
      </c>
      <c r="P169" s="124">
        <v>-1178022.2449999999</v>
      </c>
      <c r="Q169" s="124">
        <v>3343010.2268073051</v>
      </c>
      <c r="R169" s="125">
        <v>674989.07294340711</v>
      </c>
      <c r="S169" s="21">
        <v>8446379.5062735658</v>
      </c>
      <c r="T169" s="41">
        <v>-735802.09365563362</v>
      </c>
      <c r="U169" s="19">
        <v>7710577.4126179321</v>
      </c>
      <c r="V169" s="19">
        <v>2220996.660097939</v>
      </c>
      <c r="W169" s="44">
        <f t="shared" si="8"/>
        <v>9931574.072715871</v>
      </c>
      <c r="X169" s="126"/>
    </row>
    <row r="170" spans="1:24" s="127" customFormat="1" ht="16.5">
      <c r="A170" s="20">
        <v>531</v>
      </c>
      <c r="B170" s="18" t="s">
        <v>168</v>
      </c>
      <c r="C170" s="21">
        <v>5169</v>
      </c>
      <c r="D170" s="21">
        <v>7301839.96</v>
      </c>
      <c r="E170" s="21">
        <v>671436.93303399824</v>
      </c>
      <c r="F170" s="21">
        <v>7973276.8930339981</v>
      </c>
      <c r="G170" s="121">
        <v>1357.49</v>
      </c>
      <c r="H170" s="32">
        <v>7016865.8099999996</v>
      </c>
      <c r="I170" s="32">
        <v>956411.0830339985</v>
      </c>
      <c r="J170" s="122">
        <f t="shared" si="7"/>
        <v>0.11995207188522261</v>
      </c>
      <c r="K170" s="123">
        <v>0</v>
      </c>
      <c r="L170" s="123">
        <v>0</v>
      </c>
      <c r="M170" s="123">
        <v>49419.918723038762</v>
      </c>
      <c r="N170" s="123">
        <v>83428.711802307444</v>
      </c>
      <c r="O170" s="123">
        <v>0</v>
      </c>
      <c r="P170" s="124">
        <v>-286920.49999999994</v>
      </c>
      <c r="Q170" s="124">
        <v>-787538.65673347574</v>
      </c>
      <c r="R170" s="125">
        <v>-830255.32399992773</v>
      </c>
      <c r="S170" s="21">
        <v>-815454.76717405883</v>
      </c>
      <c r="T170" s="41">
        <v>2356862.4660971467</v>
      </c>
      <c r="U170" s="19">
        <v>1541407.6989230879</v>
      </c>
      <c r="V170" s="19">
        <v>859689.937348451</v>
      </c>
      <c r="W170" s="44">
        <f t="shared" si="8"/>
        <v>2401097.6362715391</v>
      </c>
      <c r="X170" s="126"/>
    </row>
    <row r="171" spans="1:24" s="127" customFormat="1" ht="16.5">
      <c r="A171" s="20">
        <v>535</v>
      </c>
      <c r="B171" s="18" t="s">
        <v>169</v>
      </c>
      <c r="C171" s="21">
        <v>10396</v>
      </c>
      <c r="D171" s="21">
        <v>21235751.200000003</v>
      </c>
      <c r="E171" s="21">
        <v>1299317.5760765849</v>
      </c>
      <c r="F171" s="21">
        <v>22535068.776076589</v>
      </c>
      <c r="G171" s="121">
        <v>1357.49</v>
      </c>
      <c r="H171" s="32">
        <v>14112466.040000001</v>
      </c>
      <c r="I171" s="32">
        <v>8422602.7360765878</v>
      </c>
      <c r="J171" s="122">
        <f t="shared" si="7"/>
        <v>0.37375535969156176</v>
      </c>
      <c r="K171" s="123">
        <v>55809.609173333331</v>
      </c>
      <c r="L171" s="123">
        <v>0</v>
      </c>
      <c r="M171" s="123">
        <v>125289.47998612032</v>
      </c>
      <c r="N171" s="123">
        <v>179136.31002224307</v>
      </c>
      <c r="O171" s="123">
        <v>0</v>
      </c>
      <c r="P171" s="124">
        <v>-554210.17500000005</v>
      </c>
      <c r="Q171" s="124">
        <v>574701.71898707887</v>
      </c>
      <c r="R171" s="125">
        <v>-377368.61599576473</v>
      </c>
      <c r="S171" s="21">
        <v>8425961.0632495992</v>
      </c>
      <c r="T171" s="41">
        <v>6775138.5325663593</v>
      </c>
      <c r="U171" s="19">
        <v>15201099.595815958</v>
      </c>
      <c r="V171" s="19">
        <v>1886412.4435101901</v>
      </c>
      <c r="W171" s="44">
        <f t="shared" si="8"/>
        <v>17087512.03932615</v>
      </c>
      <c r="X171" s="126"/>
    </row>
    <row r="172" spans="1:24" s="127" customFormat="1" ht="16.5">
      <c r="A172" s="20">
        <v>536</v>
      </c>
      <c r="B172" s="18" t="s">
        <v>170</v>
      </c>
      <c r="C172" s="21">
        <v>34884</v>
      </c>
      <c r="D172" s="21">
        <v>59153275.730000004</v>
      </c>
      <c r="E172" s="21">
        <v>4479137.9363537151</v>
      </c>
      <c r="F172" s="21">
        <v>63632413.666353717</v>
      </c>
      <c r="G172" s="121">
        <v>1357.49</v>
      </c>
      <c r="H172" s="32">
        <v>47354681.160000004</v>
      </c>
      <c r="I172" s="32">
        <v>16277732.506353714</v>
      </c>
      <c r="J172" s="122">
        <f t="shared" si="7"/>
        <v>0.25580881768375746</v>
      </c>
      <c r="K172" s="123">
        <v>0</v>
      </c>
      <c r="L172" s="123">
        <v>0</v>
      </c>
      <c r="M172" s="123">
        <v>331927.15075284173</v>
      </c>
      <c r="N172" s="123">
        <v>643787.8025213147</v>
      </c>
      <c r="O172" s="123">
        <v>464498.56818786619</v>
      </c>
      <c r="P172" s="124">
        <v>-2699753.99</v>
      </c>
      <c r="Q172" s="124">
        <v>-1932683.3145860049</v>
      </c>
      <c r="R172" s="125">
        <v>-1560017.5818199383</v>
      </c>
      <c r="S172" s="21">
        <v>11525491.141409794</v>
      </c>
      <c r="T172" s="41">
        <v>5061850.2007729132</v>
      </c>
      <c r="U172" s="19">
        <v>16587341.342182707</v>
      </c>
      <c r="V172" s="19">
        <v>4184019.7750306963</v>
      </c>
      <c r="W172" s="44">
        <f t="shared" si="8"/>
        <v>20771361.117213402</v>
      </c>
      <c r="X172" s="126"/>
    </row>
    <row r="173" spans="1:24" s="127" customFormat="1" ht="16.5">
      <c r="A173" s="20">
        <v>538</v>
      </c>
      <c r="B173" s="18" t="s">
        <v>171</v>
      </c>
      <c r="C173" s="21">
        <v>4689</v>
      </c>
      <c r="D173" s="21">
        <v>8450261.209999999</v>
      </c>
      <c r="E173" s="21">
        <v>564432.46074183122</v>
      </c>
      <c r="F173" s="21">
        <v>9014693.67074183</v>
      </c>
      <c r="G173" s="121">
        <v>1357.49</v>
      </c>
      <c r="H173" s="32">
        <v>6365270.6100000003</v>
      </c>
      <c r="I173" s="32">
        <v>2649423.0607418297</v>
      </c>
      <c r="J173" s="122">
        <f t="shared" si="7"/>
        <v>0.29390050926975153</v>
      </c>
      <c r="K173" s="123">
        <v>0</v>
      </c>
      <c r="L173" s="123">
        <v>0</v>
      </c>
      <c r="M173" s="123">
        <v>27524.136588579375</v>
      </c>
      <c r="N173" s="123">
        <v>90583.821243770493</v>
      </c>
      <c r="O173" s="123">
        <v>0</v>
      </c>
      <c r="P173" s="124">
        <v>-181583.56999999998</v>
      </c>
      <c r="Q173" s="124">
        <v>-16138.004788234994</v>
      </c>
      <c r="R173" s="125">
        <v>-270075.92281577736</v>
      </c>
      <c r="S173" s="21">
        <v>2299733.5209701671</v>
      </c>
      <c r="T173" s="41">
        <v>2064822.5786855312</v>
      </c>
      <c r="U173" s="19">
        <v>4364556.0996556981</v>
      </c>
      <c r="V173" s="19">
        <v>759674.84649659833</v>
      </c>
      <c r="W173" s="44">
        <f t="shared" si="8"/>
        <v>5124230.9461522959</v>
      </c>
      <c r="X173" s="126"/>
    </row>
    <row r="174" spans="1:24" s="127" customFormat="1" ht="16.5">
      <c r="A174" s="20">
        <v>541</v>
      </c>
      <c r="B174" s="18" t="s">
        <v>172</v>
      </c>
      <c r="C174" s="21">
        <v>9423</v>
      </c>
      <c r="D174" s="21">
        <v>10536586.790000001</v>
      </c>
      <c r="E174" s="21">
        <v>3163967.6765019828</v>
      </c>
      <c r="F174" s="21">
        <v>13700554.466501985</v>
      </c>
      <c r="G174" s="121">
        <v>1357.49</v>
      </c>
      <c r="H174" s="32">
        <v>12791628.27</v>
      </c>
      <c r="I174" s="32">
        <v>908926.19650198519</v>
      </c>
      <c r="J174" s="122">
        <f t="shared" si="7"/>
        <v>6.6342292841090514E-2</v>
      </c>
      <c r="K174" s="123">
        <v>1020266.6558399999</v>
      </c>
      <c r="L174" s="123">
        <v>0</v>
      </c>
      <c r="M174" s="123">
        <v>119900.36370923824</v>
      </c>
      <c r="N174" s="123">
        <v>155865.23664989852</v>
      </c>
      <c r="O174" s="123">
        <v>0</v>
      </c>
      <c r="P174" s="124">
        <v>-590032.65500000003</v>
      </c>
      <c r="Q174" s="124">
        <v>4276856.7454230506</v>
      </c>
      <c r="R174" s="125">
        <v>3060051.0401437129</v>
      </c>
      <c r="S174" s="21">
        <v>8951833.5832678862</v>
      </c>
      <c r="T174" s="41">
        <v>4119390.4606838035</v>
      </c>
      <c r="U174" s="19">
        <v>13071224.04395169</v>
      </c>
      <c r="V174" s="19">
        <v>1931635.679839853</v>
      </c>
      <c r="W174" s="44">
        <f t="shared" si="8"/>
        <v>15002859.723791543</v>
      </c>
      <c r="X174" s="126"/>
    </row>
    <row r="175" spans="1:24" s="127" customFormat="1" ht="16.5">
      <c r="A175" s="20">
        <v>543</v>
      </c>
      <c r="B175" s="18" t="s">
        <v>173</v>
      </c>
      <c r="C175" s="21">
        <v>44127</v>
      </c>
      <c r="D175" s="21">
        <v>80898045.319999993</v>
      </c>
      <c r="E175" s="21">
        <v>8779039.3122850358</v>
      </c>
      <c r="F175" s="21">
        <v>89677084.632285029</v>
      </c>
      <c r="G175" s="121">
        <v>1357.49</v>
      </c>
      <c r="H175" s="32">
        <v>59901961.229999997</v>
      </c>
      <c r="I175" s="32">
        <v>29775123.402285032</v>
      </c>
      <c r="J175" s="122">
        <f t="shared" si="7"/>
        <v>0.33202599665651444</v>
      </c>
      <c r="K175" s="123">
        <v>0</v>
      </c>
      <c r="L175" s="123">
        <v>0</v>
      </c>
      <c r="M175" s="123">
        <v>333284.55399588129</v>
      </c>
      <c r="N175" s="123">
        <v>906100.09812882077</v>
      </c>
      <c r="O175" s="123">
        <v>498614.2000089779</v>
      </c>
      <c r="P175" s="124">
        <v>-3193598.1306499997</v>
      </c>
      <c r="Q175" s="124">
        <v>2109894.9603322246</v>
      </c>
      <c r="R175" s="125">
        <v>1757903.6391449464</v>
      </c>
      <c r="S175" s="21">
        <v>32187322.723245881</v>
      </c>
      <c r="T175" s="41">
        <v>215449.7667022559</v>
      </c>
      <c r="U175" s="19">
        <v>32402772.489948139</v>
      </c>
      <c r="V175" s="19">
        <v>5177422.1183694396</v>
      </c>
      <c r="W175" s="44">
        <f t="shared" si="8"/>
        <v>37580194.608317576</v>
      </c>
      <c r="X175" s="126"/>
    </row>
    <row r="176" spans="1:24" s="127" customFormat="1" ht="16.5">
      <c r="A176" s="20">
        <v>545</v>
      </c>
      <c r="B176" s="18" t="s">
        <v>174</v>
      </c>
      <c r="C176" s="21">
        <v>9562</v>
      </c>
      <c r="D176" s="21">
        <v>14190157.6</v>
      </c>
      <c r="E176" s="21">
        <v>6473660.1482069474</v>
      </c>
      <c r="F176" s="21">
        <v>20663817.748206947</v>
      </c>
      <c r="G176" s="121">
        <v>1357.49</v>
      </c>
      <c r="H176" s="32">
        <v>12980319.380000001</v>
      </c>
      <c r="I176" s="32">
        <v>7683498.3682069462</v>
      </c>
      <c r="J176" s="122">
        <f t="shared" si="7"/>
        <v>0.37183343667815999</v>
      </c>
      <c r="K176" s="123">
        <v>441312.41063466668</v>
      </c>
      <c r="L176" s="123">
        <v>0</v>
      </c>
      <c r="M176" s="123">
        <v>130221.80428032417</v>
      </c>
      <c r="N176" s="123">
        <v>144666.27971202927</v>
      </c>
      <c r="O176" s="123">
        <v>30590.093282854392</v>
      </c>
      <c r="P176" s="124">
        <v>-349480.51500000001</v>
      </c>
      <c r="Q176" s="124">
        <v>550891.42780669406</v>
      </c>
      <c r="R176" s="125">
        <v>746691.99874247506</v>
      </c>
      <c r="S176" s="21">
        <v>9378391.8676659912</v>
      </c>
      <c r="T176" s="41">
        <v>3058091.7814063048</v>
      </c>
      <c r="U176" s="19">
        <v>12436483.649072297</v>
      </c>
      <c r="V176" s="19">
        <v>2067313.5897524972</v>
      </c>
      <c r="W176" s="44">
        <f t="shared" si="8"/>
        <v>14503797.238824794</v>
      </c>
      <c r="X176" s="126"/>
    </row>
    <row r="177" spans="1:24" s="127" customFormat="1" ht="16.5">
      <c r="A177" s="20">
        <v>560</v>
      </c>
      <c r="B177" s="18" t="s">
        <v>175</v>
      </c>
      <c r="C177" s="21">
        <v>15808</v>
      </c>
      <c r="D177" s="21">
        <v>24465951.159999996</v>
      </c>
      <c r="E177" s="21">
        <v>3024449.3328489428</v>
      </c>
      <c r="F177" s="21">
        <v>27490400.49284894</v>
      </c>
      <c r="G177" s="121">
        <v>1357.49</v>
      </c>
      <c r="H177" s="32">
        <v>21459201.920000002</v>
      </c>
      <c r="I177" s="32">
        <v>6031198.5728489384</v>
      </c>
      <c r="J177" s="122">
        <f t="shared" si="7"/>
        <v>0.21939289587351885</v>
      </c>
      <c r="K177" s="123">
        <v>0</v>
      </c>
      <c r="L177" s="123">
        <v>0</v>
      </c>
      <c r="M177" s="123">
        <v>143685.20875354111</v>
      </c>
      <c r="N177" s="123">
        <v>269072.21316159406</v>
      </c>
      <c r="O177" s="123">
        <v>0</v>
      </c>
      <c r="P177" s="124">
        <v>-1205536.7755</v>
      </c>
      <c r="Q177" s="124">
        <v>428274.31573304441</v>
      </c>
      <c r="R177" s="125">
        <v>234720.7804247103</v>
      </c>
      <c r="S177" s="21">
        <v>5901414.315421829</v>
      </c>
      <c r="T177" s="41">
        <v>6344777.0850062221</v>
      </c>
      <c r="U177" s="19">
        <v>12246191.400428051</v>
      </c>
      <c r="V177" s="19">
        <v>2742939.2380605824</v>
      </c>
      <c r="W177" s="44">
        <f t="shared" si="8"/>
        <v>14989130.638488634</v>
      </c>
      <c r="X177" s="126"/>
    </row>
    <row r="178" spans="1:24" s="127" customFormat="1" ht="16.5">
      <c r="A178" s="20">
        <v>561</v>
      </c>
      <c r="B178" s="18" t="s">
        <v>176</v>
      </c>
      <c r="C178" s="21">
        <v>1337</v>
      </c>
      <c r="D178" s="21">
        <v>2067381.6500000001</v>
      </c>
      <c r="E178" s="21">
        <v>373971.66505414358</v>
      </c>
      <c r="F178" s="21">
        <v>2441353.3150541438</v>
      </c>
      <c r="G178" s="121">
        <v>1357.49</v>
      </c>
      <c r="H178" s="32">
        <v>1814964.1300000001</v>
      </c>
      <c r="I178" s="32">
        <v>626389.18505414366</v>
      </c>
      <c r="J178" s="122">
        <f t="shared" si="7"/>
        <v>0.25657457328754224</v>
      </c>
      <c r="K178" s="123">
        <v>0</v>
      </c>
      <c r="L178" s="123">
        <v>0</v>
      </c>
      <c r="M178" s="123">
        <v>14444.625227903653</v>
      </c>
      <c r="N178" s="123">
        <v>15632.495339281548</v>
      </c>
      <c r="O178" s="123">
        <v>0</v>
      </c>
      <c r="P178" s="124">
        <v>-51202.990000000005</v>
      </c>
      <c r="Q178" s="124">
        <v>364167.75483977265</v>
      </c>
      <c r="R178" s="125">
        <v>318837.16988358827</v>
      </c>
      <c r="S178" s="21">
        <v>1288268.2403446897</v>
      </c>
      <c r="T178" s="41">
        <v>458030.36892004526</v>
      </c>
      <c r="U178" s="19">
        <v>1746298.6092647349</v>
      </c>
      <c r="V178" s="19">
        <v>274204.53360666416</v>
      </c>
      <c r="W178" s="44">
        <f t="shared" si="8"/>
        <v>2020503.1428713989</v>
      </c>
      <c r="X178" s="126"/>
    </row>
    <row r="179" spans="1:24" s="127" customFormat="1" ht="16.5">
      <c r="A179" s="20">
        <v>562</v>
      </c>
      <c r="B179" s="18" t="s">
        <v>177</v>
      </c>
      <c r="C179" s="21">
        <v>8978</v>
      </c>
      <c r="D179" s="21">
        <v>12244615.999999998</v>
      </c>
      <c r="E179" s="21">
        <v>1594594.1153513889</v>
      </c>
      <c r="F179" s="21">
        <v>13839210.115351386</v>
      </c>
      <c r="G179" s="121">
        <v>1357.49</v>
      </c>
      <c r="H179" s="32">
        <v>12187545.220000001</v>
      </c>
      <c r="I179" s="32">
        <v>1651664.8953513857</v>
      </c>
      <c r="J179" s="122">
        <f t="shared" si="7"/>
        <v>0.11934676051483946</v>
      </c>
      <c r="K179" s="123">
        <v>158804.01318400001</v>
      </c>
      <c r="L179" s="123">
        <v>0</v>
      </c>
      <c r="M179" s="123">
        <v>82909.216495487271</v>
      </c>
      <c r="N179" s="123">
        <v>169056.16097354933</v>
      </c>
      <c r="O179" s="123">
        <v>0</v>
      </c>
      <c r="P179" s="124">
        <v>-592556.29500000004</v>
      </c>
      <c r="Q179" s="124">
        <v>-396180.76684205449</v>
      </c>
      <c r="R179" s="125">
        <v>-355069.96669169812</v>
      </c>
      <c r="S179" s="21">
        <v>718627.25747066969</v>
      </c>
      <c r="T179" s="41">
        <v>3279393.8475776869</v>
      </c>
      <c r="U179" s="19">
        <v>3998021.1050483566</v>
      </c>
      <c r="V179" s="19">
        <v>1671898.5363512221</v>
      </c>
      <c r="W179" s="44">
        <f t="shared" si="8"/>
        <v>5669919.6413995791</v>
      </c>
      <c r="X179" s="126"/>
    </row>
    <row r="180" spans="1:24" s="127" customFormat="1" ht="16.5">
      <c r="A180" s="20">
        <v>563</v>
      </c>
      <c r="B180" s="18" t="s">
        <v>178</v>
      </c>
      <c r="C180" s="21">
        <v>7102</v>
      </c>
      <c r="D180" s="21">
        <v>11616183.889999999</v>
      </c>
      <c r="E180" s="21">
        <v>1175196.2741437797</v>
      </c>
      <c r="F180" s="21">
        <v>12791380.164143778</v>
      </c>
      <c r="G180" s="121">
        <v>1357.49</v>
      </c>
      <c r="H180" s="32">
        <v>9640893.9800000004</v>
      </c>
      <c r="I180" s="32">
        <v>3150486.1841437779</v>
      </c>
      <c r="J180" s="122">
        <f t="shared" si="7"/>
        <v>0.24629759601509454</v>
      </c>
      <c r="K180" s="123">
        <v>208355.63519999999</v>
      </c>
      <c r="L180" s="123">
        <v>0</v>
      </c>
      <c r="M180" s="123">
        <v>98966.23805228222</v>
      </c>
      <c r="N180" s="123">
        <v>127713.2702381729</v>
      </c>
      <c r="O180" s="123">
        <v>0</v>
      </c>
      <c r="P180" s="124">
        <v>-399196.6</v>
      </c>
      <c r="Q180" s="124">
        <v>334342.85284304817</v>
      </c>
      <c r="R180" s="125">
        <v>-410221.65134159976</v>
      </c>
      <c r="S180" s="21">
        <v>3110445.9291356816</v>
      </c>
      <c r="T180" s="41">
        <v>3434394.0025391467</v>
      </c>
      <c r="U180" s="19">
        <v>6544839.9316748288</v>
      </c>
      <c r="V180" s="19">
        <v>1273492.3358949686</v>
      </c>
      <c r="W180" s="44">
        <f t="shared" si="8"/>
        <v>7818332.2675697971</v>
      </c>
      <c r="X180" s="126"/>
    </row>
    <row r="181" spans="1:24" s="127" customFormat="1" ht="16.5">
      <c r="A181" s="20">
        <v>564</v>
      </c>
      <c r="B181" s="18" t="s">
        <v>179</v>
      </c>
      <c r="C181" s="21">
        <v>209551</v>
      </c>
      <c r="D181" s="21">
        <v>336975856.11000001</v>
      </c>
      <c r="E181" s="21">
        <v>38752435.095322497</v>
      </c>
      <c r="F181" s="21">
        <v>375728291.2053225</v>
      </c>
      <c r="G181" s="121">
        <v>1357.49</v>
      </c>
      <c r="H181" s="32">
        <v>284463386.99000001</v>
      </c>
      <c r="I181" s="32">
        <v>91264904.215322495</v>
      </c>
      <c r="J181" s="122">
        <f t="shared" si="7"/>
        <v>0.24290133682121207</v>
      </c>
      <c r="K181" s="123">
        <v>0</v>
      </c>
      <c r="L181" s="123">
        <v>0</v>
      </c>
      <c r="M181" s="123">
        <v>2808772.0153273679</v>
      </c>
      <c r="N181" s="123">
        <v>4067253.5753984484</v>
      </c>
      <c r="O181" s="123">
        <v>2033562.7005734455</v>
      </c>
      <c r="P181" s="124">
        <v>-17141130.286700003</v>
      </c>
      <c r="Q181" s="124">
        <v>-21811721.516549539</v>
      </c>
      <c r="R181" s="125">
        <v>-12134518.520710235</v>
      </c>
      <c r="S181" s="21">
        <v>49087122.182661988</v>
      </c>
      <c r="T181" s="41">
        <v>40823227.774411984</v>
      </c>
      <c r="U181" s="19">
        <v>89910349.957073972</v>
      </c>
      <c r="V181" s="19">
        <v>28317594.568880744</v>
      </c>
      <c r="W181" s="44">
        <f t="shared" si="8"/>
        <v>118227944.52595472</v>
      </c>
      <c r="X181" s="126"/>
    </row>
    <row r="182" spans="1:24" s="127" customFormat="1" ht="16.5">
      <c r="A182" s="20">
        <v>576</v>
      </c>
      <c r="B182" s="18" t="s">
        <v>180</v>
      </c>
      <c r="C182" s="21">
        <v>2813</v>
      </c>
      <c r="D182" s="21">
        <v>2746733.2600000002</v>
      </c>
      <c r="E182" s="21">
        <v>768417.07549331326</v>
      </c>
      <c r="F182" s="21">
        <v>3515150.3354933136</v>
      </c>
      <c r="G182" s="121">
        <v>1357.49</v>
      </c>
      <c r="H182" s="32">
        <v>3818619.37</v>
      </c>
      <c r="I182" s="32">
        <v>-303469.0345066865</v>
      </c>
      <c r="J182" s="122">
        <f t="shared" si="7"/>
        <v>-8.6331737064695949E-2</v>
      </c>
      <c r="K182" s="123">
        <v>286144.03100800002</v>
      </c>
      <c r="L182" s="123">
        <v>0</v>
      </c>
      <c r="M182" s="123">
        <v>27596.744275345132</v>
      </c>
      <c r="N182" s="123">
        <v>36232.307930877032</v>
      </c>
      <c r="O182" s="123">
        <v>0</v>
      </c>
      <c r="P182" s="124">
        <v>-157569.75999999998</v>
      </c>
      <c r="Q182" s="124">
        <v>843287.56158048229</v>
      </c>
      <c r="R182" s="125">
        <v>740806.26782373502</v>
      </c>
      <c r="S182" s="21">
        <v>1473028.1181117529</v>
      </c>
      <c r="T182" s="41">
        <v>540029.57521486899</v>
      </c>
      <c r="U182" s="19">
        <v>2013057.6933266218</v>
      </c>
      <c r="V182" s="19">
        <v>614910.16499671678</v>
      </c>
      <c r="W182" s="44">
        <f t="shared" si="8"/>
        <v>2627967.8583233384</v>
      </c>
      <c r="X182" s="126"/>
    </row>
    <row r="183" spans="1:24" s="127" customFormat="1" ht="16.5">
      <c r="A183" s="20">
        <v>577</v>
      </c>
      <c r="B183" s="18" t="s">
        <v>181</v>
      </c>
      <c r="C183" s="21">
        <v>11041</v>
      </c>
      <c r="D183" s="21">
        <v>19113041.560000002</v>
      </c>
      <c r="E183" s="21">
        <v>1381050.4232258224</v>
      </c>
      <c r="F183" s="21">
        <v>20494091.983225826</v>
      </c>
      <c r="G183" s="121">
        <v>1357.49</v>
      </c>
      <c r="H183" s="32">
        <v>14988047.09</v>
      </c>
      <c r="I183" s="32">
        <v>5506044.8932258263</v>
      </c>
      <c r="J183" s="122">
        <f t="shared" si="7"/>
        <v>0.26866498392475546</v>
      </c>
      <c r="K183" s="123">
        <v>0</v>
      </c>
      <c r="L183" s="123">
        <v>0</v>
      </c>
      <c r="M183" s="123">
        <v>95030.47812046732</v>
      </c>
      <c r="N183" s="123">
        <v>201670.16491619038</v>
      </c>
      <c r="O183" s="123">
        <v>70637.109042820055</v>
      </c>
      <c r="P183" s="124">
        <v>-731457.85499999998</v>
      </c>
      <c r="Q183" s="124">
        <v>-448966.36443179456</v>
      </c>
      <c r="R183" s="125">
        <v>-708298.4577028089</v>
      </c>
      <c r="S183" s="21">
        <v>3984659.9681707006</v>
      </c>
      <c r="T183" s="41">
        <v>3493877.7632857645</v>
      </c>
      <c r="U183" s="19">
        <v>7478537.7314564651</v>
      </c>
      <c r="V183" s="19">
        <v>1563680.9786321553</v>
      </c>
      <c r="W183" s="44">
        <f t="shared" si="8"/>
        <v>9042218.71008862</v>
      </c>
      <c r="X183" s="126"/>
    </row>
    <row r="184" spans="1:24" s="127" customFormat="1" ht="16.5">
      <c r="A184" s="20">
        <v>578</v>
      </c>
      <c r="B184" s="18" t="s">
        <v>182</v>
      </c>
      <c r="C184" s="21">
        <v>3183</v>
      </c>
      <c r="D184" s="21">
        <v>3765810.98</v>
      </c>
      <c r="E184" s="21">
        <v>1065891.3194428689</v>
      </c>
      <c r="F184" s="21">
        <v>4831702.2994428687</v>
      </c>
      <c r="G184" s="121">
        <v>1357.49</v>
      </c>
      <c r="H184" s="32">
        <v>4320890.67</v>
      </c>
      <c r="I184" s="32">
        <v>510811.62944286875</v>
      </c>
      <c r="J184" s="122">
        <f t="shared" si="7"/>
        <v>0.10572084076905341</v>
      </c>
      <c r="K184" s="123">
        <v>188238.46088</v>
      </c>
      <c r="L184" s="123">
        <v>0</v>
      </c>
      <c r="M184" s="123">
        <v>35328.022134116545</v>
      </c>
      <c r="N184" s="123">
        <v>58369.093484625984</v>
      </c>
      <c r="O184" s="123">
        <v>0</v>
      </c>
      <c r="P184" s="124">
        <v>-214995.43</v>
      </c>
      <c r="Q184" s="124">
        <v>-382168.76131516322</v>
      </c>
      <c r="R184" s="125">
        <v>-314350.6664897523</v>
      </c>
      <c r="S184" s="21">
        <v>-118767.6518633042</v>
      </c>
      <c r="T184" s="41">
        <v>1562626.6733867587</v>
      </c>
      <c r="U184" s="19">
        <v>1443859.0215234545</v>
      </c>
      <c r="V184" s="19">
        <v>664962.64058750798</v>
      </c>
      <c r="W184" s="44">
        <f t="shared" si="8"/>
        <v>2108821.6621109624</v>
      </c>
      <c r="X184" s="126"/>
    </row>
    <row r="185" spans="1:24" s="127" customFormat="1" ht="16.5">
      <c r="A185" s="20">
        <v>580</v>
      </c>
      <c r="B185" s="18" t="s">
        <v>183</v>
      </c>
      <c r="C185" s="21">
        <v>4567</v>
      </c>
      <c r="D185" s="21">
        <v>4451165.18</v>
      </c>
      <c r="E185" s="21">
        <v>1093818.0322070257</v>
      </c>
      <c r="F185" s="21">
        <v>5544983.2122070249</v>
      </c>
      <c r="G185" s="121">
        <v>1357.49</v>
      </c>
      <c r="H185" s="32">
        <v>6199656.8300000001</v>
      </c>
      <c r="I185" s="32">
        <v>-654673.61779297516</v>
      </c>
      <c r="J185" s="122">
        <f t="shared" si="7"/>
        <v>-0.11806593324786653</v>
      </c>
      <c r="K185" s="123">
        <v>566218.45026399998</v>
      </c>
      <c r="L185" s="123">
        <v>0</v>
      </c>
      <c r="M185" s="123">
        <v>49140.763047001761</v>
      </c>
      <c r="N185" s="123">
        <v>66088.331968859158</v>
      </c>
      <c r="O185" s="123">
        <v>0</v>
      </c>
      <c r="P185" s="124">
        <v>-260323.6</v>
      </c>
      <c r="Q185" s="124">
        <v>-403420.47707424039</v>
      </c>
      <c r="R185" s="125">
        <v>-25458.949048369486</v>
      </c>
      <c r="S185" s="21">
        <v>-662429.09863572405</v>
      </c>
      <c r="T185" s="41">
        <v>1758733.8702968992</v>
      </c>
      <c r="U185" s="19">
        <v>1096304.7716611752</v>
      </c>
      <c r="V185" s="19">
        <v>978245.15316968225</v>
      </c>
      <c r="W185" s="44">
        <f t="shared" si="8"/>
        <v>2074549.9248308574</v>
      </c>
      <c r="X185" s="126"/>
    </row>
    <row r="186" spans="1:24" s="127" customFormat="1" ht="16.5">
      <c r="A186" s="20">
        <v>581</v>
      </c>
      <c r="B186" s="18" t="s">
        <v>184</v>
      </c>
      <c r="C186" s="21">
        <v>6286</v>
      </c>
      <c r="D186" s="21">
        <v>8219107.4900000002</v>
      </c>
      <c r="E186" s="21">
        <v>1452677.8177906685</v>
      </c>
      <c r="F186" s="21">
        <v>9671785.3077906687</v>
      </c>
      <c r="G186" s="121">
        <v>1357.49</v>
      </c>
      <c r="H186" s="32">
        <v>8533182.1400000006</v>
      </c>
      <c r="I186" s="32">
        <v>1138603.1677906681</v>
      </c>
      <c r="J186" s="122">
        <f t="shared" si="7"/>
        <v>0.11772419791757763</v>
      </c>
      <c r="K186" s="123">
        <v>313168.08417066664</v>
      </c>
      <c r="L186" s="123">
        <v>0</v>
      </c>
      <c r="M186" s="123">
        <v>86073.449162177625</v>
      </c>
      <c r="N186" s="123">
        <v>117458.9355586462</v>
      </c>
      <c r="O186" s="123">
        <v>0</v>
      </c>
      <c r="P186" s="124">
        <v>-392902.61499999999</v>
      </c>
      <c r="Q186" s="124">
        <v>941744.12842739152</v>
      </c>
      <c r="R186" s="125">
        <v>547065.93433072336</v>
      </c>
      <c r="S186" s="21">
        <v>2751211.0844402732</v>
      </c>
      <c r="T186" s="41">
        <v>2028731.1831413382</v>
      </c>
      <c r="U186" s="19">
        <v>4779942.2675816119</v>
      </c>
      <c r="V186" s="19">
        <v>1207047.354659111</v>
      </c>
      <c r="W186" s="44">
        <f t="shared" si="8"/>
        <v>5986989.6222407231</v>
      </c>
      <c r="X186" s="126"/>
    </row>
    <row r="187" spans="1:24" s="127" customFormat="1" ht="16.5">
      <c r="A187" s="20">
        <v>583</v>
      </c>
      <c r="B187" s="18" t="s">
        <v>185</v>
      </c>
      <c r="C187" s="21">
        <v>924</v>
      </c>
      <c r="D187" s="21">
        <v>875835.55</v>
      </c>
      <c r="E187" s="21">
        <v>873031.47797428712</v>
      </c>
      <c r="F187" s="21">
        <v>1748867.027974287</v>
      </c>
      <c r="G187" s="121">
        <v>1357.49</v>
      </c>
      <c r="H187" s="32">
        <v>1254320.76</v>
      </c>
      <c r="I187" s="32">
        <v>494546.26797428704</v>
      </c>
      <c r="J187" s="122">
        <f t="shared" si="7"/>
        <v>0.28278094335572218</v>
      </c>
      <c r="K187" s="123">
        <v>316140.730752</v>
      </c>
      <c r="L187" s="123">
        <v>0</v>
      </c>
      <c r="M187" s="123">
        <v>13783.860474624998</v>
      </c>
      <c r="N187" s="123">
        <v>8332.5992470817364</v>
      </c>
      <c r="O187" s="123">
        <v>0</v>
      </c>
      <c r="P187" s="124">
        <v>-42569.305</v>
      </c>
      <c r="Q187" s="124">
        <v>-830585.9021620343</v>
      </c>
      <c r="R187" s="125">
        <v>133280.38066358719</v>
      </c>
      <c r="S187" s="21">
        <v>92928.63194954663</v>
      </c>
      <c r="T187" s="41">
        <v>-20278.938694079025</v>
      </c>
      <c r="U187" s="19">
        <v>72649.693255467602</v>
      </c>
      <c r="V187" s="19">
        <v>189980.87286109172</v>
      </c>
      <c r="W187" s="44">
        <f t="shared" si="8"/>
        <v>262630.56611655932</v>
      </c>
      <c r="X187" s="126"/>
    </row>
    <row r="188" spans="1:24" s="127" customFormat="1" ht="16.5">
      <c r="A188" s="20">
        <v>584</v>
      </c>
      <c r="B188" s="18" t="s">
        <v>186</v>
      </c>
      <c r="C188" s="21">
        <v>2676</v>
      </c>
      <c r="D188" s="21">
        <v>6318504.4000000004</v>
      </c>
      <c r="E188" s="21">
        <v>826031.55254032684</v>
      </c>
      <c r="F188" s="21">
        <v>7144535.9525403269</v>
      </c>
      <c r="G188" s="121">
        <v>1357.49</v>
      </c>
      <c r="H188" s="32">
        <v>3632643.24</v>
      </c>
      <c r="I188" s="32">
        <v>3511892.7125403266</v>
      </c>
      <c r="J188" s="122">
        <f t="shared" si="7"/>
        <v>0.49154944923912525</v>
      </c>
      <c r="K188" s="123">
        <v>336355.21727999998</v>
      </c>
      <c r="L188" s="123">
        <v>0</v>
      </c>
      <c r="M188" s="123">
        <v>33615.391846536098</v>
      </c>
      <c r="N188" s="123">
        <v>51434.408044551106</v>
      </c>
      <c r="O188" s="123">
        <v>0</v>
      </c>
      <c r="P188" s="124">
        <v>-108292.66500000001</v>
      </c>
      <c r="Q188" s="124">
        <v>-358138.30411396106</v>
      </c>
      <c r="R188" s="125">
        <v>-400787.21454349521</v>
      </c>
      <c r="S188" s="21">
        <v>3066079.5460539577</v>
      </c>
      <c r="T188" s="41">
        <v>1755770.833922212</v>
      </c>
      <c r="U188" s="19">
        <v>4821850.3799761701</v>
      </c>
      <c r="V188" s="19">
        <v>513045.21002821974</v>
      </c>
      <c r="W188" s="44">
        <f t="shared" si="8"/>
        <v>5334895.5900043901</v>
      </c>
      <c r="X188" s="126"/>
    </row>
    <row r="189" spans="1:24" s="127" customFormat="1" ht="16.5">
      <c r="A189" s="20">
        <v>588</v>
      </c>
      <c r="B189" s="18" t="s">
        <v>187</v>
      </c>
      <c r="C189" s="21">
        <v>1644</v>
      </c>
      <c r="D189" s="21">
        <v>1712145.62</v>
      </c>
      <c r="E189" s="21">
        <v>495811.30613527796</v>
      </c>
      <c r="F189" s="21">
        <v>2207956.9261352783</v>
      </c>
      <c r="G189" s="121">
        <v>1357.49</v>
      </c>
      <c r="H189" s="32">
        <v>2231713.56</v>
      </c>
      <c r="I189" s="32">
        <v>-23756.633864721749</v>
      </c>
      <c r="J189" s="122">
        <f t="shared" si="7"/>
        <v>-1.0759554945804325E-2</v>
      </c>
      <c r="K189" s="123">
        <v>182679.99110399999</v>
      </c>
      <c r="L189" s="123">
        <v>0</v>
      </c>
      <c r="M189" s="123">
        <v>20091.25910246911</v>
      </c>
      <c r="N189" s="123">
        <v>24999.629405682783</v>
      </c>
      <c r="O189" s="123">
        <v>0</v>
      </c>
      <c r="P189" s="124">
        <v>-107310.36</v>
      </c>
      <c r="Q189" s="124">
        <v>-440037.15890558279</v>
      </c>
      <c r="R189" s="125">
        <v>-238098.87565480359</v>
      </c>
      <c r="S189" s="21">
        <v>-581432.14881295618</v>
      </c>
      <c r="T189" s="41">
        <v>209062.72854999293</v>
      </c>
      <c r="U189" s="19">
        <v>-372369.42026296328</v>
      </c>
      <c r="V189" s="19">
        <v>372717.79391239991</v>
      </c>
      <c r="W189" s="44">
        <f t="shared" si="8"/>
        <v>348.37364943663124</v>
      </c>
      <c r="X189" s="126"/>
    </row>
    <row r="190" spans="1:24" s="127" customFormat="1" ht="16.5">
      <c r="A190" s="20">
        <v>592</v>
      </c>
      <c r="B190" s="18" t="s">
        <v>188</v>
      </c>
      <c r="C190" s="21">
        <v>3678</v>
      </c>
      <c r="D190" s="21">
        <v>6334342.7400000002</v>
      </c>
      <c r="E190" s="21">
        <v>765026.49209384201</v>
      </c>
      <c r="F190" s="21">
        <v>7099369.2320938427</v>
      </c>
      <c r="G190" s="121">
        <v>1357.49</v>
      </c>
      <c r="H190" s="32">
        <v>4992848.22</v>
      </c>
      <c r="I190" s="32">
        <v>2106521.012093843</v>
      </c>
      <c r="J190" s="122">
        <f t="shared" si="7"/>
        <v>0.29671946101506813</v>
      </c>
      <c r="K190" s="123">
        <v>110346.512512</v>
      </c>
      <c r="L190" s="123">
        <v>0</v>
      </c>
      <c r="M190" s="123">
        <v>27272.966737060062</v>
      </c>
      <c r="N190" s="123">
        <v>47307.206800680004</v>
      </c>
      <c r="O190" s="123">
        <v>0</v>
      </c>
      <c r="P190" s="124">
        <v>-234199.66</v>
      </c>
      <c r="Q190" s="124">
        <v>700227.67995579506</v>
      </c>
      <c r="R190" s="125">
        <v>404739.96026244573</v>
      </c>
      <c r="S190" s="21">
        <v>3162215.6783618233</v>
      </c>
      <c r="T190" s="41">
        <v>1272895.3493896592</v>
      </c>
      <c r="U190" s="19">
        <v>4435111.027751483</v>
      </c>
      <c r="V190" s="19">
        <v>683545.67038096022</v>
      </c>
      <c r="W190" s="44">
        <f t="shared" si="8"/>
        <v>5118656.6981324432</v>
      </c>
      <c r="X190" s="126"/>
    </row>
    <row r="191" spans="1:24" s="127" customFormat="1" ht="16.5">
      <c r="A191" s="20">
        <v>593</v>
      </c>
      <c r="B191" s="18" t="s">
        <v>189</v>
      </c>
      <c r="C191" s="21">
        <v>17253</v>
      </c>
      <c r="D191" s="21">
        <v>19424188.979999997</v>
      </c>
      <c r="E191" s="21">
        <v>3405305.5888766246</v>
      </c>
      <c r="F191" s="21">
        <v>22829494.56887662</v>
      </c>
      <c r="G191" s="121">
        <v>1357.49</v>
      </c>
      <c r="H191" s="32">
        <v>23420774.969999999</v>
      </c>
      <c r="I191" s="32">
        <v>-591280.40112337843</v>
      </c>
      <c r="J191" s="122">
        <f t="shared" si="7"/>
        <v>-2.5899846329908206E-2</v>
      </c>
      <c r="K191" s="123">
        <v>0</v>
      </c>
      <c r="L191" s="123">
        <v>0</v>
      </c>
      <c r="M191" s="123">
        <v>225064.99677108185</v>
      </c>
      <c r="N191" s="123">
        <v>355404.9559918872</v>
      </c>
      <c r="O191" s="123">
        <v>0</v>
      </c>
      <c r="P191" s="124">
        <v>-1363534.6416000002</v>
      </c>
      <c r="Q191" s="124">
        <v>-1045970.4923668059</v>
      </c>
      <c r="R191" s="125">
        <v>-1306405.8758758213</v>
      </c>
      <c r="S191" s="21">
        <v>-3726721.4582030363</v>
      </c>
      <c r="T191" s="41">
        <v>5653085.6478352472</v>
      </c>
      <c r="U191" s="19">
        <v>1926364.1896322109</v>
      </c>
      <c r="V191" s="19">
        <v>3239709.5385059109</v>
      </c>
      <c r="W191" s="44">
        <f t="shared" si="8"/>
        <v>5166073.7281381218</v>
      </c>
      <c r="X191" s="126"/>
    </row>
    <row r="192" spans="1:24" s="127" customFormat="1" ht="16.5">
      <c r="A192" s="20">
        <v>595</v>
      </c>
      <c r="B192" s="18" t="s">
        <v>190</v>
      </c>
      <c r="C192" s="21">
        <v>4269</v>
      </c>
      <c r="D192" s="21">
        <v>5414492.9699999997</v>
      </c>
      <c r="E192" s="21">
        <v>1351340.1879955907</v>
      </c>
      <c r="F192" s="21">
        <v>6765833.1579955909</v>
      </c>
      <c r="G192" s="121">
        <v>1357.49</v>
      </c>
      <c r="H192" s="32">
        <v>5795124.8099999996</v>
      </c>
      <c r="I192" s="32">
        <v>970708.34799559135</v>
      </c>
      <c r="J192" s="122">
        <f t="shared" si="7"/>
        <v>0.14347210836088192</v>
      </c>
      <c r="K192" s="123">
        <v>512201.51870399999</v>
      </c>
      <c r="L192" s="123">
        <v>0</v>
      </c>
      <c r="M192" s="123">
        <v>46494.257191595272</v>
      </c>
      <c r="N192" s="123">
        <v>79390.117641836172</v>
      </c>
      <c r="O192" s="123">
        <v>0</v>
      </c>
      <c r="P192" s="124">
        <v>-275640.51500000001</v>
      </c>
      <c r="Q192" s="124">
        <v>550834.59223135433</v>
      </c>
      <c r="R192" s="125">
        <v>87729.402139128491</v>
      </c>
      <c r="S192" s="21">
        <v>1971717.7209035056</v>
      </c>
      <c r="T192" s="41">
        <v>1866335.69824971</v>
      </c>
      <c r="U192" s="19">
        <v>3838053.4191532154</v>
      </c>
      <c r="V192" s="19">
        <v>920675.08541005896</v>
      </c>
      <c r="W192" s="44">
        <f t="shared" si="8"/>
        <v>4758728.5045632739</v>
      </c>
      <c r="X192" s="126"/>
    </row>
    <row r="193" spans="1:24" s="127" customFormat="1" ht="16.5">
      <c r="A193" s="20">
        <v>598</v>
      </c>
      <c r="B193" s="18" t="s">
        <v>191</v>
      </c>
      <c r="C193" s="21">
        <v>19097</v>
      </c>
      <c r="D193" s="21">
        <v>27862768.270000003</v>
      </c>
      <c r="E193" s="21">
        <v>8252688.4834571751</v>
      </c>
      <c r="F193" s="21">
        <v>36115456.753457181</v>
      </c>
      <c r="G193" s="121">
        <v>1357.49</v>
      </c>
      <c r="H193" s="32">
        <v>25923986.530000001</v>
      </c>
      <c r="I193" s="32">
        <v>10191470.22345718</v>
      </c>
      <c r="J193" s="122">
        <f t="shared" si="7"/>
        <v>0.28219137011140233</v>
      </c>
      <c r="K193" s="123">
        <v>0</v>
      </c>
      <c r="L193" s="123">
        <v>0</v>
      </c>
      <c r="M193" s="123">
        <v>332446.92277240707</v>
      </c>
      <c r="N193" s="123">
        <v>307876.06486330647</v>
      </c>
      <c r="O193" s="123">
        <v>0</v>
      </c>
      <c r="P193" s="124">
        <v>-1486029.02</v>
      </c>
      <c r="Q193" s="124">
        <v>-3544871.6600922244</v>
      </c>
      <c r="R193" s="125">
        <v>-1489738.2939557391</v>
      </c>
      <c r="S193" s="21">
        <v>4311154.2370449305</v>
      </c>
      <c r="T193" s="41">
        <v>808797.65655805869</v>
      </c>
      <c r="U193" s="19">
        <v>5119951.8936029896</v>
      </c>
      <c r="V193" s="19">
        <v>2943456.3429157478</v>
      </c>
      <c r="W193" s="44">
        <f t="shared" si="8"/>
        <v>8063408.2365187369</v>
      </c>
      <c r="X193" s="126"/>
    </row>
    <row r="194" spans="1:24" s="127" customFormat="1" ht="16.5">
      <c r="A194" s="20">
        <v>599</v>
      </c>
      <c r="B194" s="18" t="s">
        <v>192</v>
      </c>
      <c r="C194" s="21">
        <v>11172</v>
      </c>
      <c r="D194" s="21">
        <v>24152329.57</v>
      </c>
      <c r="E194" s="21">
        <v>4434693.1937636491</v>
      </c>
      <c r="F194" s="21">
        <v>28587022.763763651</v>
      </c>
      <c r="G194" s="121">
        <v>1357.49</v>
      </c>
      <c r="H194" s="32">
        <v>15165878.279999999</v>
      </c>
      <c r="I194" s="32">
        <v>13421144.483763652</v>
      </c>
      <c r="J194" s="122">
        <f t="shared" si="7"/>
        <v>0.46948381420033819</v>
      </c>
      <c r="K194" s="123">
        <v>0</v>
      </c>
      <c r="L194" s="123">
        <v>0</v>
      </c>
      <c r="M194" s="123">
        <v>120026.75735943917</v>
      </c>
      <c r="N194" s="123">
        <v>128938.90197910175</v>
      </c>
      <c r="O194" s="123">
        <v>52561.525670460149</v>
      </c>
      <c r="P194" s="124">
        <v>-426479.88</v>
      </c>
      <c r="Q194" s="124">
        <v>-2554467.4506620141</v>
      </c>
      <c r="R194" s="125">
        <v>-2285252.8109904737</v>
      </c>
      <c r="S194" s="21">
        <v>8456471.5271201655</v>
      </c>
      <c r="T194" s="41">
        <v>5130962.0440997109</v>
      </c>
      <c r="U194" s="19">
        <v>13587433.571219876</v>
      </c>
      <c r="V194" s="19">
        <v>1891900.62940578</v>
      </c>
      <c r="W194" s="44">
        <f t="shared" si="8"/>
        <v>15479334.200625656</v>
      </c>
      <c r="X194" s="126"/>
    </row>
    <row r="195" spans="1:24" s="127" customFormat="1" ht="16.5">
      <c r="A195" s="20">
        <v>601</v>
      </c>
      <c r="B195" s="18" t="s">
        <v>193</v>
      </c>
      <c r="C195" s="21">
        <v>3873</v>
      </c>
      <c r="D195" s="21">
        <v>5263208.46</v>
      </c>
      <c r="E195" s="21">
        <v>1230625.6414768177</v>
      </c>
      <c r="F195" s="21">
        <v>6493834.1014768174</v>
      </c>
      <c r="G195" s="121">
        <v>1357.49</v>
      </c>
      <c r="H195" s="32">
        <v>5257558.7700000005</v>
      </c>
      <c r="I195" s="32">
        <v>1236275.3314768169</v>
      </c>
      <c r="J195" s="122">
        <f t="shared" si="7"/>
        <v>0.1903767962282352</v>
      </c>
      <c r="K195" s="123">
        <v>526324.185528</v>
      </c>
      <c r="L195" s="123">
        <v>0</v>
      </c>
      <c r="M195" s="123">
        <v>47715.110925875022</v>
      </c>
      <c r="N195" s="123">
        <v>55946.556363751253</v>
      </c>
      <c r="O195" s="123">
        <v>0</v>
      </c>
      <c r="P195" s="124">
        <v>-209510.55000000002</v>
      </c>
      <c r="Q195" s="124">
        <v>1241476.9640137814</v>
      </c>
      <c r="R195" s="125">
        <v>769734.45538456447</v>
      </c>
      <c r="S195" s="21">
        <v>3667962.0536927888</v>
      </c>
      <c r="T195" s="41">
        <v>1378844.3445968695</v>
      </c>
      <c r="U195" s="19">
        <v>5046806.3982896581</v>
      </c>
      <c r="V195" s="19">
        <v>827680.3005709633</v>
      </c>
      <c r="W195" s="44">
        <f t="shared" si="8"/>
        <v>5874486.6988606211</v>
      </c>
      <c r="X195" s="126"/>
    </row>
    <row r="196" spans="1:24" s="127" customFormat="1" ht="16.5">
      <c r="A196" s="20">
        <v>604</v>
      </c>
      <c r="B196" s="18" t="s">
        <v>194</v>
      </c>
      <c r="C196" s="21">
        <v>20206</v>
      </c>
      <c r="D196" s="21">
        <v>36845978.869999997</v>
      </c>
      <c r="E196" s="21">
        <v>2589030.2753174962</v>
      </c>
      <c r="F196" s="21">
        <v>39435009.145317495</v>
      </c>
      <c r="G196" s="121">
        <v>1357.49</v>
      </c>
      <c r="H196" s="32">
        <v>27429442.940000001</v>
      </c>
      <c r="I196" s="32">
        <v>12005566.205317494</v>
      </c>
      <c r="J196" s="122">
        <f t="shared" si="7"/>
        <v>0.30443929050649232</v>
      </c>
      <c r="K196" s="123">
        <v>0</v>
      </c>
      <c r="L196" s="123">
        <v>0</v>
      </c>
      <c r="M196" s="123">
        <v>256278.49415719908</v>
      </c>
      <c r="N196" s="123">
        <v>430614.73701693962</v>
      </c>
      <c r="O196" s="123">
        <v>287527.3952473742</v>
      </c>
      <c r="P196" s="124">
        <v>-1281459.05</v>
      </c>
      <c r="Q196" s="124">
        <v>4126406.0276300306</v>
      </c>
      <c r="R196" s="125">
        <v>2326307.6639125608</v>
      </c>
      <c r="S196" s="21">
        <v>18151241.4732816</v>
      </c>
      <c r="T196" s="41">
        <v>-213481.11431484594</v>
      </c>
      <c r="U196" s="19">
        <v>17937760.358966753</v>
      </c>
      <c r="V196" s="19">
        <v>2032242.460903574</v>
      </c>
      <c r="W196" s="44">
        <f t="shared" si="8"/>
        <v>19970002.819870327</v>
      </c>
      <c r="X196" s="126"/>
    </row>
    <row r="197" spans="1:24" s="127" customFormat="1" ht="16.5">
      <c r="A197" s="20">
        <v>607</v>
      </c>
      <c r="B197" s="18" t="s">
        <v>195</v>
      </c>
      <c r="C197" s="21">
        <v>4161</v>
      </c>
      <c r="D197" s="21">
        <v>5108433.6800000006</v>
      </c>
      <c r="E197" s="21">
        <v>1170419.6583042149</v>
      </c>
      <c r="F197" s="21">
        <v>6278853.338304216</v>
      </c>
      <c r="G197" s="121">
        <v>1357.49</v>
      </c>
      <c r="H197" s="32">
        <v>5648515.8899999997</v>
      </c>
      <c r="I197" s="32">
        <v>630337.44830421638</v>
      </c>
      <c r="J197" s="122">
        <f t="shared" si="7"/>
        <v>0.10039053539582389</v>
      </c>
      <c r="K197" s="123">
        <v>157136.04838399999</v>
      </c>
      <c r="L197" s="123">
        <v>0</v>
      </c>
      <c r="M197" s="123">
        <v>42967.828553309395</v>
      </c>
      <c r="N197" s="123">
        <v>70408.158500922829</v>
      </c>
      <c r="O197" s="123">
        <v>0</v>
      </c>
      <c r="P197" s="124">
        <v>-266252.13500000001</v>
      </c>
      <c r="Q197" s="124">
        <v>225680.48616045047</v>
      </c>
      <c r="R197" s="125">
        <v>347163.63301868807</v>
      </c>
      <c r="S197" s="21">
        <v>1207441.4679215872</v>
      </c>
      <c r="T197" s="41">
        <v>2484232.2701884126</v>
      </c>
      <c r="U197" s="19">
        <v>3691673.7381099998</v>
      </c>
      <c r="V197" s="19">
        <v>906939.72853191267</v>
      </c>
      <c r="W197" s="44">
        <f t="shared" si="8"/>
        <v>4598613.4666419122</v>
      </c>
      <c r="X197" s="126"/>
    </row>
    <row r="198" spans="1:24" s="127" customFormat="1" ht="16.5">
      <c r="A198" s="20">
        <v>608</v>
      </c>
      <c r="B198" s="18" t="s">
        <v>196</v>
      </c>
      <c r="C198" s="21">
        <v>2013</v>
      </c>
      <c r="D198" s="21">
        <v>2706896.7</v>
      </c>
      <c r="E198" s="21">
        <v>443515.58036140318</v>
      </c>
      <c r="F198" s="21">
        <v>3150412.2803614032</v>
      </c>
      <c r="G198" s="121">
        <v>1357.49</v>
      </c>
      <c r="H198" s="32">
        <v>2732627.37</v>
      </c>
      <c r="I198" s="32">
        <v>417784.91036140313</v>
      </c>
      <c r="J198" s="122">
        <f t="shared" si="7"/>
        <v>0.13261277356164838</v>
      </c>
      <c r="K198" s="123">
        <v>13312.339392</v>
      </c>
      <c r="L198" s="123">
        <v>0</v>
      </c>
      <c r="M198" s="123">
        <v>18445.295716830777</v>
      </c>
      <c r="N198" s="123">
        <v>25913.815707705475</v>
      </c>
      <c r="O198" s="123">
        <v>0</v>
      </c>
      <c r="P198" s="124">
        <v>-102942.45999999999</v>
      </c>
      <c r="Q198" s="124">
        <v>212942.6898763139</v>
      </c>
      <c r="R198" s="125">
        <v>113798.98466249046</v>
      </c>
      <c r="S198" s="21">
        <v>699255.57571674371</v>
      </c>
      <c r="T198" s="41">
        <v>914575.95042373368</v>
      </c>
      <c r="U198" s="19">
        <v>1613831.5261404775</v>
      </c>
      <c r="V198" s="19">
        <v>409863.23166161013</v>
      </c>
      <c r="W198" s="44">
        <f t="shared" si="8"/>
        <v>2023694.7578020876</v>
      </c>
      <c r="X198" s="126"/>
    </row>
    <row r="199" spans="1:24" s="127" customFormat="1" ht="16.5">
      <c r="A199" s="20">
        <v>609</v>
      </c>
      <c r="B199" s="18" t="s">
        <v>197</v>
      </c>
      <c r="C199" s="21">
        <v>83482</v>
      </c>
      <c r="D199" s="21">
        <v>110110867.33999999</v>
      </c>
      <c r="E199" s="21">
        <v>15076214.619568804</v>
      </c>
      <c r="F199" s="21">
        <v>125187081.9595688</v>
      </c>
      <c r="G199" s="121">
        <v>1357.49</v>
      </c>
      <c r="H199" s="32">
        <v>113325980.18000001</v>
      </c>
      <c r="I199" s="32">
        <v>11861101.779568791</v>
      </c>
      <c r="J199" s="122">
        <f t="shared" si="7"/>
        <v>9.4747010585321631E-2</v>
      </c>
      <c r="K199" s="123">
        <v>0</v>
      </c>
      <c r="L199" s="123">
        <v>0</v>
      </c>
      <c r="M199" s="123">
        <v>1103422.4253957721</v>
      </c>
      <c r="N199" s="123">
        <v>1486486.9032624858</v>
      </c>
      <c r="O199" s="123">
        <v>0</v>
      </c>
      <c r="P199" s="124">
        <v>-6992075.0405000001</v>
      </c>
      <c r="Q199" s="124">
        <v>-10473797.254036156</v>
      </c>
      <c r="R199" s="125">
        <v>-1578497.5974366355</v>
      </c>
      <c r="S199" s="21">
        <v>-4593358.7837457433</v>
      </c>
      <c r="T199" s="41">
        <v>25043326.249188289</v>
      </c>
      <c r="U199" s="19">
        <v>20449967.465442546</v>
      </c>
      <c r="V199" s="19">
        <v>13133679.006465396</v>
      </c>
      <c r="W199" s="44">
        <f t="shared" si="8"/>
        <v>33583646.471907943</v>
      </c>
      <c r="X199" s="126"/>
    </row>
    <row r="200" spans="1:24" s="127" customFormat="1" ht="16.5">
      <c r="A200" s="20">
        <v>611</v>
      </c>
      <c r="B200" s="18" t="s">
        <v>198</v>
      </c>
      <c r="C200" s="21">
        <v>5066</v>
      </c>
      <c r="D200" s="21">
        <v>9283427.7699999996</v>
      </c>
      <c r="E200" s="21">
        <v>792203.83864310326</v>
      </c>
      <c r="F200" s="21">
        <v>10075631.608643103</v>
      </c>
      <c r="G200" s="121">
        <v>1357.49</v>
      </c>
      <c r="H200" s="32">
        <v>6877044.3399999999</v>
      </c>
      <c r="I200" s="32">
        <v>3198587.2686431035</v>
      </c>
      <c r="J200" s="122">
        <f t="shared" si="7"/>
        <v>0.31745774288723333</v>
      </c>
      <c r="K200" s="123">
        <v>0</v>
      </c>
      <c r="L200" s="123">
        <v>0</v>
      </c>
      <c r="M200" s="123">
        <v>27613.98323286332</v>
      </c>
      <c r="N200" s="123">
        <v>77421.964118143354</v>
      </c>
      <c r="O200" s="123">
        <v>0</v>
      </c>
      <c r="P200" s="124">
        <v>-269901.31</v>
      </c>
      <c r="Q200" s="124">
        <v>202651.87123917049</v>
      </c>
      <c r="R200" s="124">
        <v>37990.649593068498</v>
      </c>
      <c r="S200" s="21">
        <v>3274364.4268263495</v>
      </c>
      <c r="T200" s="41">
        <v>1396095.2808983086</v>
      </c>
      <c r="U200" s="19">
        <v>4670459.7077246578</v>
      </c>
      <c r="V200" s="19">
        <v>754690.1209551997</v>
      </c>
      <c r="W200" s="44">
        <f t="shared" si="8"/>
        <v>5425149.8286798578</v>
      </c>
      <c r="X200" s="126"/>
    </row>
    <row r="201" spans="1:24" s="127" customFormat="1" ht="16.5">
      <c r="A201" s="20">
        <v>614</v>
      </c>
      <c r="B201" s="18" t="s">
        <v>199</v>
      </c>
      <c r="C201" s="21">
        <v>3066</v>
      </c>
      <c r="D201" s="21">
        <v>2426475</v>
      </c>
      <c r="E201" s="21">
        <v>2717846.9116842262</v>
      </c>
      <c r="F201" s="21">
        <v>5144321.9116842262</v>
      </c>
      <c r="G201" s="121">
        <v>1357.49</v>
      </c>
      <c r="H201" s="32">
        <v>4162064.34</v>
      </c>
      <c r="I201" s="32">
        <v>982257.57168422639</v>
      </c>
      <c r="J201" s="122">
        <f t="shared" si="7"/>
        <v>0.19094014498844611</v>
      </c>
      <c r="K201" s="123">
        <v>1013735.519328</v>
      </c>
      <c r="L201" s="123">
        <v>0</v>
      </c>
      <c r="M201" s="123">
        <v>35952.010000902832</v>
      </c>
      <c r="N201" s="123">
        <v>42776.667694296993</v>
      </c>
      <c r="O201" s="123">
        <v>0</v>
      </c>
      <c r="P201" s="124">
        <v>-131995.505</v>
      </c>
      <c r="Q201" s="124">
        <v>-495896.88494806981</v>
      </c>
      <c r="R201" s="125">
        <v>-318676.4685570306</v>
      </c>
      <c r="S201" s="21">
        <v>1128152.9102023258</v>
      </c>
      <c r="T201" s="41">
        <v>1632673.4429554346</v>
      </c>
      <c r="U201" s="19">
        <v>2760826.3531577606</v>
      </c>
      <c r="V201" s="19">
        <v>733814.21810733457</v>
      </c>
      <c r="W201" s="44">
        <f t="shared" si="8"/>
        <v>3494640.5712650949</v>
      </c>
      <c r="X201" s="126"/>
    </row>
    <row r="202" spans="1:24" s="127" customFormat="1" ht="16.5">
      <c r="A202" s="20">
        <v>615</v>
      </c>
      <c r="B202" s="18" t="s">
        <v>200</v>
      </c>
      <c r="C202" s="21">
        <v>7702</v>
      </c>
      <c r="D202" s="21">
        <v>11166589.630000001</v>
      </c>
      <c r="E202" s="21">
        <v>5341253.290433838</v>
      </c>
      <c r="F202" s="21">
        <v>16507842.920433838</v>
      </c>
      <c r="G202" s="121">
        <v>1357.49</v>
      </c>
      <c r="H202" s="32">
        <v>10455387.98</v>
      </c>
      <c r="I202" s="32">
        <v>6052454.9404338375</v>
      </c>
      <c r="J202" s="122">
        <f t="shared" si="7"/>
        <v>0.36664117593110551</v>
      </c>
      <c r="K202" s="123">
        <v>2158912.868576</v>
      </c>
      <c r="L202" s="123">
        <v>0</v>
      </c>
      <c r="M202" s="123">
        <v>97144.577594336457</v>
      </c>
      <c r="N202" s="123">
        <v>102537.58038655942</v>
      </c>
      <c r="O202" s="123">
        <v>0</v>
      </c>
      <c r="P202" s="124">
        <v>-475680.3297</v>
      </c>
      <c r="Q202" s="124">
        <v>2081542.1113408031</v>
      </c>
      <c r="R202" s="125">
        <v>519200.06404641783</v>
      </c>
      <c r="S202" s="21">
        <v>10536111.812677953</v>
      </c>
      <c r="T202" s="41">
        <v>3203761.2942289421</v>
      </c>
      <c r="U202" s="19">
        <v>13739873.106906895</v>
      </c>
      <c r="V202" s="19">
        <v>1537268.2292214101</v>
      </c>
      <c r="W202" s="44">
        <f t="shared" si="8"/>
        <v>15277141.336128306</v>
      </c>
      <c r="X202" s="126"/>
    </row>
    <row r="203" spans="1:24" s="127" customFormat="1" ht="16.5">
      <c r="A203" s="20">
        <v>616</v>
      </c>
      <c r="B203" s="18" t="s">
        <v>201</v>
      </c>
      <c r="C203" s="21">
        <v>1848</v>
      </c>
      <c r="D203" s="21">
        <v>2688566.5199999996</v>
      </c>
      <c r="E203" s="21">
        <v>375342.8512583003</v>
      </c>
      <c r="F203" s="21">
        <v>3063909.3712582998</v>
      </c>
      <c r="G203" s="121">
        <v>1357.49</v>
      </c>
      <c r="H203" s="32">
        <v>2508641.52</v>
      </c>
      <c r="I203" s="32">
        <v>555267.85125829978</v>
      </c>
      <c r="J203" s="122">
        <f t="shared" si="7"/>
        <v>0.18122854953449877</v>
      </c>
      <c r="K203" s="123">
        <v>0</v>
      </c>
      <c r="L203" s="123">
        <v>0</v>
      </c>
      <c r="M203" s="123">
        <v>14744.645980241672</v>
      </c>
      <c r="N203" s="123">
        <v>27380.564668291576</v>
      </c>
      <c r="O203" s="123">
        <v>0</v>
      </c>
      <c r="P203" s="124">
        <v>-95302.48</v>
      </c>
      <c r="Q203" s="124">
        <v>-38503.108451899709</v>
      </c>
      <c r="R203" s="125">
        <v>-53997.762741168663</v>
      </c>
      <c r="S203" s="21">
        <v>409589.71071376459</v>
      </c>
      <c r="T203" s="41">
        <v>782996.93279477826</v>
      </c>
      <c r="U203" s="19">
        <v>1192586.6435085428</v>
      </c>
      <c r="V203" s="19">
        <v>378607.00299649104</v>
      </c>
      <c r="W203" s="44">
        <f t="shared" si="8"/>
        <v>1571193.6465050338</v>
      </c>
      <c r="X203" s="126"/>
    </row>
    <row r="204" spans="1:24" s="127" customFormat="1" ht="16.5">
      <c r="A204" s="20">
        <v>619</v>
      </c>
      <c r="B204" s="18" t="s">
        <v>202</v>
      </c>
      <c r="C204" s="21">
        <v>2721</v>
      </c>
      <c r="D204" s="21">
        <v>3308776.9799999995</v>
      </c>
      <c r="E204" s="21">
        <v>610123.23607053491</v>
      </c>
      <c r="F204" s="21">
        <v>3918900.2160705347</v>
      </c>
      <c r="G204" s="121">
        <v>1357.49</v>
      </c>
      <c r="H204" s="32">
        <v>3693730.29</v>
      </c>
      <c r="I204" s="32">
        <v>225169.92607053462</v>
      </c>
      <c r="J204" s="122">
        <f t="shared" ref="J204:J267" si="9">I204/F204</f>
        <v>5.7457427761789658E-2</v>
      </c>
      <c r="K204" s="123">
        <v>79738.912255999996</v>
      </c>
      <c r="L204" s="123">
        <v>0</v>
      </c>
      <c r="M204" s="123">
        <v>29082.968968436624</v>
      </c>
      <c r="N204" s="123">
        <v>52790.005833427749</v>
      </c>
      <c r="O204" s="123">
        <v>0</v>
      </c>
      <c r="P204" s="124">
        <v>-171073.125</v>
      </c>
      <c r="Q204" s="124">
        <v>892726.6301944725</v>
      </c>
      <c r="R204" s="125">
        <v>516770.27323203173</v>
      </c>
      <c r="S204" s="21">
        <v>1625205.5915549032</v>
      </c>
      <c r="T204" s="41">
        <v>1708005.3365643404</v>
      </c>
      <c r="U204" s="19">
        <v>3333210.9281192436</v>
      </c>
      <c r="V204" s="19">
        <v>632756.91856675525</v>
      </c>
      <c r="W204" s="44">
        <f t="shared" ref="W204:W267" si="10">U204+V204</f>
        <v>3965967.8466859991</v>
      </c>
      <c r="X204" s="126"/>
    </row>
    <row r="205" spans="1:24" s="127" customFormat="1" ht="16.5">
      <c r="A205" s="20">
        <v>620</v>
      </c>
      <c r="B205" s="18" t="s">
        <v>203</v>
      </c>
      <c r="C205" s="21">
        <v>2446</v>
      </c>
      <c r="D205" s="21">
        <v>2210358.4899999998</v>
      </c>
      <c r="E205" s="21">
        <v>2226330.5494223139</v>
      </c>
      <c r="F205" s="21">
        <v>4436689.0394223137</v>
      </c>
      <c r="G205" s="121">
        <v>1357.49</v>
      </c>
      <c r="H205" s="32">
        <v>3320420.54</v>
      </c>
      <c r="I205" s="32">
        <v>1116268.4994223136</v>
      </c>
      <c r="J205" s="122">
        <f t="shared" si="9"/>
        <v>0.25159944487965719</v>
      </c>
      <c r="K205" s="123">
        <v>806826.48451200011</v>
      </c>
      <c r="L205" s="123">
        <v>0</v>
      </c>
      <c r="M205" s="123">
        <v>27907.786405801864</v>
      </c>
      <c r="N205" s="123">
        <v>38110.834459005979</v>
      </c>
      <c r="O205" s="123">
        <v>0</v>
      </c>
      <c r="P205" s="124">
        <v>-134394.565</v>
      </c>
      <c r="Q205" s="124">
        <v>499529.01254174334</v>
      </c>
      <c r="R205" s="125">
        <v>527306.17092637927</v>
      </c>
      <c r="S205" s="21">
        <v>2881554.2232672442</v>
      </c>
      <c r="T205" s="41">
        <v>567652.84415189689</v>
      </c>
      <c r="U205" s="19">
        <v>3449207.0674191411</v>
      </c>
      <c r="V205" s="19">
        <v>550869.61068146094</v>
      </c>
      <c r="W205" s="44">
        <f t="shared" si="10"/>
        <v>4000076.6781006018</v>
      </c>
      <c r="X205" s="126"/>
    </row>
    <row r="206" spans="1:24" s="127" customFormat="1" ht="16.5">
      <c r="A206" s="20">
        <v>623</v>
      </c>
      <c r="B206" s="18" t="s">
        <v>204</v>
      </c>
      <c r="C206" s="21">
        <v>2117</v>
      </c>
      <c r="D206" s="21">
        <v>1419899.63</v>
      </c>
      <c r="E206" s="21">
        <v>1665568.730717133</v>
      </c>
      <c r="F206" s="21">
        <v>3085468.3607171327</v>
      </c>
      <c r="G206" s="121">
        <v>1357.49</v>
      </c>
      <c r="H206" s="32">
        <v>2873806.33</v>
      </c>
      <c r="I206" s="32">
        <v>211662.03071713261</v>
      </c>
      <c r="J206" s="122">
        <f t="shared" si="9"/>
        <v>6.8599643869930199E-2</v>
      </c>
      <c r="K206" s="123">
        <v>676572.80905600009</v>
      </c>
      <c r="L206" s="123">
        <v>0</v>
      </c>
      <c r="M206" s="123">
        <v>21737.779019850903</v>
      </c>
      <c r="N206" s="123">
        <v>39240.051232583472</v>
      </c>
      <c r="O206" s="123">
        <v>0</v>
      </c>
      <c r="P206" s="124">
        <v>-110668.935</v>
      </c>
      <c r="Q206" s="124">
        <v>400572.55295975233</v>
      </c>
      <c r="R206" s="125">
        <v>71766.752767928032</v>
      </c>
      <c r="S206" s="21">
        <v>1310883.0407532474</v>
      </c>
      <c r="T206" s="41">
        <v>-113222.82242830079</v>
      </c>
      <c r="U206" s="19">
        <v>1197660.2183249467</v>
      </c>
      <c r="V206" s="19">
        <v>458320.59384433867</v>
      </c>
      <c r="W206" s="44">
        <f t="shared" si="10"/>
        <v>1655980.8121692855</v>
      </c>
      <c r="X206" s="126"/>
    </row>
    <row r="207" spans="1:24" s="127" customFormat="1" ht="16.5">
      <c r="A207" s="20">
        <v>624</v>
      </c>
      <c r="B207" s="18" t="s">
        <v>205</v>
      </c>
      <c r="C207" s="21">
        <v>5119</v>
      </c>
      <c r="D207" s="21">
        <v>7656780.7800000003</v>
      </c>
      <c r="E207" s="21">
        <v>1308251.9568764288</v>
      </c>
      <c r="F207" s="21">
        <v>8965032.7368764281</v>
      </c>
      <c r="G207" s="121">
        <v>1357.49</v>
      </c>
      <c r="H207" s="32">
        <v>6948991.3099999996</v>
      </c>
      <c r="I207" s="32">
        <v>2016041.4268764285</v>
      </c>
      <c r="J207" s="122">
        <f t="shared" si="9"/>
        <v>0.22487831177500553</v>
      </c>
      <c r="K207" s="123">
        <v>0</v>
      </c>
      <c r="L207" s="123">
        <v>0</v>
      </c>
      <c r="M207" s="123">
        <v>34072.674768680954</v>
      </c>
      <c r="N207" s="123">
        <v>89383.330509303079</v>
      </c>
      <c r="O207" s="123">
        <v>0</v>
      </c>
      <c r="P207" s="124">
        <v>-277778.79749999999</v>
      </c>
      <c r="Q207" s="124">
        <v>1320733.7573591806</v>
      </c>
      <c r="R207" s="125">
        <v>1302198.4133014437</v>
      </c>
      <c r="S207" s="21">
        <v>4484650.8053150363</v>
      </c>
      <c r="T207" s="41">
        <v>1166085.9696134075</v>
      </c>
      <c r="U207" s="19">
        <v>5650736.7749284441</v>
      </c>
      <c r="V207" s="19">
        <v>710985.61722981662</v>
      </c>
      <c r="W207" s="44">
        <f t="shared" si="10"/>
        <v>6361722.3921582606</v>
      </c>
      <c r="X207" s="126"/>
    </row>
    <row r="208" spans="1:24" s="127" customFormat="1" ht="16.5">
      <c r="A208" s="20">
        <v>625</v>
      </c>
      <c r="B208" s="18" t="s">
        <v>206</v>
      </c>
      <c r="C208" s="21">
        <v>3048</v>
      </c>
      <c r="D208" s="21">
        <v>4902130.6900000004</v>
      </c>
      <c r="E208" s="21">
        <v>891418.97125139518</v>
      </c>
      <c r="F208" s="21">
        <v>5793549.6612513959</v>
      </c>
      <c r="G208" s="121">
        <v>1357.49</v>
      </c>
      <c r="H208" s="32">
        <v>4137629.52</v>
      </c>
      <c r="I208" s="32">
        <v>1655920.1412513959</v>
      </c>
      <c r="J208" s="122">
        <f t="shared" si="9"/>
        <v>0.28582134236745632</v>
      </c>
      <c r="K208" s="123">
        <v>162410.89996799998</v>
      </c>
      <c r="L208" s="123">
        <v>0</v>
      </c>
      <c r="M208" s="123">
        <v>34366.052723294852</v>
      </c>
      <c r="N208" s="123">
        <v>40703.361095763961</v>
      </c>
      <c r="O208" s="123">
        <v>0</v>
      </c>
      <c r="P208" s="124">
        <v>-138841.47500000001</v>
      </c>
      <c r="Q208" s="124">
        <v>803389.54815674876</v>
      </c>
      <c r="R208" s="125">
        <v>542441.99206323118</v>
      </c>
      <c r="S208" s="21">
        <v>3100390.5202584346</v>
      </c>
      <c r="T208" s="41">
        <v>503840.47888829262</v>
      </c>
      <c r="U208" s="19">
        <v>3604230.9991467274</v>
      </c>
      <c r="V208" s="19">
        <v>534789.87884295883</v>
      </c>
      <c r="W208" s="44">
        <f t="shared" si="10"/>
        <v>4139020.8779896861</v>
      </c>
      <c r="X208" s="126"/>
    </row>
    <row r="209" spans="1:24" s="127" customFormat="1" ht="16.5">
      <c r="A209" s="20">
        <v>626</v>
      </c>
      <c r="B209" s="18" t="s">
        <v>207</v>
      </c>
      <c r="C209" s="21">
        <v>4964</v>
      </c>
      <c r="D209" s="21">
        <v>6677896.1499999994</v>
      </c>
      <c r="E209" s="21">
        <v>1598939.8966901463</v>
      </c>
      <c r="F209" s="21">
        <v>8276836.0466901455</v>
      </c>
      <c r="G209" s="121">
        <v>1357.49</v>
      </c>
      <c r="H209" s="32">
        <v>6738580.3600000003</v>
      </c>
      <c r="I209" s="32">
        <v>1538255.6866901452</v>
      </c>
      <c r="J209" s="122">
        <f t="shared" si="9"/>
        <v>0.18585068956455697</v>
      </c>
      <c r="K209" s="123">
        <v>574532.80403200001</v>
      </c>
      <c r="L209" s="123">
        <v>0</v>
      </c>
      <c r="M209" s="123">
        <v>57926.01668345603</v>
      </c>
      <c r="N209" s="123">
        <v>98495.934790882689</v>
      </c>
      <c r="O209" s="123">
        <v>0</v>
      </c>
      <c r="P209" s="124">
        <v>-315902.13500000001</v>
      </c>
      <c r="Q209" s="124">
        <v>-129950.92760049464</v>
      </c>
      <c r="R209" s="125">
        <v>-232392.41520157669</v>
      </c>
      <c r="S209" s="21">
        <v>1590964.9643944125</v>
      </c>
      <c r="T209" s="41">
        <v>-37431.813459974699</v>
      </c>
      <c r="U209" s="19">
        <v>1553533.1509344378</v>
      </c>
      <c r="V209" s="19">
        <v>929455.71584923344</v>
      </c>
      <c r="W209" s="44">
        <f t="shared" si="10"/>
        <v>2482988.8667836711</v>
      </c>
      <c r="X209" s="126"/>
    </row>
    <row r="210" spans="1:24" s="127" customFormat="1" ht="16.5">
      <c r="A210" s="20">
        <v>630</v>
      </c>
      <c r="B210" s="18" t="s">
        <v>208</v>
      </c>
      <c r="C210" s="21">
        <v>1631</v>
      </c>
      <c r="D210" s="21">
        <v>3269563.6300000004</v>
      </c>
      <c r="E210" s="21">
        <v>854705.82317574392</v>
      </c>
      <c r="F210" s="21">
        <v>4124269.453175744</v>
      </c>
      <c r="G210" s="121">
        <v>1357.49</v>
      </c>
      <c r="H210" s="32">
        <v>2214066.19</v>
      </c>
      <c r="I210" s="32">
        <v>1910203.2631757441</v>
      </c>
      <c r="J210" s="122">
        <f t="shared" si="9"/>
        <v>0.4631616059190462</v>
      </c>
      <c r="K210" s="123">
        <v>488729.09780799999</v>
      </c>
      <c r="L210" s="123">
        <v>0</v>
      </c>
      <c r="M210" s="123">
        <v>25997.832246745726</v>
      </c>
      <c r="N210" s="123">
        <v>25418.219876618139</v>
      </c>
      <c r="O210" s="123">
        <v>25469.447095638894</v>
      </c>
      <c r="P210" s="124">
        <v>-66993.88</v>
      </c>
      <c r="Q210" s="124">
        <v>-319839.7151869231</v>
      </c>
      <c r="R210" s="125">
        <v>-445625.82495327824</v>
      </c>
      <c r="S210" s="21">
        <v>1643358.4400625457</v>
      </c>
      <c r="T210" s="41">
        <v>482700.19705387921</v>
      </c>
      <c r="U210" s="19">
        <v>2126058.6371164247</v>
      </c>
      <c r="V210" s="19">
        <v>279874.2270486512</v>
      </c>
      <c r="W210" s="44">
        <f t="shared" si="10"/>
        <v>2405932.8641650761</v>
      </c>
      <c r="X210" s="126"/>
    </row>
    <row r="211" spans="1:24" s="127" customFormat="1" ht="16.5">
      <c r="A211" s="20">
        <v>631</v>
      </c>
      <c r="B211" s="18" t="s">
        <v>209</v>
      </c>
      <c r="C211" s="21">
        <v>1985</v>
      </c>
      <c r="D211" s="21">
        <v>2806963.2100000004</v>
      </c>
      <c r="E211" s="21">
        <v>348776.61627143854</v>
      </c>
      <c r="F211" s="21">
        <v>3155739.826271439</v>
      </c>
      <c r="G211" s="121">
        <v>1357.49</v>
      </c>
      <c r="H211" s="32">
        <v>2694617.65</v>
      </c>
      <c r="I211" s="32">
        <v>461122.17627143906</v>
      </c>
      <c r="J211" s="122">
        <f t="shared" si="9"/>
        <v>0.14612173425470973</v>
      </c>
      <c r="K211" s="123">
        <v>0</v>
      </c>
      <c r="L211" s="123">
        <v>0</v>
      </c>
      <c r="M211" s="123">
        <v>14527.867835623685</v>
      </c>
      <c r="N211" s="123">
        <v>14507.347275638955</v>
      </c>
      <c r="O211" s="123">
        <v>0</v>
      </c>
      <c r="P211" s="124">
        <v>-78867.205000000002</v>
      </c>
      <c r="Q211" s="124">
        <v>653785.11475840921</v>
      </c>
      <c r="R211" s="125">
        <v>614060.86519247526</v>
      </c>
      <c r="S211" s="21">
        <v>1679136.166333586</v>
      </c>
      <c r="T211" s="41">
        <v>594947.70009668847</v>
      </c>
      <c r="U211" s="19">
        <v>2274083.8664302742</v>
      </c>
      <c r="V211" s="19">
        <v>335090.78077581117</v>
      </c>
      <c r="W211" s="44">
        <f t="shared" si="10"/>
        <v>2609174.6472060853</v>
      </c>
      <c r="X211" s="126"/>
    </row>
    <row r="212" spans="1:24" s="127" customFormat="1" ht="16.5">
      <c r="A212" s="20">
        <v>635</v>
      </c>
      <c r="B212" s="18" t="s">
        <v>210</v>
      </c>
      <c r="C212" s="21">
        <v>6439</v>
      </c>
      <c r="D212" s="21">
        <v>8945149.1700000018</v>
      </c>
      <c r="E212" s="21">
        <v>1215800.320354433</v>
      </c>
      <c r="F212" s="21">
        <v>10160949.490354436</v>
      </c>
      <c r="G212" s="121">
        <v>1357.49</v>
      </c>
      <c r="H212" s="32">
        <v>8740878.1099999994</v>
      </c>
      <c r="I212" s="32">
        <v>1420071.3803544361</v>
      </c>
      <c r="J212" s="122">
        <f t="shared" si="9"/>
        <v>0.1397577442642027</v>
      </c>
      <c r="K212" s="123">
        <v>154193.54822399997</v>
      </c>
      <c r="L212" s="123">
        <v>0</v>
      </c>
      <c r="M212" s="123">
        <v>58852.983581632885</v>
      </c>
      <c r="N212" s="123">
        <v>109680.03943606083</v>
      </c>
      <c r="O212" s="123">
        <v>0</v>
      </c>
      <c r="P212" s="124">
        <v>-364543.23</v>
      </c>
      <c r="Q212" s="124">
        <v>-66417.489924504407</v>
      </c>
      <c r="R212" s="125">
        <v>-106243.53919095029</v>
      </c>
      <c r="S212" s="21">
        <v>1205593.6924806749</v>
      </c>
      <c r="T212" s="41">
        <v>2246537.5346833984</v>
      </c>
      <c r="U212" s="19">
        <v>3452131.2271640734</v>
      </c>
      <c r="V212" s="19">
        <v>1228202.3573483694</v>
      </c>
      <c r="W212" s="44">
        <f t="shared" si="10"/>
        <v>4680333.5845124424</v>
      </c>
      <c r="X212" s="126"/>
    </row>
    <row r="213" spans="1:24" s="127" customFormat="1" ht="16.5">
      <c r="A213" s="20">
        <v>636</v>
      </c>
      <c r="B213" s="18" t="s">
        <v>211</v>
      </c>
      <c r="C213" s="21">
        <v>8222</v>
      </c>
      <c r="D213" s="21">
        <v>13219236.32</v>
      </c>
      <c r="E213" s="21">
        <v>1871688.4904165252</v>
      </c>
      <c r="F213" s="21">
        <v>15090924.810416525</v>
      </c>
      <c r="G213" s="121">
        <v>1357.49</v>
      </c>
      <c r="H213" s="32">
        <v>11161282.779999999</v>
      </c>
      <c r="I213" s="32">
        <v>3929642.0304165259</v>
      </c>
      <c r="J213" s="122">
        <f t="shared" si="9"/>
        <v>0.26039769462664653</v>
      </c>
      <c r="K213" s="123">
        <v>0</v>
      </c>
      <c r="L213" s="123">
        <v>0</v>
      </c>
      <c r="M213" s="123">
        <v>77465.994578536411</v>
      </c>
      <c r="N213" s="123">
        <v>123574.79733249894</v>
      </c>
      <c r="O213" s="123">
        <v>0</v>
      </c>
      <c r="P213" s="124">
        <v>-476935.93</v>
      </c>
      <c r="Q213" s="124">
        <v>-18540.028925501207</v>
      </c>
      <c r="R213" s="125">
        <v>-149647.34882601048</v>
      </c>
      <c r="S213" s="21">
        <v>3485559.5145760495</v>
      </c>
      <c r="T213" s="41">
        <v>2710055.0330944383</v>
      </c>
      <c r="U213" s="19">
        <v>6195614.5476704873</v>
      </c>
      <c r="V213" s="19">
        <v>1578804.4719162632</v>
      </c>
      <c r="W213" s="44">
        <f t="shared" si="10"/>
        <v>7774419.0195867503</v>
      </c>
      <c r="X213" s="126"/>
    </row>
    <row r="214" spans="1:24" s="127" customFormat="1" ht="16.5">
      <c r="A214" s="20">
        <v>638</v>
      </c>
      <c r="B214" s="18" t="s">
        <v>212</v>
      </c>
      <c r="C214" s="21">
        <v>51149</v>
      </c>
      <c r="D214" s="21">
        <v>80292773.439999998</v>
      </c>
      <c r="E214" s="21">
        <v>17246650.544033337</v>
      </c>
      <c r="F214" s="21">
        <v>97539423.984033331</v>
      </c>
      <c r="G214" s="121">
        <v>1357.49</v>
      </c>
      <c r="H214" s="32">
        <v>69434256.010000005</v>
      </c>
      <c r="I214" s="32">
        <v>28105167.974033326</v>
      </c>
      <c r="J214" s="122">
        <f t="shared" si="9"/>
        <v>0.28814162341817795</v>
      </c>
      <c r="K214" s="123">
        <v>0</v>
      </c>
      <c r="L214" s="123">
        <v>0</v>
      </c>
      <c r="M214" s="123">
        <v>610051.50344992068</v>
      </c>
      <c r="N214" s="123">
        <v>855931.68204217579</v>
      </c>
      <c r="O214" s="123">
        <v>299426.60077771818</v>
      </c>
      <c r="P214" s="124">
        <v>-3982713.9288999997</v>
      </c>
      <c r="Q214" s="124">
        <v>14297040.322339902</v>
      </c>
      <c r="R214" s="125">
        <v>6230351.0312569141</v>
      </c>
      <c r="S214" s="21">
        <v>46415255.184999958</v>
      </c>
      <c r="T214" s="41">
        <v>-4448611.6323406249</v>
      </c>
      <c r="U214" s="19">
        <v>41966643.552659333</v>
      </c>
      <c r="V214" s="19">
        <v>7239042.1710675042</v>
      </c>
      <c r="W214" s="44">
        <f t="shared" si="10"/>
        <v>49205685.723726839</v>
      </c>
      <c r="X214" s="126"/>
    </row>
    <row r="215" spans="1:24" s="127" customFormat="1" ht="16.5">
      <c r="A215" s="20">
        <v>678</v>
      </c>
      <c r="B215" s="18" t="s">
        <v>213</v>
      </c>
      <c r="C215" s="21">
        <v>24260</v>
      </c>
      <c r="D215" s="21">
        <v>40388577.880000003</v>
      </c>
      <c r="E215" s="21">
        <v>4370614.8035129793</v>
      </c>
      <c r="F215" s="21">
        <v>44759192.683512986</v>
      </c>
      <c r="G215" s="121">
        <v>1357.49</v>
      </c>
      <c r="H215" s="32">
        <v>32932707.399999999</v>
      </c>
      <c r="I215" s="32">
        <v>11826485.283512987</v>
      </c>
      <c r="J215" s="122">
        <f t="shared" si="9"/>
        <v>0.26422472288847298</v>
      </c>
      <c r="K215" s="123">
        <v>619748.93589333328</v>
      </c>
      <c r="L215" s="123">
        <v>0</v>
      </c>
      <c r="M215" s="123">
        <v>352271.85727383231</v>
      </c>
      <c r="N215" s="123">
        <v>324714.44837320718</v>
      </c>
      <c r="O215" s="123">
        <v>0</v>
      </c>
      <c r="P215" s="124">
        <v>-1677417.7100000002</v>
      </c>
      <c r="Q215" s="124">
        <v>1208155.904785329</v>
      </c>
      <c r="R215" s="125">
        <v>800083.71615171281</v>
      </c>
      <c r="S215" s="21">
        <v>13454042.435990401</v>
      </c>
      <c r="T215" s="41">
        <v>6976628.9139894303</v>
      </c>
      <c r="U215" s="19">
        <v>20430671.349979833</v>
      </c>
      <c r="V215" s="19">
        <v>3364115.7522105235</v>
      </c>
      <c r="W215" s="44">
        <f t="shared" si="10"/>
        <v>23794787.102190357</v>
      </c>
      <c r="X215" s="126"/>
    </row>
    <row r="216" spans="1:24" s="127" customFormat="1" ht="16.5">
      <c r="A216" s="20">
        <v>680</v>
      </c>
      <c r="B216" s="18" t="s">
        <v>214</v>
      </c>
      <c r="C216" s="21">
        <v>24810</v>
      </c>
      <c r="D216" s="21">
        <v>36453022.210000001</v>
      </c>
      <c r="E216" s="21">
        <v>6076124.0171378981</v>
      </c>
      <c r="F216" s="21">
        <v>42529146.227137901</v>
      </c>
      <c r="G216" s="121">
        <v>1357.49</v>
      </c>
      <c r="H216" s="32">
        <v>33679326.899999999</v>
      </c>
      <c r="I216" s="32">
        <v>8849819.3271379024</v>
      </c>
      <c r="J216" s="122">
        <f t="shared" si="9"/>
        <v>0.20808833734571472</v>
      </c>
      <c r="K216" s="123">
        <v>0</v>
      </c>
      <c r="L216" s="123">
        <v>0</v>
      </c>
      <c r="M216" s="123">
        <v>322452.51573499903</v>
      </c>
      <c r="N216" s="123">
        <v>451861.4296212297</v>
      </c>
      <c r="O216" s="123">
        <v>215488.92080230371</v>
      </c>
      <c r="P216" s="124">
        <v>-2150840.6114999996</v>
      </c>
      <c r="Q216" s="124">
        <v>-133595.95753684593</v>
      </c>
      <c r="R216" s="125">
        <v>577349.12044288695</v>
      </c>
      <c r="S216" s="21">
        <v>8132534.7447024751</v>
      </c>
      <c r="T216" s="41">
        <v>2441695.0202904125</v>
      </c>
      <c r="U216" s="19">
        <v>10574229.764992887</v>
      </c>
      <c r="V216" s="19">
        <v>3304849.3858235055</v>
      </c>
      <c r="W216" s="44">
        <f t="shared" si="10"/>
        <v>13879079.150816392</v>
      </c>
      <c r="X216" s="126"/>
    </row>
    <row r="217" spans="1:24" s="127" customFormat="1" ht="16.5">
      <c r="A217" s="20">
        <v>681</v>
      </c>
      <c r="B217" s="18" t="s">
        <v>215</v>
      </c>
      <c r="C217" s="21">
        <v>3330</v>
      </c>
      <c r="D217" s="21">
        <v>3646813.8699999996</v>
      </c>
      <c r="E217" s="21">
        <v>919679.38534535468</v>
      </c>
      <c r="F217" s="21">
        <v>4566493.2553453539</v>
      </c>
      <c r="G217" s="121">
        <v>1357.49</v>
      </c>
      <c r="H217" s="32">
        <v>4520441.7</v>
      </c>
      <c r="I217" s="32">
        <v>46051.55534535367</v>
      </c>
      <c r="J217" s="122">
        <f t="shared" si="9"/>
        <v>1.0084665140246855E-2</v>
      </c>
      <c r="K217" s="123">
        <v>189828.66576</v>
      </c>
      <c r="L217" s="123">
        <v>0</v>
      </c>
      <c r="M217" s="123">
        <v>34421.092980139227</v>
      </c>
      <c r="N217" s="123">
        <v>57140.169712230017</v>
      </c>
      <c r="O217" s="123">
        <v>0</v>
      </c>
      <c r="P217" s="124">
        <v>-214178.89499999999</v>
      </c>
      <c r="Q217" s="124">
        <v>468405.33619894285</v>
      </c>
      <c r="R217" s="125">
        <v>438658.12639755395</v>
      </c>
      <c r="S217" s="21">
        <v>1020326.0513942197</v>
      </c>
      <c r="T217" s="41">
        <v>1060277.4911514837</v>
      </c>
      <c r="U217" s="19">
        <v>2080603.5425457035</v>
      </c>
      <c r="V217" s="19">
        <v>755109.39203559002</v>
      </c>
      <c r="W217" s="44">
        <f t="shared" si="10"/>
        <v>2835712.9345812937</v>
      </c>
      <c r="X217" s="126"/>
    </row>
    <row r="218" spans="1:24" s="127" customFormat="1" ht="16.5">
      <c r="A218" s="20">
        <v>683</v>
      </c>
      <c r="B218" s="18" t="s">
        <v>216</v>
      </c>
      <c r="C218" s="21">
        <v>3670</v>
      </c>
      <c r="D218" s="21">
        <v>6156120.0499999998</v>
      </c>
      <c r="E218" s="21">
        <v>3017768.3352890732</v>
      </c>
      <c r="F218" s="21">
        <v>9173888.385289073</v>
      </c>
      <c r="G218" s="121">
        <v>1357.49</v>
      </c>
      <c r="H218" s="32">
        <v>4981988.3</v>
      </c>
      <c r="I218" s="32">
        <v>4191900.0852890732</v>
      </c>
      <c r="J218" s="122">
        <f t="shared" si="9"/>
        <v>0.45693820430724419</v>
      </c>
      <c r="K218" s="123">
        <v>1189080.64592</v>
      </c>
      <c r="L218" s="123">
        <v>0</v>
      </c>
      <c r="M218" s="123">
        <v>45661.083768199809</v>
      </c>
      <c r="N218" s="123">
        <v>56341.264644495488</v>
      </c>
      <c r="O218" s="123">
        <v>0</v>
      </c>
      <c r="P218" s="124">
        <v>-227661.23</v>
      </c>
      <c r="Q218" s="124">
        <v>-792339.39152986871</v>
      </c>
      <c r="R218" s="125">
        <v>-229452.72984282419</v>
      </c>
      <c r="S218" s="21">
        <v>4233529.7282490758</v>
      </c>
      <c r="T218" s="41">
        <v>2465603.1425386155</v>
      </c>
      <c r="U218" s="19">
        <v>6699132.8707876913</v>
      </c>
      <c r="V218" s="19">
        <v>731851.17921430862</v>
      </c>
      <c r="W218" s="44">
        <f t="shared" si="10"/>
        <v>7430984.0500020003</v>
      </c>
      <c r="X218" s="126"/>
    </row>
    <row r="219" spans="1:24" s="127" customFormat="1" ht="16.5">
      <c r="A219" s="20">
        <v>684</v>
      </c>
      <c r="B219" s="18" t="s">
        <v>217</v>
      </c>
      <c r="C219" s="21">
        <v>38959</v>
      </c>
      <c r="D219" s="21">
        <v>52512917.329999998</v>
      </c>
      <c r="E219" s="21">
        <v>8879506.6248675305</v>
      </c>
      <c r="F219" s="21">
        <v>61392423.954867527</v>
      </c>
      <c r="G219" s="121">
        <v>1357.49</v>
      </c>
      <c r="H219" s="32">
        <v>52886452.910000004</v>
      </c>
      <c r="I219" s="32">
        <v>8505971.044867523</v>
      </c>
      <c r="J219" s="122">
        <f t="shared" si="9"/>
        <v>0.13855082593123647</v>
      </c>
      <c r="K219" s="123">
        <v>0</v>
      </c>
      <c r="L219" s="123">
        <v>0</v>
      </c>
      <c r="M219" s="123">
        <v>513723.77742585621</v>
      </c>
      <c r="N219" s="123">
        <v>697908.10462666315</v>
      </c>
      <c r="O219" s="123">
        <v>0</v>
      </c>
      <c r="P219" s="124">
        <v>-2584244.1462500002</v>
      </c>
      <c r="Q219" s="124">
        <v>5095554.0548638199</v>
      </c>
      <c r="R219" s="125">
        <v>5165541.5313064419</v>
      </c>
      <c r="S219" s="21">
        <v>17394454.366840303</v>
      </c>
      <c r="T219" s="41">
        <v>-478361.99205281655</v>
      </c>
      <c r="U219" s="19">
        <v>16916092.374787487</v>
      </c>
      <c r="V219" s="19">
        <v>6872018.074986821</v>
      </c>
      <c r="W219" s="44">
        <f t="shared" si="10"/>
        <v>23788110.44977431</v>
      </c>
      <c r="X219" s="126"/>
    </row>
    <row r="220" spans="1:24" s="127" customFormat="1" ht="16.5">
      <c r="A220" s="20">
        <v>686</v>
      </c>
      <c r="B220" s="18" t="s">
        <v>218</v>
      </c>
      <c r="C220" s="21">
        <v>3033</v>
      </c>
      <c r="D220" s="21">
        <v>3583132.52</v>
      </c>
      <c r="E220" s="21">
        <v>764299.10096627206</v>
      </c>
      <c r="F220" s="21">
        <v>4347431.6209662724</v>
      </c>
      <c r="G220" s="121">
        <v>1357.49</v>
      </c>
      <c r="H220" s="32">
        <v>4117267.17</v>
      </c>
      <c r="I220" s="32">
        <v>230164.4509662725</v>
      </c>
      <c r="J220" s="122">
        <f t="shared" si="9"/>
        <v>5.2942627057378649E-2</v>
      </c>
      <c r="K220" s="123">
        <v>340505.034552</v>
      </c>
      <c r="L220" s="123">
        <v>0</v>
      </c>
      <c r="M220" s="123">
        <v>32695.99038861442</v>
      </c>
      <c r="N220" s="123">
        <v>53853.923313187821</v>
      </c>
      <c r="O220" s="123">
        <v>0</v>
      </c>
      <c r="P220" s="124">
        <v>-218167.745</v>
      </c>
      <c r="Q220" s="124">
        <v>-996286.42114891601</v>
      </c>
      <c r="R220" s="125">
        <v>-799286.02030608081</v>
      </c>
      <c r="S220" s="21">
        <v>-1356520.7872349222</v>
      </c>
      <c r="T220" s="41">
        <v>1325132.3797620195</v>
      </c>
      <c r="U220" s="19">
        <v>-31388.407472902676</v>
      </c>
      <c r="V220" s="19">
        <v>637731.8996341785</v>
      </c>
      <c r="W220" s="44">
        <f t="shared" si="10"/>
        <v>606343.49216127582</v>
      </c>
      <c r="X220" s="126"/>
    </row>
    <row r="221" spans="1:24" s="127" customFormat="1" ht="16.5">
      <c r="A221" s="20">
        <v>687</v>
      </c>
      <c r="B221" s="18" t="s">
        <v>219</v>
      </c>
      <c r="C221" s="21">
        <v>1513</v>
      </c>
      <c r="D221" s="21">
        <v>1497839.8099999998</v>
      </c>
      <c r="E221" s="21">
        <v>1062796.2584021315</v>
      </c>
      <c r="F221" s="21">
        <v>2560636.0684021311</v>
      </c>
      <c r="G221" s="121">
        <v>1357.49</v>
      </c>
      <c r="H221" s="32">
        <v>2053882.37</v>
      </c>
      <c r="I221" s="32">
        <v>506753.69840213098</v>
      </c>
      <c r="J221" s="122">
        <f t="shared" si="9"/>
        <v>0.1979014919985688</v>
      </c>
      <c r="K221" s="123">
        <v>490475.81878399994</v>
      </c>
      <c r="L221" s="123">
        <v>0</v>
      </c>
      <c r="M221" s="123">
        <v>18595.352619811096</v>
      </c>
      <c r="N221" s="123">
        <v>27746.24797448266</v>
      </c>
      <c r="O221" s="123">
        <v>0</v>
      </c>
      <c r="P221" s="124">
        <v>-105855.70999999999</v>
      </c>
      <c r="Q221" s="124">
        <v>-292896.36728557182</v>
      </c>
      <c r="R221" s="125">
        <v>-352603.88427035289</v>
      </c>
      <c r="S221" s="21">
        <v>292215.15622449992</v>
      </c>
      <c r="T221" s="41">
        <v>-30378.830089214665</v>
      </c>
      <c r="U221" s="19">
        <v>261836.32613528526</v>
      </c>
      <c r="V221" s="19">
        <v>371342.83385391219</v>
      </c>
      <c r="W221" s="44">
        <f t="shared" si="10"/>
        <v>633179.15998919751</v>
      </c>
      <c r="X221" s="126"/>
    </row>
    <row r="222" spans="1:24" s="127" customFormat="1" ht="16.5">
      <c r="A222" s="20">
        <v>689</v>
      </c>
      <c r="B222" s="18" t="s">
        <v>220</v>
      </c>
      <c r="C222" s="21">
        <v>3092</v>
      </c>
      <c r="D222" s="21">
        <v>2755280.11</v>
      </c>
      <c r="E222" s="21">
        <v>770635.89262933494</v>
      </c>
      <c r="F222" s="21">
        <v>3525916.002629335</v>
      </c>
      <c r="G222" s="121">
        <v>1357.49</v>
      </c>
      <c r="H222" s="32">
        <v>4197359.08</v>
      </c>
      <c r="I222" s="32">
        <v>-671443.07737066504</v>
      </c>
      <c r="J222" s="122">
        <f t="shared" si="9"/>
        <v>-0.1904308204931594</v>
      </c>
      <c r="K222" s="123">
        <v>307910.06707200001</v>
      </c>
      <c r="L222" s="123">
        <v>0</v>
      </c>
      <c r="M222" s="123">
        <v>36668.89687529076</v>
      </c>
      <c r="N222" s="123">
        <v>47911.918438273613</v>
      </c>
      <c r="O222" s="123">
        <v>0</v>
      </c>
      <c r="P222" s="124">
        <v>-195178.06</v>
      </c>
      <c r="Q222" s="124">
        <v>1129509.06268098</v>
      </c>
      <c r="R222" s="125">
        <v>789964.38609171181</v>
      </c>
      <c r="S222" s="21">
        <v>1445343.1937875911</v>
      </c>
      <c r="T222" s="41">
        <v>441328.33045572776</v>
      </c>
      <c r="U222" s="19">
        <v>1886671.5242433189</v>
      </c>
      <c r="V222" s="19">
        <v>581522.43160350958</v>
      </c>
      <c r="W222" s="44">
        <f t="shared" si="10"/>
        <v>2468193.9558468284</v>
      </c>
      <c r="X222" s="126"/>
    </row>
    <row r="223" spans="1:24" s="127" customFormat="1" ht="16.5">
      <c r="A223" s="20">
        <v>691</v>
      </c>
      <c r="B223" s="18" t="s">
        <v>221</v>
      </c>
      <c r="C223" s="21">
        <v>2690</v>
      </c>
      <c r="D223" s="21">
        <v>4679631.0199999996</v>
      </c>
      <c r="E223" s="21">
        <v>581977.24171023211</v>
      </c>
      <c r="F223" s="21">
        <v>5261608.2617102321</v>
      </c>
      <c r="G223" s="121">
        <v>1357.49</v>
      </c>
      <c r="H223" s="32">
        <v>3651648.1</v>
      </c>
      <c r="I223" s="32">
        <v>1609960.161710232</v>
      </c>
      <c r="J223" s="122">
        <f t="shared" si="9"/>
        <v>0.30598252124283593</v>
      </c>
      <c r="K223" s="123">
        <v>307287.52319999994</v>
      </c>
      <c r="L223" s="123">
        <v>0</v>
      </c>
      <c r="M223" s="123">
        <v>32079.419123267955</v>
      </c>
      <c r="N223" s="123">
        <v>29134.255189814685</v>
      </c>
      <c r="O223" s="123">
        <v>0</v>
      </c>
      <c r="P223" s="124">
        <v>-130939.55500000001</v>
      </c>
      <c r="Q223" s="124">
        <v>542600.85748709925</v>
      </c>
      <c r="R223" s="125">
        <v>58297.798095752107</v>
      </c>
      <c r="S223" s="21">
        <v>2448420.4598061661</v>
      </c>
      <c r="T223" s="41">
        <v>1795830.9985822155</v>
      </c>
      <c r="U223" s="19">
        <v>4244251.4583883816</v>
      </c>
      <c r="V223" s="19">
        <v>548464.31678276905</v>
      </c>
      <c r="W223" s="44">
        <f t="shared" si="10"/>
        <v>4792715.7751711505</v>
      </c>
      <c r="X223" s="126"/>
    </row>
    <row r="224" spans="1:24" s="127" customFormat="1" ht="16.5">
      <c r="A224" s="20">
        <v>694</v>
      </c>
      <c r="B224" s="18" t="s">
        <v>222</v>
      </c>
      <c r="C224" s="21">
        <v>28521</v>
      </c>
      <c r="D224" s="21">
        <v>41182961.140000001</v>
      </c>
      <c r="E224" s="21">
        <v>5289860.1462587062</v>
      </c>
      <c r="F224" s="21">
        <v>46472821.286258705</v>
      </c>
      <c r="G224" s="121">
        <v>1357.49</v>
      </c>
      <c r="H224" s="32">
        <v>38716972.289999999</v>
      </c>
      <c r="I224" s="32">
        <v>7755848.9962587059</v>
      </c>
      <c r="J224" s="122">
        <f t="shared" si="9"/>
        <v>0.16688999681093153</v>
      </c>
      <c r="K224" s="123">
        <v>0</v>
      </c>
      <c r="L224" s="123">
        <v>0</v>
      </c>
      <c r="M224" s="123">
        <v>343518.29042751051</v>
      </c>
      <c r="N224" s="123">
        <v>519827.05476056249</v>
      </c>
      <c r="O224" s="123">
        <v>0</v>
      </c>
      <c r="P224" s="124">
        <v>-2996191.41</v>
      </c>
      <c r="Q224" s="124">
        <v>-397138.85914855823</v>
      </c>
      <c r="R224" s="125">
        <v>1318536.44774536</v>
      </c>
      <c r="S224" s="21">
        <v>6544400.5200435817</v>
      </c>
      <c r="T224" s="41">
        <v>2160723.0712918653</v>
      </c>
      <c r="U224" s="19">
        <v>8705123.5913354475</v>
      </c>
      <c r="V224" s="19">
        <v>4248239.9624042613</v>
      </c>
      <c r="W224" s="44">
        <f t="shared" si="10"/>
        <v>12953363.553739708</v>
      </c>
      <c r="X224" s="126"/>
    </row>
    <row r="225" spans="1:24" s="127" customFormat="1" ht="16.5">
      <c r="A225" s="20">
        <v>697</v>
      </c>
      <c r="B225" s="18" t="s">
        <v>223</v>
      </c>
      <c r="C225" s="21">
        <v>1210</v>
      </c>
      <c r="D225" s="21">
        <v>1140167.72</v>
      </c>
      <c r="E225" s="21">
        <v>749721.55340841354</v>
      </c>
      <c r="F225" s="21">
        <v>1889889.2734084134</v>
      </c>
      <c r="G225" s="121">
        <v>1357.49</v>
      </c>
      <c r="H225" s="32">
        <v>1642562.9</v>
      </c>
      <c r="I225" s="32">
        <v>247326.37340841349</v>
      </c>
      <c r="J225" s="122">
        <f t="shared" si="9"/>
        <v>0.13086818200854733</v>
      </c>
      <c r="K225" s="123">
        <v>119162.16488</v>
      </c>
      <c r="L225" s="123">
        <v>0</v>
      </c>
      <c r="M225" s="123">
        <v>10283.077441912215</v>
      </c>
      <c r="N225" s="123">
        <v>21009.927715590158</v>
      </c>
      <c r="O225" s="123">
        <v>0</v>
      </c>
      <c r="P225" s="124">
        <v>-57357.695</v>
      </c>
      <c r="Q225" s="124">
        <v>-69085.151303993844</v>
      </c>
      <c r="R225" s="125">
        <v>-34279.641955663748</v>
      </c>
      <c r="S225" s="21">
        <v>237059.05518625825</v>
      </c>
      <c r="T225" s="41">
        <v>271122.65988095582</v>
      </c>
      <c r="U225" s="19">
        <v>508181.7150672141</v>
      </c>
      <c r="V225" s="19">
        <v>284756.41413765552</v>
      </c>
      <c r="W225" s="44">
        <f t="shared" si="10"/>
        <v>792938.12920486962</v>
      </c>
      <c r="X225" s="126"/>
    </row>
    <row r="226" spans="1:24" s="127" customFormat="1" ht="16.5">
      <c r="A226" s="20">
        <v>698</v>
      </c>
      <c r="B226" s="18" t="s">
        <v>224</v>
      </c>
      <c r="C226" s="21">
        <v>64180</v>
      </c>
      <c r="D226" s="21">
        <v>97036973.079999983</v>
      </c>
      <c r="E226" s="21">
        <v>15484793.107863175</v>
      </c>
      <c r="F226" s="21">
        <v>112521766.18786316</v>
      </c>
      <c r="G226" s="121">
        <v>1357.49</v>
      </c>
      <c r="H226" s="32">
        <v>87123708.200000003</v>
      </c>
      <c r="I226" s="32">
        <v>25398057.987863153</v>
      </c>
      <c r="J226" s="122">
        <f t="shared" si="9"/>
        <v>0.22571684437888465</v>
      </c>
      <c r="K226" s="123">
        <v>0</v>
      </c>
      <c r="L226" s="123">
        <v>0</v>
      </c>
      <c r="M226" s="123">
        <v>801729.12045553257</v>
      </c>
      <c r="N226" s="123">
        <v>1263724.8176591138</v>
      </c>
      <c r="O226" s="123">
        <v>425287.92329682084</v>
      </c>
      <c r="P226" s="124">
        <v>-4823924.2764000008</v>
      </c>
      <c r="Q226" s="124">
        <v>-21866938.844747391</v>
      </c>
      <c r="R226" s="125">
        <v>-14239564.998743877</v>
      </c>
      <c r="S226" s="21">
        <v>-13041628.270616651</v>
      </c>
      <c r="T226" s="41">
        <v>18022389.345515128</v>
      </c>
      <c r="U226" s="19">
        <v>4980761.0748984776</v>
      </c>
      <c r="V226" s="19">
        <v>9389606.375973694</v>
      </c>
      <c r="W226" s="44">
        <f t="shared" si="10"/>
        <v>14370367.450872172</v>
      </c>
      <c r="X226" s="126"/>
    </row>
    <row r="227" spans="1:24" s="127" customFormat="1" ht="16.5">
      <c r="A227" s="20">
        <v>700</v>
      </c>
      <c r="B227" s="18" t="s">
        <v>225</v>
      </c>
      <c r="C227" s="21">
        <v>4913</v>
      </c>
      <c r="D227" s="21">
        <v>5717735.0800000001</v>
      </c>
      <c r="E227" s="21">
        <v>1521758.7922940517</v>
      </c>
      <c r="F227" s="21">
        <v>7239493.8722940516</v>
      </c>
      <c r="G227" s="121">
        <v>1357.49</v>
      </c>
      <c r="H227" s="32">
        <v>6669348.3700000001</v>
      </c>
      <c r="I227" s="32">
        <v>570145.50229405146</v>
      </c>
      <c r="J227" s="122">
        <f t="shared" si="9"/>
        <v>7.8754884298753297E-2</v>
      </c>
      <c r="K227" s="123">
        <v>23767.364623999998</v>
      </c>
      <c r="L227" s="123">
        <v>0</v>
      </c>
      <c r="M227" s="123">
        <v>36079.680940592858</v>
      </c>
      <c r="N227" s="123">
        <v>66541.840378124209</v>
      </c>
      <c r="O227" s="123">
        <v>0</v>
      </c>
      <c r="P227" s="124">
        <v>-266196.06000000006</v>
      </c>
      <c r="Q227" s="124">
        <v>24491.904781800073</v>
      </c>
      <c r="R227" s="125">
        <v>363257.22067607666</v>
      </c>
      <c r="S227" s="21">
        <v>818087.45369464532</v>
      </c>
      <c r="T227" s="41">
        <v>-5358.333016502349</v>
      </c>
      <c r="U227" s="19">
        <v>812729.12067814299</v>
      </c>
      <c r="V227" s="19">
        <v>792613.35555459536</v>
      </c>
      <c r="W227" s="44">
        <f t="shared" si="10"/>
        <v>1605342.4762327382</v>
      </c>
      <c r="X227" s="126"/>
    </row>
    <row r="228" spans="1:24" s="127" customFormat="1" ht="16.5">
      <c r="A228" s="20">
        <v>702</v>
      </c>
      <c r="B228" s="18" t="s">
        <v>226</v>
      </c>
      <c r="C228" s="21">
        <v>4155</v>
      </c>
      <c r="D228" s="21">
        <v>4414807.46</v>
      </c>
      <c r="E228" s="21">
        <v>1008920.041269122</v>
      </c>
      <c r="F228" s="21">
        <v>5423727.5012691217</v>
      </c>
      <c r="G228" s="121">
        <v>1357.49</v>
      </c>
      <c r="H228" s="32">
        <v>5640370.9500000002</v>
      </c>
      <c r="I228" s="32">
        <v>-216643.44873087853</v>
      </c>
      <c r="J228" s="122">
        <f t="shared" si="9"/>
        <v>-3.9943645524260794E-2</v>
      </c>
      <c r="K228" s="123">
        <v>414579.25199999998</v>
      </c>
      <c r="L228" s="123">
        <v>0</v>
      </c>
      <c r="M228" s="123">
        <v>49916.950213293283</v>
      </c>
      <c r="N228" s="123">
        <v>63839.258429275687</v>
      </c>
      <c r="O228" s="123">
        <v>0</v>
      </c>
      <c r="P228" s="124">
        <v>-210617.68</v>
      </c>
      <c r="Q228" s="124">
        <v>131508.66390615053</v>
      </c>
      <c r="R228" s="125">
        <v>-89933.549841044558</v>
      </c>
      <c r="S228" s="21">
        <v>142649.44597679644</v>
      </c>
      <c r="T228" s="41">
        <v>884882.63882893382</v>
      </c>
      <c r="U228" s="19">
        <v>1027532.0848057303</v>
      </c>
      <c r="V228" s="19">
        <v>868232.8701393127</v>
      </c>
      <c r="W228" s="44">
        <f t="shared" si="10"/>
        <v>1895764.954945043</v>
      </c>
      <c r="X228" s="126"/>
    </row>
    <row r="229" spans="1:24" s="127" customFormat="1" ht="16.5">
      <c r="A229" s="20">
        <v>704</v>
      </c>
      <c r="B229" s="18" t="s">
        <v>227</v>
      </c>
      <c r="C229" s="21">
        <v>6379</v>
      </c>
      <c r="D229" s="21">
        <v>11757819.459999999</v>
      </c>
      <c r="E229" s="21">
        <v>708245.52423540223</v>
      </c>
      <c r="F229" s="21">
        <v>12466064.984235402</v>
      </c>
      <c r="G229" s="121">
        <v>1357.49</v>
      </c>
      <c r="H229" s="32">
        <v>8659428.7100000009</v>
      </c>
      <c r="I229" s="32">
        <v>3806636.2742354013</v>
      </c>
      <c r="J229" s="122">
        <f t="shared" si="9"/>
        <v>0.30535989336244251</v>
      </c>
      <c r="K229" s="123">
        <v>0</v>
      </c>
      <c r="L229" s="123">
        <v>0</v>
      </c>
      <c r="M229" s="123">
        <v>53292.942171776791</v>
      </c>
      <c r="N229" s="123">
        <v>131187.53508478843</v>
      </c>
      <c r="O229" s="123">
        <v>43292.166785146474</v>
      </c>
      <c r="P229" s="124">
        <v>-243178.55</v>
      </c>
      <c r="Q229" s="124">
        <v>368904.36564034637</v>
      </c>
      <c r="R229" s="125">
        <v>-62926.853982607601</v>
      </c>
      <c r="S229" s="21">
        <v>4097207.8799348515</v>
      </c>
      <c r="T229" s="41">
        <v>1156189.3177692341</v>
      </c>
      <c r="U229" s="19">
        <v>5253397.1977040861</v>
      </c>
      <c r="V229" s="19">
        <v>810201.86141757562</v>
      </c>
      <c r="W229" s="44">
        <f t="shared" si="10"/>
        <v>6063599.0591216618</v>
      </c>
      <c r="X229" s="126"/>
    </row>
    <row r="230" spans="1:24" s="127" customFormat="1" ht="16.5">
      <c r="A230" s="20">
        <v>707</v>
      </c>
      <c r="B230" s="18" t="s">
        <v>228</v>
      </c>
      <c r="C230" s="21">
        <v>2032</v>
      </c>
      <c r="D230" s="21">
        <v>1646206.7499999998</v>
      </c>
      <c r="E230" s="21">
        <v>806771.15971508727</v>
      </c>
      <c r="F230" s="21">
        <v>2452977.9097150872</v>
      </c>
      <c r="G230" s="121">
        <v>1357.49</v>
      </c>
      <c r="H230" s="32">
        <v>2758419.68</v>
      </c>
      <c r="I230" s="32">
        <v>-305441.77028491301</v>
      </c>
      <c r="J230" s="122">
        <f t="shared" si="9"/>
        <v>-0.12451876108431405</v>
      </c>
      <c r="K230" s="123">
        <v>268120.18918400002</v>
      </c>
      <c r="L230" s="123">
        <v>0</v>
      </c>
      <c r="M230" s="123">
        <v>20245.693806115978</v>
      </c>
      <c r="N230" s="123">
        <v>38742.8203672647</v>
      </c>
      <c r="O230" s="123">
        <v>0</v>
      </c>
      <c r="P230" s="124">
        <v>-121662.12</v>
      </c>
      <c r="Q230" s="124">
        <v>164674.92679496965</v>
      </c>
      <c r="R230" s="125">
        <v>279537.68185277825</v>
      </c>
      <c r="S230" s="21">
        <v>344217.42172021559</v>
      </c>
      <c r="T230" s="41">
        <v>1237980.7842486401</v>
      </c>
      <c r="U230" s="19">
        <v>1582198.2059688556</v>
      </c>
      <c r="V230" s="19">
        <v>500103.99347212969</v>
      </c>
      <c r="W230" s="44">
        <f t="shared" si="10"/>
        <v>2082302.1994409855</v>
      </c>
      <c r="X230" s="126"/>
    </row>
    <row r="231" spans="1:24" s="127" customFormat="1" ht="16.5">
      <c r="A231" s="20">
        <v>710</v>
      </c>
      <c r="B231" s="18" t="s">
        <v>229</v>
      </c>
      <c r="C231" s="21">
        <v>27484</v>
      </c>
      <c r="D231" s="21">
        <v>37455694.620000005</v>
      </c>
      <c r="E231" s="21">
        <v>11734190.768644765</v>
      </c>
      <c r="F231" s="21">
        <v>49189885.38864477</v>
      </c>
      <c r="G231" s="121">
        <v>1357.49</v>
      </c>
      <c r="H231" s="32">
        <v>37309255.160000004</v>
      </c>
      <c r="I231" s="32">
        <v>11880630.228644766</v>
      </c>
      <c r="J231" s="122">
        <f t="shared" si="9"/>
        <v>0.24152587741924986</v>
      </c>
      <c r="K231" s="123">
        <v>0</v>
      </c>
      <c r="L231" s="123">
        <v>0</v>
      </c>
      <c r="M231" s="123">
        <v>306326.99412669754</v>
      </c>
      <c r="N231" s="123">
        <v>427871.47136983351</v>
      </c>
      <c r="O231" s="123">
        <v>0</v>
      </c>
      <c r="P231" s="124">
        <v>-2016980.0187500003</v>
      </c>
      <c r="Q231" s="124">
        <v>-4328872.1656706752</v>
      </c>
      <c r="R231" s="125">
        <v>-1221505.3455643367</v>
      </c>
      <c r="S231" s="21">
        <v>5047471.1641562851</v>
      </c>
      <c r="T231" s="41">
        <v>8152194.7922171969</v>
      </c>
      <c r="U231" s="19">
        <v>13199665.956373483</v>
      </c>
      <c r="V231" s="19">
        <v>4725955.3362288969</v>
      </c>
      <c r="W231" s="44">
        <f t="shared" si="10"/>
        <v>17925621.292602379</v>
      </c>
      <c r="X231" s="126"/>
    </row>
    <row r="232" spans="1:24" s="127" customFormat="1" ht="16.5">
      <c r="A232" s="20">
        <v>729</v>
      </c>
      <c r="B232" s="18" t="s">
        <v>230</v>
      </c>
      <c r="C232" s="21">
        <v>9117</v>
      </c>
      <c r="D232" s="21">
        <v>11881607.439999999</v>
      </c>
      <c r="E232" s="21">
        <v>2264038.1137504508</v>
      </c>
      <c r="F232" s="21">
        <v>14145645.55375045</v>
      </c>
      <c r="G232" s="121">
        <v>1357.49</v>
      </c>
      <c r="H232" s="32">
        <v>12376236.33</v>
      </c>
      <c r="I232" s="32">
        <v>1769409.2237504497</v>
      </c>
      <c r="J232" s="122">
        <f t="shared" si="9"/>
        <v>0.12508508127303702</v>
      </c>
      <c r="K232" s="123">
        <v>435151.00631999999</v>
      </c>
      <c r="L232" s="123">
        <v>0</v>
      </c>
      <c r="M232" s="123">
        <v>108218.13675974928</v>
      </c>
      <c r="N232" s="123">
        <v>124352.80711870754</v>
      </c>
      <c r="O232" s="123">
        <v>0</v>
      </c>
      <c r="P232" s="124">
        <v>-623085.39500000002</v>
      </c>
      <c r="Q232" s="124">
        <v>123482.79004351576</v>
      </c>
      <c r="R232" s="125">
        <v>283378.3403821871</v>
      </c>
      <c r="S232" s="21">
        <v>2220906.9093746091</v>
      </c>
      <c r="T232" s="41">
        <v>4404518.7204346694</v>
      </c>
      <c r="U232" s="19">
        <v>6625425.629809279</v>
      </c>
      <c r="V232" s="19">
        <v>1839635.0398180236</v>
      </c>
      <c r="W232" s="44">
        <f t="shared" si="10"/>
        <v>8465060.6696273033</v>
      </c>
      <c r="X232" s="126"/>
    </row>
    <row r="233" spans="1:24" s="127" customFormat="1" ht="16.5">
      <c r="A233" s="20">
        <v>732</v>
      </c>
      <c r="B233" s="18" t="s">
        <v>231</v>
      </c>
      <c r="C233" s="21">
        <v>3416</v>
      </c>
      <c r="D233" s="21">
        <v>2933393.92</v>
      </c>
      <c r="E233" s="21">
        <v>3350732.8150055613</v>
      </c>
      <c r="F233" s="21">
        <v>6284126.7350055613</v>
      </c>
      <c r="G233" s="121">
        <v>1357.49</v>
      </c>
      <c r="H233" s="32">
        <v>4637185.84</v>
      </c>
      <c r="I233" s="32">
        <v>1646940.8950055614</v>
      </c>
      <c r="J233" s="122">
        <f t="shared" si="9"/>
        <v>0.262079516288448</v>
      </c>
      <c r="K233" s="123">
        <v>1123884.1680639999</v>
      </c>
      <c r="L233" s="123">
        <v>0</v>
      </c>
      <c r="M233" s="123">
        <v>40570.746449244056</v>
      </c>
      <c r="N233" s="123">
        <v>50925.343358016573</v>
      </c>
      <c r="O233" s="123">
        <v>0</v>
      </c>
      <c r="P233" s="124">
        <v>-170557.69</v>
      </c>
      <c r="Q233" s="124">
        <v>-545544.63024855475</v>
      </c>
      <c r="R233" s="125">
        <v>618966.55828274123</v>
      </c>
      <c r="S233" s="21">
        <v>2765185.3909110082</v>
      </c>
      <c r="T233" s="41">
        <v>1181174.3010536649</v>
      </c>
      <c r="U233" s="19">
        <v>3946359.6919646729</v>
      </c>
      <c r="V233" s="19">
        <v>732962.67482933204</v>
      </c>
      <c r="W233" s="44">
        <f t="shared" si="10"/>
        <v>4679322.366794005</v>
      </c>
      <c r="X233" s="126"/>
    </row>
    <row r="234" spans="1:24" s="127" customFormat="1" ht="16.5">
      <c r="A234" s="20">
        <v>734</v>
      </c>
      <c r="B234" s="18" t="s">
        <v>232</v>
      </c>
      <c r="C234" s="21">
        <v>51400</v>
      </c>
      <c r="D234" s="21">
        <v>67922971.359999999</v>
      </c>
      <c r="E234" s="21">
        <v>12408228.103388894</v>
      </c>
      <c r="F234" s="21">
        <v>80331199.46338889</v>
      </c>
      <c r="G234" s="121">
        <v>1357.49</v>
      </c>
      <c r="H234" s="32">
        <v>69774986</v>
      </c>
      <c r="I234" s="32">
        <v>10556213.46338889</v>
      </c>
      <c r="J234" s="122">
        <f t="shared" si="9"/>
        <v>0.13140863741490511</v>
      </c>
      <c r="K234" s="123">
        <v>0</v>
      </c>
      <c r="L234" s="123">
        <v>0</v>
      </c>
      <c r="M234" s="123">
        <v>573999.27762117377</v>
      </c>
      <c r="N234" s="123">
        <v>941444.16926785791</v>
      </c>
      <c r="O234" s="123">
        <v>0</v>
      </c>
      <c r="P234" s="124">
        <v>-3666271.8461500001</v>
      </c>
      <c r="Q234" s="124">
        <v>-2487116.5794258942</v>
      </c>
      <c r="R234" s="125">
        <v>309393.39313882607</v>
      </c>
      <c r="S234" s="21">
        <v>6227661.8778408533</v>
      </c>
      <c r="T234" s="41">
        <v>16421397.545525655</v>
      </c>
      <c r="U234" s="19">
        <v>22649059.423366509</v>
      </c>
      <c r="V234" s="19">
        <v>8910266.8266251925</v>
      </c>
      <c r="W234" s="44">
        <f t="shared" si="10"/>
        <v>31559326.2499917</v>
      </c>
      <c r="X234" s="126"/>
    </row>
    <row r="235" spans="1:24" s="127" customFormat="1" ht="16.5">
      <c r="A235" s="20">
        <v>738</v>
      </c>
      <c r="B235" s="18" t="s">
        <v>233</v>
      </c>
      <c r="C235" s="21">
        <v>2959</v>
      </c>
      <c r="D235" s="21">
        <v>4176337.44</v>
      </c>
      <c r="E235" s="21">
        <v>540100.86898817844</v>
      </c>
      <c r="F235" s="21">
        <v>4716438.3089881781</v>
      </c>
      <c r="G235" s="121">
        <v>1357.49</v>
      </c>
      <c r="H235" s="32">
        <v>4016812.91</v>
      </c>
      <c r="I235" s="32">
        <v>699625.398988178</v>
      </c>
      <c r="J235" s="122">
        <f t="shared" si="9"/>
        <v>0.14833765505951657</v>
      </c>
      <c r="K235" s="123">
        <v>0</v>
      </c>
      <c r="L235" s="123">
        <v>0</v>
      </c>
      <c r="M235" s="123">
        <v>22062.091146877763</v>
      </c>
      <c r="N235" s="123">
        <v>35949.543957614645</v>
      </c>
      <c r="O235" s="123">
        <v>0</v>
      </c>
      <c r="P235" s="124">
        <v>-141845.62</v>
      </c>
      <c r="Q235" s="124">
        <v>49480.871822607842</v>
      </c>
      <c r="R235" s="125">
        <v>-5136.5945934219262</v>
      </c>
      <c r="S235" s="21">
        <v>660135.69132185634</v>
      </c>
      <c r="T235" s="41">
        <v>943120.16683625244</v>
      </c>
      <c r="U235" s="19">
        <v>1603255.8581581088</v>
      </c>
      <c r="V235" s="19">
        <v>553572.81979509536</v>
      </c>
      <c r="W235" s="44">
        <f t="shared" si="10"/>
        <v>2156828.6779532041</v>
      </c>
      <c r="X235" s="126"/>
    </row>
    <row r="236" spans="1:24" s="127" customFormat="1" ht="16.5">
      <c r="A236" s="20">
        <v>739</v>
      </c>
      <c r="B236" s="18" t="s">
        <v>234</v>
      </c>
      <c r="C236" s="21">
        <v>3261</v>
      </c>
      <c r="D236" s="21">
        <v>3573119.0399999996</v>
      </c>
      <c r="E236" s="21">
        <v>765572.97950776271</v>
      </c>
      <c r="F236" s="21">
        <v>4338692.019507762</v>
      </c>
      <c r="G236" s="121">
        <v>1357.49</v>
      </c>
      <c r="H236" s="32">
        <v>4426774.8899999997</v>
      </c>
      <c r="I236" s="32">
        <v>-88082.87049223762</v>
      </c>
      <c r="J236" s="122">
        <f t="shared" si="9"/>
        <v>-2.0301710768175451E-2</v>
      </c>
      <c r="K236" s="123">
        <v>119640.54195199999</v>
      </c>
      <c r="L236" s="123">
        <v>0</v>
      </c>
      <c r="M236" s="123">
        <v>34792.087717503375</v>
      </c>
      <c r="N236" s="123">
        <v>61326.551453517241</v>
      </c>
      <c r="O236" s="123">
        <v>0</v>
      </c>
      <c r="P236" s="124">
        <v>-176094.11500000002</v>
      </c>
      <c r="Q236" s="124">
        <v>1438017.4488031343</v>
      </c>
      <c r="R236" s="125">
        <v>1204309.2226618777</v>
      </c>
      <c r="S236" s="21">
        <v>2593908.867095795</v>
      </c>
      <c r="T236" s="41">
        <v>841877.56156669196</v>
      </c>
      <c r="U236" s="19">
        <v>3435786.4286624868</v>
      </c>
      <c r="V236" s="19">
        <v>696239.15414495976</v>
      </c>
      <c r="W236" s="44">
        <f t="shared" si="10"/>
        <v>4132025.5828074468</v>
      </c>
      <c r="X236" s="126"/>
    </row>
    <row r="237" spans="1:24" s="127" customFormat="1" ht="16.5">
      <c r="A237" s="20">
        <v>740</v>
      </c>
      <c r="B237" s="18" t="s">
        <v>235</v>
      </c>
      <c r="C237" s="21">
        <v>32547</v>
      </c>
      <c r="D237" s="21">
        <v>36204027.270000003</v>
      </c>
      <c r="E237" s="21">
        <v>8548724.5558221955</v>
      </c>
      <c r="F237" s="21">
        <v>44752751.825822197</v>
      </c>
      <c r="G237" s="121">
        <v>1357.49</v>
      </c>
      <c r="H237" s="32">
        <v>44182227.030000001</v>
      </c>
      <c r="I237" s="32">
        <v>570524.79582219571</v>
      </c>
      <c r="J237" s="122">
        <f t="shared" si="9"/>
        <v>1.2748373508799624E-2</v>
      </c>
      <c r="K237" s="123">
        <v>731853.40425600007</v>
      </c>
      <c r="L237" s="123">
        <v>0</v>
      </c>
      <c r="M237" s="123">
        <v>424551.87930449663</v>
      </c>
      <c r="N237" s="123">
        <v>588886.02537086327</v>
      </c>
      <c r="O237" s="123">
        <v>0</v>
      </c>
      <c r="P237" s="124">
        <v>-2688977.09</v>
      </c>
      <c r="Q237" s="124">
        <v>-2170470.1955421437</v>
      </c>
      <c r="R237" s="125">
        <v>129236.48823625229</v>
      </c>
      <c r="S237" s="21">
        <v>-2414394.6925523356</v>
      </c>
      <c r="T237" s="41">
        <v>8120444.280558615</v>
      </c>
      <c r="U237" s="19">
        <v>5706049.5880062794</v>
      </c>
      <c r="V237" s="19">
        <v>5978140.1473588469</v>
      </c>
      <c r="W237" s="44">
        <f t="shared" si="10"/>
        <v>11684189.735365126</v>
      </c>
      <c r="X237" s="126"/>
    </row>
    <row r="238" spans="1:24" s="127" customFormat="1" ht="16.5">
      <c r="A238" s="20">
        <v>742</v>
      </c>
      <c r="B238" s="18" t="s">
        <v>236</v>
      </c>
      <c r="C238" s="21">
        <v>1009</v>
      </c>
      <c r="D238" s="21">
        <v>977198.4</v>
      </c>
      <c r="E238" s="21">
        <v>963575.22562847822</v>
      </c>
      <c r="F238" s="21">
        <v>1940773.6256284784</v>
      </c>
      <c r="G238" s="121">
        <v>1357.49</v>
      </c>
      <c r="H238" s="32">
        <v>1369707.41</v>
      </c>
      <c r="I238" s="32">
        <v>571066.21562847844</v>
      </c>
      <c r="J238" s="122">
        <f t="shared" si="9"/>
        <v>0.29424669012778387</v>
      </c>
      <c r="K238" s="123">
        <v>359545.81691199995</v>
      </c>
      <c r="L238" s="123">
        <v>0</v>
      </c>
      <c r="M238" s="123">
        <v>11539.736342586832</v>
      </c>
      <c r="N238" s="123">
        <v>12306.491239813093</v>
      </c>
      <c r="O238" s="123">
        <v>0</v>
      </c>
      <c r="P238" s="124">
        <v>-45572.61</v>
      </c>
      <c r="Q238" s="124">
        <v>-268220.85009494331</v>
      </c>
      <c r="R238" s="125">
        <v>52328.302802560662</v>
      </c>
      <c r="S238" s="21">
        <v>692993.10283049569</v>
      </c>
      <c r="T238" s="41">
        <v>-48820.716620461775</v>
      </c>
      <c r="U238" s="19">
        <v>644172.3862100339</v>
      </c>
      <c r="V238" s="19">
        <v>223913.9118883659</v>
      </c>
      <c r="W238" s="44">
        <f t="shared" si="10"/>
        <v>868086.29809839977</v>
      </c>
      <c r="X238" s="126"/>
    </row>
    <row r="239" spans="1:24" s="127" customFormat="1" ht="16.5">
      <c r="A239" s="20">
        <v>743</v>
      </c>
      <c r="B239" s="18" t="s">
        <v>237</v>
      </c>
      <c r="C239" s="21">
        <v>64736</v>
      </c>
      <c r="D239" s="21">
        <v>101636125.21000001</v>
      </c>
      <c r="E239" s="21">
        <v>8616295.997418372</v>
      </c>
      <c r="F239" s="21">
        <v>110252421.20741838</v>
      </c>
      <c r="G239" s="121">
        <v>1357.49</v>
      </c>
      <c r="H239" s="32">
        <v>87878472.640000001</v>
      </c>
      <c r="I239" s="32">
        <v>22373948.567418382</v>
      </c>
      <c r="J239" s="122">
        <f t="shared" si="9"/>
        <v>0.20293385235800102</v>
      </c>
      <c r="K239" s="123">
        <v>0</v>
      </c>
      <c r="L239" s="123">
        <v>0</v>
      </c>
      <c r="M239" s="123">
        <v>931913.87916602066</v>
      </c>
      <c r="N239" s="123">
        <v>1284878.3661100245</v>
      </c>
      <c r="O239" s="123">
        <v>490077.21904511855</v>
      </c>
      <c r="P239" s="124">
        <v>-5335561.68035</v>
      </c>
      <c r="Q239" s="124">
        <v>-3788102.496411154</v>
      </c>
      <c r="R239" s="125">
        <v>-1551476.2534244265</v>
      </c>
      <c r="S239" s="21">
        <v>14405677.601553963</v>
      </c>
      <c r="T239" s="41">
        <v>12975190.706996385</v>
      </c>
      <c r="U239" s="19">
        <v>27380868.30855035</v>
      </c>
      <c r="V239" s="19">
        <v>9486270.8269428648</v>
      </c>
      <c r="W239" s="44">
        <f t="shared" si="10"/>
        <v>36867139.135493219</v>
      </c>
      <c r="X239" s="126"/>
    </row>
    <row r="240" spans="1:24" s="127" customFormat="1" ht="16.5">
      <c r="A240" s="20">
        <v>746</v>
      </c>
      <c r="B240" s="18" t="s">
        <v>238</v>
      </c>
      <c r="C240" s="21">
        <v>4781</v>
      </c>
      <c r="D240" s="21">
        <v>11053809.350000001</v>
      </c>
      <c r="E240" s="21">
        <v>1100435.8987287192</v>
      </c>
      <c r="F240" s="21">
        <v>12154245.24872872</v>
      </c>
      <c r="G240" s="121">
        <v>1357.49</v>
      </c>
      <c r="H240" s="32">
        <v>6490159.6900000004</v>
      </c>
      <c r="I240" s="32">
        <v>5664085.5587287201</v>
      </c>
      <c r="J240" s="122">
        <f t="shared" si="9"/>
        <v>0.4660170535328928</v>
      </c>
      <c r="K240" s="123">
        <v>49778.777552</v>
      </c>
      <c r="L240" s="123">
        <v>0</v>
      </c>
      <c r="M240" s="123">
        <v>72959.410795915304</v>
      </c>
      <c r="N240" s="123">
        <v>89260.730803935876</v>
      </c>
      <c r="O240" s="123">
        <v>0</v>
      </c>
      <c r="P240" s="124">
        <v>-244466.81999999998</v>
      </c>
      <c r="Q240" s="124">
        <v>-154755.67490200824</v>
      </c>
      <c r="R240" s="125">
        <v>-640250.2986837558</v>
      </c>
      <c r="S240" s="21">
        <v>4836611.6842948068</v>
      </c>
      <c r="T240" s="41">
        <v>1384721.2775876019</v>
      </c>
      <c r="U240" s="19">
        <v>6221332.9618824087</v>
      </c>
      <c r="V240" s="19">
        <v>858368.18871401856</v>
      </c>
      <c r="W240" s="44">
        <f t="shared" si="10"/>
        <v>7079701.1505964268</v>
      </c>
      <c r="X240" s="126"/>
    </row>
    <row r="241" spans="1:24" s="127" customFormat="1" ht="16.5">
      <c r="A241" s="20">
        <v>747</v>
      </c>
      <c r="B241" s="18" t="s">
        <v>239</v>
      </c>
      <c r="C241" s="21">
        <v>1352</v>
      </c>
      <c r="D241" s="21">
        <v>1451463.73</v>
      </c>
      <c r="E241" s="21">
        <v>508415.397221405</v>
      </c>
      <c r="F241" s="21">
        <v>1959879.127221405</v>
      </c>
      <c r="G241" s="121">
        <v>1357.49</v>
      </c>
      <c r="H241" s="32">
        <v>1835326.48</v>
      </c>
      <c r="I241" s="32">
        <v>124552.64722140506</v>
      </c>
      <c r="J241" s="122">
        <f t="shared" si="9"/>
        <v>6.3551188178624096E-2</v>
      </c>
      <c r="K241" s="123">
        <v>151606.97427200002</v>
      </c>
      <c r="L241" s="123">
        <v>0</v>
      </c>
      <c r="M241" s="123">
        <v>14231.814109297064</v>
      </c>
      <c r="N241" s="123">
        <v>18758.454066978575</v>
      </c>
      <c r="O241" s="123">
        <v>0</v>
      </c>
      <c r="P241" s="124">
        <v>-69100.835000000006</v>
      </c>
      <c r="Q241" s="124">
        <v>288613.01998115837</v>
      </c>
      <c r="R241" s="125">
        <v>259380.59317902187</v>
      </c>
      <c r="S241" s="21">
        <v>788042.66782986105</v>
      </c>
      <c r="T241" s="41">
        <v>438916.23258779617</v>
      </c>
      <c r="U241" s="19">
        <v>1226958.9004176571</v>
      </c>
      <c r="V241" s="19">
        <v>325597.9270131248</v>
      </c>
      <c r="W241" s="44">
        <f t="shared" si="10"/>
        <v>1552556.8274307819</v>
      </c>
      <c r="X241" s="126"/>
    </row>
    <row r="242" spans="1:24" s="127" customFormat="1" ht="16.5">
      <c r="A242" s="20">
        <v>748</v>
      </c>
      <c r="B242" s="18" t="s">
        <v>240</v>
      </c>
      <c r="C242" s="21">
        <v>5028</v>
      </c>
      <c r="D242" s="21">
        <v>9910473.5899999999</v>
      </c>
      <c r="E242" s="21">
        <v>1353182.6465539499</v>
      </c>
      <c r="F242" s="21">
        <v>11263656.23655395</v>
      </c>
      <c r="G242" s="121">
        <v>1357.49</v>
      </c>
      <c r="H242" s="32">
        <v>6825459.7199999997</v>
      </c>
      <c r="I242" s="32">
        <v>4438196.5165539505</v>
      </c>
      <c r="J242" s="122">
        <f t="shared" si="9"/>
        <v>0.39402805122466972</v>
      </c>
      <c r="K242" s="123">
        <v>166030.08409599998</v>
      </c>
      <c r="L242" s="123">
        <v>0</v>
      </c>
      <c r="M242" s="123">
        <v>58083.213285129292</v>
      </c>
      <c r="N242" s="123">
        <v>87059.060391983556</v>
      </c>
      <c r="O242" s="123">
        <v>0</v>
      </c>
      <c r="P242" s="124">
        <v>-234496.76</v>
      </c>
      <c r="Q242" s="124">
        <v>522965.91531569761</v>
      </c>
      <c r="R242" s="125">
        <v>-42942.177892099084</v>
      </c>
      <c r="S242" s="21">
        <v>4994895.8517506626</v>
      </c>
      <c r="T242" s="41">
        <v>2686183.8153166603</v>
      </c>
      <c r="U242" s="19">
        <v>7681079.6670673229</v>
      </c>
      <c r="V242" s="19">
        <v>939977.40686789551</v>
      </c>
      <c r="W242" s="44">
        <f t="shared" si="10"/>
        <v>8621057.0739352182</v>
      </c>
      <c r="X242" s="126"/>
    </row>
    <row r="243" spans="1:24" s="127" customFormat="1" ht="16.5">
      <c r="A243" s="20">
        <v>749</v>
      </c>
      <c r="B243" s="18" t="s">
        <v>241</v>
      </c>
      <c r="C243" s="21">
        <v>21293</v>
      </c>
      <c r="D243" s="21">
        <v>38248840.079999998</v>
      </c>
      <c r="E243" s="21">
        <v>2103577.1839138679</v>
      </c>
      <c r="F243" s="21">
        <v>40352417.26391387</v>
      </c>
      <c r="G243" s="121">
        <v>1357.49</v>
      </c>
      <c r="H243" s="32">
        <v>28905034.57</v>
      </c>
      <c r="I243" s="32">
        <v>11447382.69391387</v>
      </c>
      <c r="J243" s="122">
        <f t="shared" si="9"/>
        <v>0.28368517848746005</v>
      </c>
      <c r="K243" s="123">
        <v>0</v>
      </c>
      <c r="L243" s="123">
        <v>0</v>
      </c>
      <c r="M243" s="123">
        <v>211226.65832975414</v>
      </c>
      <c r="N243" s="123">
        <v>404879.01630316942</v>
      </c>
      <c r="O243" s="123">
        <v>0</v>
      </c>
      <c r="P243" s="124">
        <v>-1505620.72</v>
      </c>
      <c r="Q243" s="124">
        <v>-2520633.4862196804</v>
      </c>
      <c r="R243" s="125">
        <v>-2733837.662116033</v>
      </c>
      <c r="S243" s="21">
        <v>5303396.5002110796</v>
      </c>
      <c r="T243" s="41">
        <v>4668277.4107369948</v>
      </c>
      <c r="U243" s="19">
        <v>9971673.9109480754</v>
      </c>
      <c r="V243" s="19">
        <v>2964987.1988312309</v>
      </c>
      <c r="W243" s="44">
        <f t="shared" si="10"/>
        <v>12936661.109779306</v>
      </c>
      <c r="X243" s="126"/>
    </row>
    <row r="244" spans="1:24" s="127" customFormat="1" ht="16.5">
      <c r="A244" s="20">
        <v>751</v>
      </c>
      <c r="B244" s="18" t="s">
        <v>242</v>
      </c>
      <c r="C244" s="21">
        <v>2904</v>
      </c>
      <c r="D244" s="21">
        <v>3817696.63</v>
      </c>
      <c r="E244" s="21">
        <v>1328745.3822798261</v>
      </c>
      <c r="F244" s="21">
        <v>5146442.0122798262</v>
      </c>
      <c r="G244" s="121">
        <v>1357.49</v>
      </c>
      <c r="H244" s="32">
        <v>3942150.96</v>
      </c>
      <c r="I244" s="32">
        <v>1204291.0522798263</v>
      </c>
      <c r="J244" s="122">
        <f t="shared" si="9"/>
        <v>0.23400458985184144</v>
      </c>
      <c r="K244" s="123">
        <v>140645.04115199999</v>
      </c>
      <c r="L244" s="123">
        <v>0</v>
      </c>
      <c r="M244" s="123">
        <v>21407.359565365608</v>
      </c>
      <c r="N244" s="123">
        <v>59196.659493931256</v>
      </c>
      <c r="O244" s="123">
        <v>0</v>
      </c>
      <c r="P244" s="124">
        <v>-122837.52799999999</v>
      </c>
      <c r="Q244" s="124">
        <v>-106188.18670083737</v>
      </c>
      <c r="R244" s="125">
        <v>-356370.87934155046</v>
      </c>
      <c r="S244" s="21">
        <v>840143.51844873524</v>
      </c>
      <c r="T244" s="41">
        <v>1160453.087695573</v>
      </c>
      <c r="U244" s="19">
        <v>2000596.6061443081</v>
      </c>
      <c r="V244" s="19">
        <v>516401.39163776243</v>
      </c>
      <c r="W244" s="44">
        <f t="shared" si="10"/>
        <v>2516997.9977820707</v>
      </c>
      <c r="X244" s="126"/>
    </row>
    <row r="245" spans="1:24" s="127" customFormat="1" ht="16.5">
      <c r="A245" s="20">
        <v>753</v>
      </c>
      <c r="B245" s="18" t="s">
        <v>243</v>
      </c>
      <c r="C245" s="21">
        <v>22190</v>
      </c>
      <c r="D245" s="21">
        <v>37443186.940000005</v>
      </c>
      <c r="E245" s="21">
        <v>6504838.772908275</v>
      </c>
      <c r="F245" s="21">
        <v>43948025.712908283</v>
      </c>
      <c r="G245" s="121">
        <v>1357.49</v>
      </c>
      <c r="H245" s="32">
        <v>30122703.100000001</v>
      </c>
      <c r="I245" s="32">
        <v>13825322.612908281</v>
      </c>
      <c r="J245" s="122">
        <f t="shared" si="9"/>
        <v>0.31458347419796717</v>
      </c>
      <c r="K245" s="123">
        <v>0</v>
      </c>
      <c r="L245" s="123">
        <v>0</v>
      </c>
      <c r="M245" s="123">
        <v>189965.07415366551</v>
      </c>
      <c r="N245" s="123">
        <v>362338.58548239095</v>
      </c>
      <c r="O245" s="123">
        <v>532581.10080488026</v>
      </c>
      <c r="P245" s="124">
        <v>-1390162.57</v>
      </c>
      <c r="Q245" s="124">
        <v>4564096.1508423472</v>
      </c>
      <c r="R245" s="125">
        <v>2661905.797450779</v>
      </c>
      <c r="S245" s="21">
        <v>20746046.751642343</v>
      </c>
      <c r="T245" s="41">
        <v>-634271.53249975701</v>
      </c>
      <c r="U245" s="19">
        <v>20111775.219142586</v>
      </c>
      <c r="V245" s="19">
        <v>2434339.6515867189</v>
      </c>
      <c r="W245" s="44">
        <f t="shared" si="10"/>
        <v>22546114.870729305</v>
      </c>
      <c r="X245" s="126"/>
    </row>
    <row r="246" spans="1:24" s="127" customFormat="1" ht="16.5">
      <c r="A246" s="20">
        <v>755</v>
      </c>
      <c r="B246" s="18" t="s">
        <v>244</v>
      </c>
      <c r="C246" s="21">
        <v>6198</v>
      </c>
      <c r="D246" s="21">
        <v>10144171.279999999</v>
      </c>
      <c r="E246" s="21">
        <v>1969416.9363448552</v>
      </c>
      <c r="F246" s="21">
        <v>12113588.216344854</v>
      </c>
      <c r="G246" s="121">
        <v>1357.49</v>
      </c>
      <c r="H246" s="32">
        <v>8413723.0199999996</v>
      </c>
      <c r="I246" s="32">
        <v>3699865.1963448543</v>
      </c>
      <c r="J246" s="122">
        <f t="shared" si="9"/>
        <v>0.30543098628304283</v>
      </c>
      <c r="K246" s="123">
        <v>0</v>
      </c>
      <c r="L246" s="123">
        <v>0</v>
      </c>
      <c r="M246" s="123">
        <v>37335.275522380689</v>
      </c>
      <c r="N246" s="123">
        <v>96383.723760082197</v>
      </c>
      <c r="O246" s="123">
        <v>21513.246573989185</v>
      </c>
      <c r="P246" s="124">
        <v>-382882.245</v>
      </c>
      <c r="Q246" s="124">
        <v>513673.27661455324</v>
      </c>
      <c r="R246" s="125">
        <v>869640.71732149285</v>
      </c>
      <c r="S246" s="21">
        <v>4855529.191137353</v>
      </c>
      <c r="T246" s="41">
        <v>155601.31097232579</v>
      </c>
      <c r="U246" s="19">
        <v>5011130.5021096785</v>
      </c>
      <c r="V246" s="19">
        <v>891868.50040019571</v>
      </c>
      <c r="W246" s="44">
        <f t="shared" si="10"/>
        <v>5902999.0025098743</v>
      </c>
      <c r="X246" s="126"/>
    </row>
    <row r="247" spans="1:24" s="127" customFormat="1" ht="16.5">
      <c r="A247" s="20">
        <v>758</v>
      </c>
      <c r="B247" s="18" t="s">
        <v>245</v>
      </c>
      <c r="C247" s="21">
        <v>8187</v>
      </c>
      <c r="D247" s="21">
        <v>10162883.310000001</v>
      </c>
      <c r="E247" s="21">
        <v>7505706.3965558372</v>
      </c>
      <c r="F247" s="21">
        <v>17668589.706555836</v>
      </c>
      <c r="G247" s="121">
        <v>1357.49</v>
      </c>
      <c r="H247" s="32">
        <v>11113770.630000001</v>
      </c>
      <c r="I247" s="32">
        <v>6554819.0765558351</v>
      </c>
      <c r="J247" s="122">
        <f t="shared" si="9"/>
        <v>0.37098711246453953</v>
      </c>
      <c r="K247" s="123">
        <v>1091862.2678159999</v>
      </c>
      <c r="L247" s="123">
        <v>115288.59000000001</v>
      </c>
      <c r="M247" s="123">
        <v>110028.03121703498</v>
      </c>
      <c r="N247" s="123">
        <v>150864.847075773</v>
      </c>
      <c r="O247" s="123">
        <v>0</v>
      </c>
      <c r="P247" s="124">
        <v>-437870.74999999994</v>
      </c>
      <c r="Q247" s="124">
        <v>-4307915.1460966785</v>
      </c>
      <c r="R247" s="125">
        <v>-2288051.4440695071</v>
      </c>
      <c r="S247" s="21">
        <v>989025.47249845788</v>
      </c>
      <c r="T247" s="41">
        <v>-171820.94679533321</v>
      </c>
      <c r="U247" s="19">
        <v>817204.5257031247</v>
      </c>
      <c r="V247" s="19">
        <v>1502007.3389785171</v>
      </c>
      <c r="W247" s="44">
        <f t="shared" si="10"/>
        <v>2319211.8646816416</v>
      </c>
      <c r="X247" s="126"/>
    </row>
    <row r="248" spans="1:24" s="127" customFormat="1" ht="16.5">
      <c r="A248" s="20">
        <v>759</v>
      </c>
      <c r="B248" s="18" t="s">
        <v>246</v>
      </c>
      <c r="C248" s="21">
        <v>1997</v>
      </c>
      <c r="D248" s="21">
        <v>2861729.44</v>
      </c>
      <c r="E248" s="21">
        <v>597747.4035432064</v>
      </c>
      <c r="F248" s="21">
        <v>3459476.8435432063</v>
      </c>
      <c r="G248" s="121">
        <v>1357.49</v>
      </c>
      <c r="H248" s="32">
        <v>2710907.53</v>
      </c>
      <c r="I248" s="32">
        <v>748569.31354320655</v>
      </c>
      <c r="J248" s="122">
        <f t="shared" si="9"/>
        <v>0.21638222985661604</v>
      </c>
      <c r="K248" s="123">
        <v>217688.01743999997</v>
      </c>
      <c r="L248" s="123">
        <v>0</v>
      </c>
      <c r="M248" s="123">
        <v>25294.539337896756</v>
      </c>
      <c r="N248" s="123">
        <v>25203.694695241524</v>
      </c>
      <c r="O248" s="123">
        <v>0</v>
      </c>
      <c r="P248" s="124">
        <v>-97966.815000000017</v>
      </c>
      <c r="Q248" s="124">
        <v>327847.10422797321</v>
      </c>
      <c r="R248" s="125">
        <v>11432.504784708492</v>
      </c>
      <c r="S248" s="21">
        <v>1258068.3590290265</v>
      </c>
      <c r="T248" s="41">
        <v>936170.71043685102</v>
      </c>
      <c r="U248" s="19">
        <v>2194239.0694658775</v>
      </c>
      <c r="V248" s="19">
        <v>451661.68976716424</v>
      </c>
      <c r="W248" s="44">
        <f t="shared" si="10"/>
        <v>2645900.7592330417</v>
      </c>
      <c r="X248" s="126"/>
    </row>
    <row r="249" spans="1:24" s="127" customFormat="1" ht="16.5">
      <c r="A249" s="20">
        <v>761</v>
      </c>
      <c r="B249" s="18" t="s">
        <v>247</v>
      </c>
      <c r="C249" s="21">
        <v>8563</v>
      </c>
      <c r="D249" s="21">
        <v>10818008.380000001</v>
      </c>
      <c r="E249" s="21">
        <v>1742491.4514546189</v>
      </c>
      <c r="F249" s="21">
        <v>12560499.83145462</v>
      </c>
      <c r="G249" s="121">
        <v>1357.49</v>
      </c>
      <c r="H249" s="32">
        <v>11624186.869999999</v>
      </c>
      <c r="I249" s="32">
        <v>936312.96145462058</v>
      </c>
      <c r="J249" s="122">
        <f t="shared" si="9"/>
        <v>7.4544243781593772E-2</v>
      </c>
      <c r="K249" s="123">
        <v>0</v>
      </c>
      <c r="L249" s="123">
        <v>0</v>
      </c>
      <c r="M249" s="123">
        <v>91841.970090673654</v>
      </c>
      <c r="N249" s="123">
        <v>136597.93078389351</v>
      </c>
      <c r="O249" s="123">
        <v>0</v>
      </c>
      <c r="P249" s="124">
        <v>-496178.07500000001</v>
      </c>
      <c r="Q249" s="124">
        <v>2486994.9629147374</v>
      </c>
      <c r="R249" s="125">
        <v>1717946.3211660339</v>
      </c>
      <c r="S249" s="21">
        <v>4873516.0714099593</v>
      </c>
      <c r="T249" s="41">
        <v>4217077.6899391618</v>
      </c>
      <c r="U249" s="19">
        <v>9090593.7613491211</v>
      </c>
      <c r="V249" s="19">
        <v>1732376.5917372527</v>
      </c>
      <c r="W249" s="44">
        <f t="shared" si="10"/>
        <v>10822970.353086375</v>
      </c>
      <c r="X249" s="126"/>
    </row>
    <row r="250" spans="1:24" s="127" customFormat="1" ht="16.5">
      <c r="A250" s="20">
        <v>762</v>
      </c>
      <c r="B250" s="18" t="s">
        <v>248</v>
      </c>
      <c r="C250" s="21">
        <v>3777</v>
      </c>
      <c r="D250" s="21">
        <v>4381157.1499999994</v>
      </c>
      <c r="E250" s="21">
        <v>1528239.3037782796</v>
      </c>
      <c r="F250" s="21">
        <v>5909396.453778279</v>
      </c>
      <c r="G250" s="121">
        <v>1357.49</v>
      </c>
      <c r="H250" s="32">
        <v>5127239.7300000004</v>
      </c>
      <c r="I250" s="32">
        <v>782156.72377827857</v>
      </c>
      <c r="J250" s="122">
        <f t="shared" si="9"/>
        <v>0.1323581401072173</v>
      </c>
      <c r="K250" s="123">
        <v>370693.54413599998</v>
      </c>
      <c r="L250" s="123">
        <v>0</v>
      </c>
      <c r="M250" s="123">
        <v>42881.401667224687</v>
      </c>
      <c r="N250" s="123">
        <v>71258.888828858791</v>
      </c>
      <c r="O250" s="123">
        <v>0</v>
      </c>
      <c r="P250" s="124">
        <v>-202191.06</v>
      </c>
      <c r="Q250" s="124">
        <v>1282522.1789039294</v>
      </c>
      <c r="R250" s="125">
        <v>765273.78337257635</v>
      </c>
      <c r="S250" s="21">
        <v>3112595.4606868681</v>
      </c>
      <c r="T250" s="41">
        <v>389298.17836242117</v>
      </c>
      <c r="U250" s="19">
        <v>3501893.6390492893</v>
      </c>
      <c r="V250" s="19">
        <v>823645.45412580844</v>
      </c>
      <c r="W250" s="44">
        <f t="shared" si="10"/>
        <v>4325539.0931750974</v>
      </c>
      <c r="X250" s="126"/>
    </row>
    <row r="251" spans="1:24" s="127" customFormat="1" ht="16.5">
      <c r="A251" s="20">
        <v>765</v>
      </c>
      <c r="B251" s="18" t="s">
        <v>249</v>
      </c>
      <c r="C251" s="21">
        <v>10348</v>
      </c>
      <c r="D251" s="21">
        <v>14538470.899999999</v>
      </c>
      <c r="E251" s="21">
        <v>3291930.4783083443</v>
      </c>
      <c r="F251" s="21">
        <v>17830401.378308341</v>
      </c>
      <c r="G251" s="121">
        <v>1357.49</v>
      </c>
      <c r="H251" s="32">
        <v>14047306.52</v>
      </c>
      <c r="I251" s="32">
        <v>3783094.8583083414</v>
      </c>
      <c r="J251" s="122">
        <f t="shared" si="9"/>
        <v>0.21217104304284945</v>
      </c>
      <c r="K251" s="123">
        <v>376720.07138133334</v>
      </c>
      <c r="L251" s="123">
        <v>0</v>
      </c>
      <c r="M251" s="123">
        <v>139851.30247822581</v>
      </c>
      <c r="N251" s="123">
        <v>168511.25311581956</v>
      </c>
      <c r="O251" s="123">
        <v>0</v>
      </c>
      <c r="P251" s="124">
        <v>-534693.52</v>
      </c>
      <c r="Q251" s="124">
        <v>-2513047.9136817916</v>
      </c>
      <c r="R251" s="125">
        <v>-984452.81385013321</v>
      </c>
      <c r="S251" s="21">
        <v>435983.23775179544</v>
      </c>
      <c r="T251" s="41">
        <v>1445548.2438668883</v>
      </c>
      <c r="U251" s="19">
        <v>1881531.4816186838</v>
      </c>
      <c r="V251" s="19">
        <v>1830643.5576642533</v>
      </c>
      <c r="W251" s="44">
        <f t="shared" si="10"/>
        <v>3712175.0392829371</v>
      </c>
      <c r="X251" s="126"/>
    </row>
    <row r="252" spans="1:24" s="127" customFormat="1" ht="16.5">
      <c r="A252" s="20">
        <v>768</v>
      </c>
      <c r="B252" s="18" t="s">
        <v>250</v>
      </c>
      <c r="C252" s="21">
        <v>2430</v>
      </c>
      <c r="D252" s="21">
        <v>2028439.37</v>
      </c>
      <c r="E252" s="21">
        <v>1771276.030710591</v>
      </c>
      <c r="F252" s="21">
        <v>3799715.4007105911</v>
      </c>
      <c r="G252" s="121">
        <v>1357.49</v>
      </c>
      <c r="H252" s="32">
        <v>3298700.7</v>
      </c>
      <c r="I252" s="32">
        <v>501014.70071059093</v>
      </c>
      <c r="J252" s="122">
        <f t="shared" si="9"/>
        <v>0.131855849155675</v>
      </c>
      <c r="K252" s="123">
        <v>274137.45623999997</v>
      </c>
      <c r="L252" s="123">
        <v>0</v>
      </c>
      <c r="M252" s="123">
        <v>28410.276875640517</v>
      </c>
      <c r="N252" s="123">
        <v>29253.504277080789</v>
      </c>
      <c r="O252" s="123">
        <v>0</v>
      </c>
      <c r="P252" s="124">
        <v>-194252.875</v>
      </c>
      <c r="Q252" s="124">
        <v>162972.09716201093</v>
      </c>
      <c r="R252" s="125">
        <v>498210.80131743796</v>
      </c>
      <c r="S252" s="21">
        <v>1299745.961582761</v>
      </c>
      <c r="T252" s="41">
        <v>365008.04224991472</v>
      </c>
      <c r="U252" s="19">
        <v>1664754.0038326757</v>
      </c>
      <c r="V252" s="19">
        <v>549596.73837664665</v>
      </c>
      <c r="W252" s="44">
        <f t="shared" si="10"/>
        <v>2214350.7422093223</v>
      </c>
      <c r="X252" s="126"/>
    </row>
    <row r="253" spans="1:24" s="127" customFormat="1" ht="16.5">
      <c r="A253" s="20">
        <v>777</v>
      </c>
      <c r="B253" s="18" t="s">
        <v>251</v>
      </c>
      <c r="C253" s="21">
        <v>7508</v>
      </c>
      <c r="D253" s="21">
        <v>7327909.6699999999</v>
      </c>
      <c r="E253" s="21">
        <v>5076248.9255857356</v>
      </c>
      <c r="F253" s="21">
        <v>12404158.595585736</v>
      </c>
      <c r="G253" s="121">
        <v>1357.49</v>
      </c>
      <c r="H253" s="32">
        <v>10192034.92</v>
      </c>
      <c r="I253" s="32">
        <v>2212123.6755857356</v>
      </c>
      <c r="J253" s="122">
        <f t="shared" si="9"/>
        <v>0.17833726153525345</v>
      </c>
      <c r="K253" s="123">
        <v>1019731.5746879999</v>
      </c>
      <c r="L253" s="123">
        <v>0</v>
      </c>
      <c r="M253" s="123">
        <v>86430.449602282781</v>
      </c>
      <c r="N253" s="123">
        <v>111890.24837359219</v>
      </c>
      <c r="O253" s="123">
        <v>0</v>
      </c>
      <c r="P253" s="124">
        <v>-390559.69</v>
      </c>
      <c r="Q253" s="124">
        <v>-703599.08243160334</v>
      </c>
      <c r="R253" s="125">
        <v>35274.828092681608</v>
      </c>
      <c r="S253" s="21">
        <v>2371292.0039106887</v>
      </c>
      <c r="T253" s="41">
        <v>2339514.9947062256</v>
      </c>
      <c r="U253" s="19">
        <v>4710806.9986169143</v>
      </c>
      <c r="V253" s="19">
        <v>1513946.9798106982</v>
      </c>
      <c r="W253" s="44">
        <f t="shared" si="10"/>
        <v>6224753.9784276122</v>
      </c>
      <c r="X253" s="126"/>
    </row>
    <row r="254" spans="1:24" s="127" customFormat="1" ht="16.5">
      <c r="A254" s="20">
        <v>778</v>
      </c>
      <c r="B254" s="18" t="s">
        <v>252</v>
      </c>
      <c r="C254" s="21">
        <v>6891</v>
      </c>
      <c r="D254" s="21">
        <v>8536722.3499999996</v>
      </c>
      <c r="E254" s="21">
        <v>1321725.2533857576</v>
      </c>
      <c r="F254" s="21">
        <v>9858447.6033857577</v>
      </c>
      <c r="G254" s="121">
        <v>1357.49</v>
      </c>
      <c r="H254" s="32">
        <v>9354463.5899999999</v>
      </c>
      <c r="I254" s="32">
        <v>503984.0133857578</v>
      </c>
      <c r="J254" s="122">
        <f t="shared" si="9"/>
        <v>5.1122046153866146E-2</v>
      </c>
      <c r="K254" s="123">
        <v>165214.05875199998</v>
      </c>
      <c r="L254" s="123">
        <v>0</v>
      </c>
      <c r="M254" s="123">
        <v>82956.41277151696</v>
      </c>
      <c r="N254" s="123">
        <v>102854.35222252992</v>
      </c>
      <c r="O254" s="123">
        <v>0</v>
      </c>
      <c r="P254" s="124">
        <v>-542706.03500000003</v>
      </c>
      <c r="Q254" s="124">
        <v>-344016.12169223517</v>
      </c>
      <c r="R254" s="125">
        <v>-365307.188666542</v>
      </c>
      <c r="S254" s="21">
        <v>-397020.50822697242</v>
      </c>
      <c r="T254" s="41">
        <v>3062816.203584725</v>
      </c>
      <c r="U254" s="19">
        <v>2665795.6953577525</v>
      </c>
      <c r="V254" s="19">
        <v>1311712.4057498253</v>
      </c>
      <c r="W254" s="44">
        <f t="shared" si="10"/>
        <v>3977508.1011075778</v>
      </c>
      <c r="X254" s="126"/>
    </row>
    <row r="255" spans="1:24" s="127" customFormat="1" ht="16.5">
      <c r="A255" s="20">
        <v>781</v>
      </c>
      <c r="B255" s="18" t="s">
        <v>253</v>
      </c>
      <c r="C255" s="21">
        <v>3584</v>
      </c>
      <c r="D255" s="21">
        <v>3019905.78</v>
      </c>
      <c r="E255" s="21">
        <v>996512.87054302613</v>
      </c>
      <c r="F255" s="21">
        <v>4016418.6505430257</v>
      </c>
      <c r="G255" s="121">
        <v>1357.49</v>
      </c>
      <c r="H255" s="32">
        <v>4865244.16</v>
      </c>
      <c r="I255" s="32">
        <v>-848825.50945697445</v>
      </c>
      <c r="J255" s="122">
        <f t="shared" si="9"/>
        <v>-0.21133890246780226</v>
      </c>
      <c r="K255" s="123">
        <v>356275.03206399997</v>
      </c>
      <c r="L255" s="123">
        <v>0</v>
      </c>
      <c r="M255" s="123">
        <v>37252.865209541669</v>
      </c>
      <c r="N255" s="123">
        <v>58101.690104858382</v>
      </c>
      <c r="O255" s="123">
        <v>0</v>
      </c>
      <c r="P255" s="124">
        <v>-214305.09000000003</v>
      </c>
      <c r="Q255" s="124">
        <v>1248489.7691305799</v>
      </c>
      <c r="R255" s="125">
        <v>1306112.8193550841</v>
      </c>
      <c r="S255" s="21">
        <v>1943101.5764070894</v>
      </c>
      <c r="T255" s="41">
        <v>555800.38442719635</v>
      </c>
      <c r="U255" s="19">
        <v>2498901.9608342857</v>
      </c>
      <c r="V255" s="19">
        <v>762515.52653531311</v>
      </c>
      <c r="W255" s="44">
        <f t="shared" si="10"/>
        <v>3261417.4873695988</v>
      </c>
      <c r="X255" s="126"/>
    </row>
    <row r="256" spans="1:24" s="127" customFormat="1" ht="16.5">
      <c r="A256" s="20">
        <v>783</v>
      </c>
      <c r="B256" s="18" t="s">
        <v>254</v>
      </c>
      <c r="C256" s="21">
        <v>6588</v>
      </c>
      <c r="D256" s="21">
        <v>8211001.6499999994</v>
      </c>
      <c r="E256" s="21">
        <v>1117784.8537190536</v>
      </c>
      <c r="F256" s="21">
        <v>9328786.5037190523</v>
      </c>
      <c r="G256" s="121">
        <v>1357.49</v>
      </c>
      <c r="H256" s="32">
        <v>8943144.1199999992</v>
      </c>
      <c r="I256" s="32">
        <v>385642.38371905312</v>
      </c>
      <c r="J256" s="122">
        <f t="shared" si="9"/>
        <v>4.1338965530544766E-2</v>
      </c>
      <c r="K256" s="123">
        <v>0</v>
      </c>
      <c r="L256" s="123">
        <v>0</v>
      </c>
      <c r="M256" s="123">
        <v>101470.09432315729</v>
      </c>
      <c r="N256" s="123">
        <v>106724.7515497998</v>
      </c>
      <c r="O256" s="123">
        <v>0</v>
      </c>
      <c r="P256" s="124">
        <v>-361487.73000000004</v>
      </c>
      <c r="Q256" s="124">
        <v>321640.53871847037</v>
      </c>
      <c r="R256" s="125">
        <v>197928.02868102744</v>
      </c>
      <c r="S256" s="21">
        <v>751918.06699150801</v>
      </c>
      <c r="T256" s="41">
        <v>1735930.5551118834</v>
      </c>
      <c r="U256" s="19">
        <v>2487848.6221033912</v>
      </c>
      <c r="V256" s="19">
        <v>1191405.4093865491</v>
      </c>
      <c r="W256" s="44">
        <f t="shared" si="10"/>
        <v>3679254.0314899404</v>
      </c>
      <c r="X256" s="126"/>
    </row>
    <row r="257" spans="1:24" s="127" customFormat="1" ht="16.5">
      <c r="A257" s="20">
        <v>785</v>
      </c>
      <c r="B257" s="18" t="s">
        <v>255</v>
      </c>
      <c r="C257" s="21">
        <v>2673</v>
      </c>
      <c r="D257" s="21">
        <v>2867519.48</v>
      </c>
      <c r="E257" s="21">
        <v>1333859.8056770565</v>
      </c>
      <c r="F257" s="21">
        <v>4201379.2856770568</v>
      </c>
      <c r="G257" s="121">
        <v>1357.49</v>
      </c>
      <c r="H257" s="32">
        <v>3628570.77</v>
      </c>
      <c r="I257" s="32">
        <v>572808.51567705674</v>
      </c>
      <c r="J257" s="122">
        <f t="shared" si="9"/>
        <v>0.13633820627188342</v>
      </c>
      <c r="K257" s="123">
        <v>837200.66443200014</v>
      </c>
      <c r="L257" s="123">
        <v>0</v>
      </c>
      <c r="M257" s="123">
        <v>33469.866979898186</v>
      </c>
      <c r="N257" s="123">
        <v>49916.175161407002</v>
      </c>
      <c r="O257" s="123">
        <v>0</v>
      </c>
      <c r="P257" s="124">
        <v>-170345.43000000002</v>
      </c>
      <c r="Q257" s="124">
        <v>600980.02634213038</v>
      </c>
      <c r="R257" s="124">
        <v>523216.70295990806</v>
      </c>
      <c r="S257" s="21">
        <v>2447246.5215524007</v>
      </c>
      <c r="T257" s="41">
        <v>890306.62881239434</v>
      </c>
      <c r="U257" s="19">
        <v>3337553.1503647948</v>
      </c>
      <c r="V257" s="19">
        <v>573303.01273730304</v>
      </c>
      <c r="W257" s="44">
        <f t="shared" si="10"/>
        <v>3910856.1631020978</v>
      </c>
      <c r="X257" s="126"/>
    </row>
    <row r="258" spans="1:24" s="127" customFormat="1" ht="16.5">
      <c r="A258" s="20">
        <v>790</v>
      </c>
      <c r="B258" s="18" t="s">
        <v>256</v>
      </c>
      <c r="C258" s="21">
        <v>23998</v>
      </c>
      <c r="D258" s="21">
        <v>32506887.079999998</v>
      </c>
      <c r="E258" s="21">
        <v>3969693.470613563</v>
      </c>
      <c r="F258" s="21">
        <v>36476580.55061356</v>
      </c>
      <c r="G258" s="121">
        <v>1357.49</v>
      </c>
      <c r="H258" s="32">
        <v>32577045.02</v>
      </c>
      <c r="I258" s="32">
        <v>3899535.5306135602</v>
      </c>
      <c r="J258" s="122">
        <f t="shared" si="9"/>
        <v>0.10690518331899856</v>
      </c>
      <c r="K258" s="123">
        <v>0</v>
      </c>
      <c r="L258" s="123">
        <v>0</v>
      </c>
      <c r="M258" s="123">
        <v>270695.01237474335</v>
      </c>
      <c r="N258" s="123">
        <v>494541.53906038735</v>
      </c>
      <c r="O258" s="123">
        <v>0</v>
      </c>
      <c r="P258" s="124">
        <v>-1766453.1674999997</v>
      </c>
      <c r="Q258" s="124">
        <v>3278098.8190262555</v>
      </c>
      <c r="R258" s="125">
        <v>1922700.5173990726</v>
      </c>
      <c r="S258" s="21">
        <v>8099118.25097402</v>
      </c>
      <c r="T258" s="41">
        <v>9957578.2568865996</v>
      </c>
      <c r="U258" s="19">
        <v>18056696.50786062</v>
      </c>
      <c r="V258" s="19">
        <v>4286647.1690116301</v>
      </c>
      <c r="W258" s="44">
        <f t="shared" si="10"/>
        <v>22343343.67687225</v>
      </c>
      <c r="X258" s="126"/>
    </row>
    <row r="259" spans="1:24" s="127" customFormat="1" ht="16.5">
      <c r="A259" s="20">
        <v>791</v>
      </c>
      <c r="B259" s="18" t="s">
        <v>257</v>
      </c>
      <c r="C259" s="21">
        <v>5131</v>
      </c>
      <c r="D259" s="21">
        <v>7293642.7199999988</v>
      </c>
      <c r="E259" s="21">
        <v>2148362.4664981337</v>
      </c>
      <c r="F259" s="21">
        <v>9442005.1864981316</v>
      </c>
      <c r="G259" s="121">
        <v>1357.49</v>
      </c>
      <c r="H259" s="32">
        <v>6965281.1900000004</v>
      </c>
      <c r="I259" s="32">
        <v>2476723.9964981312</v>
      </c>
      <c r="J259" s="122">
        <f t="shared" si="9"/>
        <v>0.26230911205596397</v>
      </c>
      <c r="K259" s="123">
        <v>684289.86303999997</v>
      </c>
      <c r="L259" s="123">
        <v>0</v>
      </c>
      <c r="M259" s="123">
        <v>59618.427701569948</v>
      </c>
      <c r="N259" s="123">
        <v>70278.533780294063</v>
      </c>
      <c r="O259" s="123">
        <v>0</v>
      </c>
      <c r="P259" s="124">
        <v>-238312.745</v>
      </c>
      <c r="Q259" s="124">
        <v>1147261.1355685191</v>
      </c>
      <c r="R259" s="125">
        <v>316944.30279168376</v>
      </c>
      <c r="S259" s="21">
        <v>4516803.514380198</v>
      </c>
      <c r="T259" s="41">
        <v>2788174.2729970529</v>
      </c>
      <c r="U259" s="19">
        <v>7304977.7873772513</v>
      </c>
      <c r="V259" s="19">
        <v>1181217.589555837</v>
      </c>
      <c r="W259" s="44">
        <f t="shared" si="10"/>
        <v>8486195.3769330885</v>
      </c>
      <c r="X259" s="126"/>
    </row>
    <row r="260" spans="1:24" s="127" customFormat="1" ht="16.5">
      <c r="A260" s="20">
        <v>831</v>
      </c>
      <c r="B260" s="18" t="s">
        <v>258</v>
      </c>
      <c r="C260" s="21">
        <v>4595</v>
      </c>
      <c r="D260" s="21">
        <v>6549968.0999999996</v>
      </c>
      <c r="E260" s="21">
        <v>1575805.6440658602</v>
      </c>
      <c r="F260" s="21">
        <v>8125773.7440658603</v>
      </c>
      <c r="G260" s="121">
        <v>1357.49</v>
      </c>
      <c r="H260" s="32">
        <v>6237666.5499999998</v>
      </c>
      <c r="I260" s="32">
        <v>1888107.1940658605</v>
      </c>
      <c r="J260" s="122">
        <f t="shared" si="9"/>
        <v>0.23236029620498835</v>
      </c>
      <c r="K260" s="123">
        <v>0</v>
      </c>
      <c r="L260" s="123">
        <v>0</v>
      </c>
      <c r="M260" s="123">
        <v>24488.804401893114</v>
      </c>
      <c r="N260" s="123">
        <v>82061.440104214038</v>
      </c>
      <c r="O260" s="123">
        <v>0</v>
      </c>
      <c r="P260" s="124">
        <v>-239595.99500000002</v>
      </c>
      <c r="Q260" s="124">
        <v>299823.68040519831</v>
      </c>
      <c r="R260" s="125">
        <v>410581.82918630476</v>
      </c>
      <c r="S260" s="21">
        <v>2465466.9531634706</v>
      </c>
      <c r="T260" s="41">
        <v>839628.33279283519</v>
      </c>
      <c r="U260" s="19">
        <v>3305095.2859563059</v>
      </c>
      <c r="V260" s="19">
        <v>662990.20918327174</v>
      </c>
      <c r="W260" s="44">
        <f t="shared" si="10"/>
        <v>3968085.4951395774</v>
      </c>
      <c r="X260" s="126"/>
    </row>
    <row r="261" spans="1:24" s="127" customFormat="1" ht="16.5">
      <c r="A261" s="20">
        <v>832</v>
      </c>
      <c r="B261" s="18" t="s">
        <v>259</v>
      </c>
      <c r="C261" s="21">
        <v>3913</v>
      </c>
      <c r="D261" s="21">
        <v>5481112.5899999999</v>
      </c>
      <c r="E261" s="21">
        <v>2368412.4690227704</v>
      </c>
      <c r="F261" s="21">
        <v>7849525.0590227703</v>
      </c>
      <c r="G261" s="121">
        <v>1357.49</v>
      </c>
      <c r="H261" s="32">
        <v>5311858.37</v>
      </c>
      <c r="I261" s="32">
        <v>2537666.6890227702</v>
      </c>
      <c r="J261" s="122">
        <f t="shared" si="9"/>
        <v>0.32328920156841923</v>
      </c>
      <c r="K261" s="123">
        <v>1237199.8810079996</v>
      </c>
      <c r="L261" s="123">
        <v>0</v>
      </c>
      <c r="M261" s="123">
        <v>46455.749886680198</v>
      </c>
      <c r="N261" s="123">
        <v>59833.552691622295</v>
      </c>
      <c r="O261" s="123">
        <v>0</v>
      </c>
      <c r="P261" s="124">
        <v>-225608.9</v>
      </c>
      <c r="Q261" s="124">
        <v>1686247.4493301946</v>
      </c>
      <c r="R261" s="125">
        <v>1114186.5040817787</v>
      </c>
      <c r="S261" s="21">
        <v>6455980.9260210451</v>
      </c>
      <c r="T261" s="41">
        <v>1431731.3106253529</v>
      </c>
      <c r="U261" s="19">
        <v>7887712.236646398</v>
      </c>
      <c r="V261" s="19">
        <v>756435.50344342866</v>
      </c>
      <c r="W261" s="44">
        <f t="shared" si="10"/>
        <v>8644147.7400898263</v>
      </c>
      <c r="X261" s="126"/>
    </row>
    <row r="262" spans="1:24" s="127" customFormat="1" ht="16.5">
      <c r="A262" s="20">
        <v>833</v>
      </c>
      <c r="B262" s="18" t="s">
        <v>260</v>
      </c>
      <c r="C262" s="21">
        <v>1677</v>
      </c>
      <c r="D262" s="21">
        <v>2085848.36</v>
      </c>
      <c r="E262" s="21">
        <v>455564.42078385915</v>
      </c>
      <c r="F262" s="21">
        <v>2541412.7807838591</v>
      </c>
      <c r="G262" s="121">
        <v>1357.49</v>
      </c>
      <c r="H262" s="32">
        <v>2276510.73</v>
      </c>
      <c r="I262" s="32">
        <v>264902.0507838591</v>
      </c>
      <c r="J262" s="122">
        <f t="shared" si="9"/>
        <v>0.10423416958741909</v>
      </c>
      <c r="K262" s="123">
        <v>50217.304383999995</v>
      </c>
      <c r="L262" s="123">
        <v>0</v>
      </c>
      <c r="M262" s="123">
        <v>15464.772759888143</v>
      </c>
      <c r="N262" s="123">
        <v>22005.875325849975</v>
      </c>
      <c r="O262" s="123">
        <v>5150.4715071752535</v>
      </c>
      <c r="P262" s="124">
        <v>-77251.12</v>
      </c>
      <c r="Q262" s="124">
        <v>511175.18887927657</v>
      </c>
      <c r="R262" s="125">
        <v>643403.33240608778</v>
      </c>
      <c r="S262" s="21">
        <v>1435067.8760461367</v>
      </c>
      <c r="T262" s="41">
        <v>401342.61739297368</v>
      </c>
      <c r="U262" s="19">
        <v>1836410.4934391105</v>
      </c>
      <c r="V262" s="19">
        <v>319177.43982400087</v>
      </c>
      <c r="W262" s="44">
        <f t="shared" si="10"/>
        <v>2155587.9332631114</v>
      </c>
      <c r="X262" s="126"/>
    </row>
    <row r="263" spans="1:24" s="127" customFormat="1" ht="16.5">
      <c r="A263" s="20">
        <v>834</v>
      </c>
      <c r="B263" s="18" t="s">
        <v>261</v>
      </c>
      <c r="C263" s="21">
        <v>5967</v>
      </c>
      <c r="D263" s="21">
        <v>8262966.0499999989</v>
      </c>
      <c r="E263" s="21">
        <v>1110717.3491179983</v>
      </c>
      <c r="F263" s="21">
        <v>9373683.3991179969</v>
      </c>
      <c r="G263" s="121">
        <v>1357.49</v>
      </c>
      <c r="H263" s="32">
        <v>8100142.8300000001</v>
      </c>
      <c r="I263" s="32">
        <v>1273540.5691179968</v>
      </c>
      <c r="J263" s="122">
        <f t="shared" si="9"/>
        <v>0.13586340768004057</v>
      </c>
      <c r="K263" s="123">
        <v>0</v>
      </c>
      <c r="L263" s="123">
        <v>0</v>
      </c>
      <c r="M263" s="123">
        <v>48224.752250064063</v>
      </c>
      <c r="N263" s="123">
        <v>112656.6406588559</v>
      </c>
      <c r="O263" s="123">
        <v>0</v>
      </c>
      <c r="P263" s="124">
        <v>-322033.59500000003</v>
      </c>
      <c r="Q263" s="124">
        <v>1228827.6821820433</v>
      </c>
      <c r="R263" s="125">
        <v>786595.51759243896</v>
      </c>
      <c r="S263" s="21">
        <v>3127811.566801399</v>
      </c>
      <c r="T263" s="41">
        <v>1522103.5345020047</v>
      </c>
      <c r="U263" s="19">
        <v>4649915.1013034042</v>
      </c>
      <c r="V263" s="19">
        <v>1065683.7881266284</v>
      </c>
      <c r="W263" s="44">
        <f t="shared" si="10"/>
        <v>5715598.889430033</v>
      </c>
      <c r="X263" s="126"/>
    </row>
    <row r="264" spans="1:24" s="127" customFormat="1" ht="16.5">
      <c r="A264" s="20">
        <v>837</v>
      </c>
      <c r="B264" s="18" t="s">
        <v>262</v>
      </c>
      <c r="C264" s="21">
        <v>244223</v>
      </c>
      <c r="D264" s="21">
        <v>299846239.18999994</v>
      </c>
      <c r="E264" s="21">
        <v>59281916.051402606</v>
      </c>
      <c r="F264" s="21">
        <v>359128155.24140257</v>
      </c>
      <c r="G264" s="121">
        <v>1357.49</v>
      </c>
      <c r="H264" s="32">
        <v>331530280.26999998</v>
      </c>
      <c r="I264" s="32">
        <v>27597874.971402586</v>
      </c>
      <c r="J264" s="122">
        <f t="shared" si="9"/>
        <v>7.6846870869401909E-2</v>
      </c>
      <c r="K264" s="123">
        <v>0</v>
      </c>
      <c r="L264" s="123">
        <v>0</v>
      </c>
      <c r="M264" s="123">
        <v>3742870.7500101919</v>
      </c>
      <c r="N264" s="123">
        <v>4943657.8650431829</v>
      </c>
      <c r="O264" s="123">
        <v>3070312.5714212377</v>
      </c>
      <c r="P264" s="124">
        <v>-31387590.619350001</v>
      </c>
      <c r="Q264" s="124">
        <v>-52080224.427214928</v>
      </c>
      <c r="R264" s="125">
        <v>-16714506.631136214</v>
      </c>
      <c r="S264" s="21">
        <v>-60827605.519823946</v>
      </c>
      <c r="T264" s="41">
        <v>3944188.9165353635</v>
      </c>
      <c r="U264" s="19">
        <v>-56883416.603288583</v>
      </c>
      <c r="V264" s="19">
        <v>34980819.591582865</v>
      </c>
      <c r="W264" s="44">
        <f t="shared" si="10"/>
        <v>-21902597.011705719</v>
      </c>
      <c r="X264" s="126"/>
    </row>
    <row r="265" spans="1:24" s="127" customFormat="1" ht="16.5">
      <c r="A265" s="20">
        <v>844</v>
      </c>
      <c r="B265" s="18" t="s">
        <v>263</v>
      </c>
      <c r="C265" s="21">
        <v>1479</v>
      </c>
      <c r="D265" s="21">
        <v>1286822</v>
      </c>
      <c r="E265" s="21">
        <v>480042.89322991966</v>
      </c>
      <c r="F265" s="21">
        <v>1766864.8932299197</v>
      </c>
      <c r="G265" s="121">
        <v>1357.49</v>
      </c>
      <c r="H265" s="32">
        <v>2007727.71</v>
      </c>
      <c r="I265" s="32">
        <v>-240862.81677008024</v>
      </c>
      <c r="J265" s="122">
        <f t="shared" si="9"/>
        <v>-0.13632214760335787</v>
      </c>
      <c r="K265" s="123">
        <v>200540.07105599996</v>
      </c>
      <c r="L265" s="123">
        <v>0</v>
      </c>
      <c r="M265" s="123">
        <v>14056.452752305346</v>
      </c>
      <c r="N265" s="123">
        <v>25916.400824713786</v>
      </c>
      <c r="O265" s="123">
        <v>0</v>
      </c>
      <c r="P265" s="124">
        <v>-72814.375</v>
      </c>
      <c r="Q265" s="124">
        <v>32456.154893632938</v>
      </c>
      <c r="R265" s="125">
        <v>-119917.78270891006</v>
      </c>
      <c r="S265" s="21">
        <v>-160625.89495233831</v>
      </c>
      <c r="T265" s="41">
        <v>660880.56790014298</v>
      </c>
      <c r="U265" s="19">
        <v>500254.67294780468</v>
      </c>
      <c r="V265" s="19">
        <v>350327.57536007016</v>
      </c>
      <c r="W265" s="44">
        <f t="shared" si="10"/>
        <v>850582.24830787489</v>
      </c>
      <c r="X265" s="126"/>
    </row>
    <row r="266" spans="1:24" s="127" customFormat="1" ht="16.5">
      <c r="A266" s="20">
        <v>845</v>
      </c>
      <c r="B266" s="18" t="s">
        <v>264</v>
      </c>
      <c r="C266" s="21">
        <v>2882</v>
      </c>
      <c r="D266" s="21">
        <v>4183166.12</v>
      </c>
      <c r="E266" s="21">
        <v>1530344.1734867035</v>
      </c>
      <c r="F266" s="21">
        <v>5713510.2934867032</v>
      </c>
      <c r="G266" s="121">
        <v>1357.49</v>
      </c>
      <c r="H266" s="32">
        <v>3912286.18</v>
      </c>
      <c r="I266" s="32">
        <v>1801224.113486703</v>
      </c>
      <c r="J266" s="122">
        <f t="shared" si="9"/>
        <v>0.31525699980624267</v>
      </c>
      <c r="K266" s="123">
        <v>364088.77788800001</v>
      </c>
      <c r="L266" s="123">
        <v>0</v>
      </c>
      <c r="M266" s="123">
        <v>32827.879225741381</v>
      </c>
      <c r="N266" s="123">
        <v>40070.301053138428</v>
      </c>
      <c r="O266" s="123">
        <v>0</v>
      </c>
      <c r="P266" s="124">
        <v>-144438.68350000001</v>
      </c>
      <c r="Q266" s="124">
        <v>264983.62117338402</v>
      </c>
      <c r="R266" s="125">
        <v>98475.382616933959</v>
      </c>
      <c r="S266" s="21">
        <v>2457231.3919439008</v>
      </c>
      <c r="T266" s="41">
        <v>1005762.2059302767</v>
      </c>
      <c r="U266" s="19">
        <v>3462993.5978741776</v>
      </c>
      <c r="V266" s="19">
        <v>560966.30026797939</v>
      </c>
      <c r="W266" s="44">
        <f t="shared" si="10"/>
        <v>4023959.8981421571</v>
      </c>
      <c r="X266" s="126"/>
    </row>
    <row r="267" spans="1:24" s="127" customFormat="1" ht="16.5">
      <c r="A267" s="20">
        <v>846</v>
      </c>
      <c r="B267" s="18" t="s">
        <v>265</v>
      </c>
      <c r="C267" s="21">
        <v>4952</v>
      </c>
      <c r="D267" s="21">
        <v>6652687.21</v>
      </c>
      <c r="E267" s="21">
        <v>902183.27509652497</v>
      </c>
      <c r="F267" s="21">
        <v>7554870.4850965254</v>
      </c>
      <c r="G267" s="121">
        <v>1357.49</v>
      </c>
      <c r="H267" s="32">
        <v>6722290.4800000004</v>
      </c>
      <c r="I267" s="32">
        <v>832580.00509652495</v>
      </c>
      <c r="J267" s="122">
        <f t="shared" si="9"/>
        <v>0.11020440479276958</v>
      </c>
      <c r="K267" s="123">
        <v>53607.235541333328</v>
      </c>
      <c r="L267" s="123">
        <v>0</v>
      </c>
      <c r="M267" s="123">
        <v>55667.828459399054</v>
      </c>
      <c r="N267" s="123">
        <v>74939.985284824084</v>
      </c>
      <c r="O267" s="123">
        <v>0</v>
      </c>
      <c r="P267" s="124">
        <v>-254228.63250000001</v>
      </c>
      <c r="Q267" s="124">
        <v>1862295.3953796236</v>
      </c>
      <c r="R267" s="125">
        <v>798628.76218654879</v>
      </c>
      <c r="S267" s="21">
        <v>3423490.5794482538</v>
      </c>
      <c r="T267" s="41">
        <v>2954256.1766410749</v>
      </c>
      <c r="U267" s="19">
        <v>6377746.7560893288</v>
      </c>
      <c r="V267" s="19">
        <v>1090060.7945677161</v>
      </c>
      <c r="W267" s="44">
        <f t="shared" si="10"/>
        <v>7467807.5506570451</v>
      </c>
      <c r="X267" s="126"/>
    </row>
    <row r="268" spans="1:24" s="127" customFormat="1" ht="16.5">
      <c r="A268" s="20">
        <v>848</v>
      </c>
      <c r="B268" s="18" t="s">
        <v>266</v>
      </c>
      <c r="C268" s="21">
        <v>4241</v>
      </c>
      <c r="D268" s="21">
        <v>5271980.6399999997</v>
      </c>
      <c r="E268" s="21">
        <v>1525164.0047876879</v>
      </c>
      <c r="F268" s="21">
        <v>6797144.6447876878</v>
      </c>
      <c r="G268" s="121">
        <v>1357.49</v>
      </c>
      <c r="H268" s="32">
        <v>5757115.0899999999</v>
      </c>
      <c r="I268" s="32">
        <v>1040029.554787688</v>
      </c>
      <c r="J268" s="122">
        <f t="shared" ref="J268:J303" si="11">I268/F268</f>
        <v>0.1530097723586363</v>
      </c>
      <c r="K268" s="123">
        <v>240343.7579893333</v>
      </c>
      <c r="L268" s="123">
        <v>0</v>
      </c>
      <c r="M268" s="123">
        <v>47579.864440091631</v>
      </c>
      <c r="N268" s="123">
        <v>79672.896146887157</v>
      </c>
      <c r="O268" s="123">
        <v>0</v>
      </c>
      <c r="P268" s="124">
        <v>-231631.26499999998</v>
      </c>
      <c r="Q268" s="124">
        <v>568124.55437067663</v>
      </c>
      <c r="R268" s="125">
        <v>576729.73097316187</v>
      </c>
      <c r="S268" s="21">
        <v>2320849.0937078386</v>
      </c>
      <c r="T268" s="41">
        <v>2431904.4090813613</v>
      </c>
      <c r="U268" s="19">
        <v>4752753.5027891994</v>
      </c>
      <c r="V268" s="19">
        <v>928094.26553796174</v>
      </c>
      <c r="W268" s="44">
        <f t="shared" ref="W268:W303" si="12">U268+V268</f>
        <v>5680847.7683271607</v>
      </c>
      <c r="X268" s="126"/>
    </row>
    <row r="269" spans="1:24" s="127" customFormat="1" ht="16.5">
      <c r="A269" s="20">
        <v>849</v>
      </c>
      <c r="B269" s="18" t="s">
        <v>267</v>
      </c>
      <c r="C269" s="21">
        <v>2938</v>
      </c>
      <c r="D269" s="21">
        <v>4978339.67</v>
      </c>
      <c r="E269" s="21">
        <v>755270.73019429063</v>
      </c>
      <c r="F269" s="21">
        <v>5733610.400194291</v>
      </c>
      <c r="G269" s="121">
        <v>1357.49</v>
      </c>
      <c r="H269" s="32">
        <v>3988305.62</v>
      </c>
      <c r="I269" s="32">
        <v>1745304.7801942909</v>
      </c>
      <c r="J269" s="122">
        <f t="shared" si="11"/>
        <v>0.3043989141876729</v>
      </c>
      <c r="K269" s="123">
        <v>155394.37693866668</v>
      </c>
      <c r="L269" s="123">
        <v>0</v>
      </c>
      <c r="M269" s="123">
        <v>37196.265605891036</v>
      </c>
      <c r="N269" s="123">
        <v>43732.769808650635</v>
      </c>
      <c r="O269" s="123">
        <v>0</v>
      </c>
      <c r="P269" s="124">
        <v>-161036.10500000001</v>
      </c>
      <c r="Q269" s="124">
        <v>571440.34936125285</v>
      </c>
      <c r="R269" s="125">
        <v>101848.67149310854</v>
      </c>
      <c r="S269" s="21">
        <v>2493881.1084018606</v>
      </c>
      <c r="T269" s="41">
        <v>1542832.0677826763</v>
      </c>
      <c r="U269" s="19">
        <v>4036713.1761845369</v>
      </c>
      <c r="V269" s="19">
        <v>624802.38183468417</v>
      </c>
      <c r="W269" s="44">
        <f t="shared" si="12"/>
        <v>4661515.5580192208</v>
      </c>
      <c r="X269" s="126"/>
    </row>
    <row r="270" spans="1:24" s="127" customFormat="1" ht="16.5">
      <c r="A270" s="20">
        <v>850</v>
      </c>
      <c r="B270" s="18" t="s">
        <v>268</v>
      </c>
      <c r="C270" s="21">
        <v>2387</v>
      </c>
      <c r="D270" s="21">
        <v>4046904.79</v>
      </c>
      <c r="E270" s="21">
        <v>505450.21920176368</v>
      </c>
      <c r="F270" s="21">
        <v>4552355.0092017641</v>
      </c>
      <c r="G270" s="121">
        <v>1357.49</v>
      </c>
      <c r="H270" s="32">
        <v>3240328.63</v>
      </c>
      <c r="I270" s="32">
        <v>1312026.3792017642</v>
      </c>
      <c r="J270" s="122">
        <f t="shared" si="11"/>
        <v>0.28820827386039527</v>
      </c>
      <c r="K270" s="123">
        <v>30919.683050666663</v>
      </c>
      <c r="L270" s="123">
        <v>0</v>
      </c>
      <c r="M270" s="123">
        <v>18320.750301829936</v>
      </c>
      <c r="N270" s="123">
        <v>41895.893497630139</v>
      </c>
      <c r="O270" s="123">
        <v>0</v>
      </c>
      <c r="P270" s="124">
        <v>-126762.62000000001</v>
      </c>
      <c r="Q270" s="124">
        <v>452798.20734385669</v>
      </c>
      <c r="R270" s="125">
        <v>406017.78741767467</v>
      </c>
      <c r="S270" s="21">
        <v>2135216.0808134223</v>
      </c>
      <c r="T270" s="41">
        <v>844296.0164284627</v>
      </c>
      <c r="U270" s="19">
        <v>2979512.097241885</v>
      </c>
      <c r="V270" s="19">
        <v>414579.7562173722</v>
      </c>
      <c r="W270" s="44">
        <f t="shared" si="12"/>
        <v>3394091.8534592572</v>
      </c>
      <c r="X270" s="126"/>
    </row>
    <row r="271" spans="1:24" s="127" customFormat="1" ht="16.5">
      <c r="A271" s="20">
        <v>851</v>
      </c>
      <c r="B271" s="18" t="s">
        <v>269</v>
      </c>
      <c r="C271" s="21">
        <v>21333</v>
      </c>
      <c r="D271" s="21">
        <v>33447319.09</v>
      </c>
      <c r="E271" s="21">
        <v>3684521.5118757533</v>
      </c>
      <c r="F271" s="21">
        <v>37131840.601875752</v>
      </c>
      <c r="G271" s="121">
        <v>1357.49</v>
      </c>
      <c r="H271" s="32">
        <v>28959334.170000002</v>
      </c>
      <c r="I271" s="32">
        <v>8172506.4318757504</v>
      </c>
      <c r="J271" s="122">
        <f t="shared" si="11"/>
        <v>0.22009429910842901</v>
      </c>
      <c r="K271" s="123">
        <v>187822.89988800001</v>
      </c>
      <c r="L271" s="123">
        <v>0</v>
      </c>
      <c r="M271" s="123">
        <v>275948.17590176559</v>
      </c>
      <c r="N271" s="123">
        <v>393017.39976434922</v>
      </c>
      <c r="O271" s="123">
        <v>0</v>
      </c>
      <c r="P271" s="124">
        <v>-1521914.4745499999</v>
      </c>
      <c r="Q271" s="124">
        <v>-3093335.6213536244</v>
      </c>
      <c r="R271" s="125">
        <v>-2353377.4286165251</v>
      </c>
      <c r="S271" s="21">
        <v>2060667.3829097142</v>
      </c>
      <c r="T271" s="41">
        <v>6623683.4318045564</v>
      </c>
      <c r="U271" s="19">
        <v>8684350.8147142716</v>
      </c>
      <c r="V271" s="19">
        <v>3168869.9046917036</v>
      </c>
      <c r="W271" s="44">
        <f t="shared" si="12"/>
        <v>11853220.719405975</v>
      </c>
      <c r="X271" s="126"/>
    </row>
    <row r="272" spans="1:24" s="127" customFormat="1" ht="16.5">
      <c r="A272" s="20">
        <v>853</v>
      </c>
      <c r="B272" s="18" t="s">
        <v>270</v>
      </c>
      <c r="C272" s="21">
        <v>195137</v>
      </c>
      <c r="D272" s="21">
        <v>229491271.88</v>
      </c>
      <c r="E272" s="21">
        <v>71102919.72689791</v>
      </c>
      <c r="F272" s="21">
        <v>300594191.60689789</v>
      </c>
      <c r="G272" s="121">
        <v>1357.49</v>
      </c>
      <c r="H272" s="32">
        <v>264896526.13</v>
      </c>
      <c r="I272" s="32">
        <v>35697665.476897895</v>
      </c>
      <c r="J272" s="122">
        <f t="shared" si="11"/>
        <v>0.11875700354044606</v>
      </c>
      <c r="K272" s="123">
        <v>0</v>
      </c>
      <c r="L272" s="123">
        <v>0</v>
      </c>
      <c r="M272" s="123">
        <v>3057755.706997944</v>
      </c>
      <c r="N272" s="123">
        <v>3369676.5717320642</v>
      </c>
      <c r="O272" s="123">
        <v>1285804.7603342002</v>
      </c>
      <c r="P272" s="124">
        <v>-20359884.467250001</v>
      </c>
      <c r="Q272" s="124">
        <v>-14897571.48047613</v>
      </c>
      <c r="R272" s="125">
        <v>3279958.0116260764</v>
      </c>
      <c r="S272" s="21">
        <v>11433404.579862051</v>
      </c>
      <c r="T272" s="41">
        <v>-2685954.7905126396</v>
      </c>
      <c r="U272" s="19">
        <v>8747449.7893494107</v>
      </c>
      <c r="V272" s="19">
        <v>30313200.656417221</v>
      </c>
      <c r="W272" s="44">
        <f t="shared" si="12"/>
        <v>39060650.445766628</v>
      </c>
      <c r="X272" s="126"/>
    </row>
    <row r="273" spans="1:24" s="127" customFormat="1" ht="16.5">
      <c r="A273" s="20">
        <v>854</v>
      </c>
      <c r="B273" s="18" t="s">
        <v>271</v>
      </c>
      <c r="C273" s="21">
        <v>3296</v>
      </c>
      <c r="D273" s="21">
        <v>2932630.2500000005</v>
      </c>
      <c r="E273" s="21">
        <v>1704144.9486598056</v>
      </c>
      <c r="F273" s="21">
        <v>4636775.1986598056</v>
      </c>
      <c r="G273" s="121">
        <v>1357.49</v>
      </c>
      <c r="H273" s="32">
        <v>4474287.04</v>
      </c>
      <c r="I273" s="32">
        <v>162488.15865980554</v>
      </c>
      <c r="J273" s="122">
        <f t="shared" si="11"/>
        <v>3.5043354852909506E-2</v>
      </c>
      <c r="K273" s="123">
        <v>1064207.9447039999</v>
      </c>
      <c r="L273" s="123">
        <v>0</v>
      </c>
      <c r="M273" s="123">
        <v>41397.414920524723</v>
      </c>
      <c r="N273" s="123">
        <v>38307.517073735711</v>
      </c>
      <c r="O273" s="123">
        <v>0</v>
      </c>
      <c r="P273" s="124">
        <v>-147113.80499999999</v>
      </c>
      <c r="Q273" s="124">
        <v>711492.36806556024</v>
      </c>
      <c r="R273" s="125">
        <v>324962.2577487462</v>
      </c>
      <c r="S273" s="21">
        <v>2195741.8561723721</v>
      </c>
      <c r="T273" s="41">
        <v>1306155.668749063</v>
      </c>
      <c r="U273" s="19">
        <v>3501897.5249214349</v>
      </c>
      <c r="V273" s="19">
        <v>658671.04469269828</v>
      </c>
      <c r="W273" s="44">
        <f t="shared" si="12"/>
        <v>4160568.5696141333</v>
      </c>
      <c r="X273" s="126"/>
    </row>
    <row r="274" spans="1:24" s="127" customFormat="1" ht="16.5">
      <c r="A274" s="20">
        <v>857</v>
      </c>
      <c r="B274" s="18" t="s">
        <v>272</v>
      </c>
      <c r="C274" s="21">
        <v>2420</v>
      </c>
      <c r="D274" s="21">
        <v>2350270.89</v>
      </c>
      <c r="E274" s="21">
        <v>774008.08682946558</v>
      </c>
      <c r="F274" s="21">
        <v>3124278.9768294655</v>
      </c>
      <c r="G274" s="121">
        <v>1357.49</v>
      </c>
      <c r="H274" s="32">
        <v>3285125.8</v>
      </c>
      <c r="I274" s="32">
        <v>-160846.82317053434</v>
      </c>
      <c r="J274" s="122">
        <f t="shared" si="11"/>
        <v>-5.1482861922197011E-2</v>
      </c>
      <c r="K274" s="123">
        <v>262873.75839999993</v>
      </c>
      <c r="L274" s="123">
        <v>0</v>
      </c>
      <c r="M274" s="123">
        <v>25331.95864728</v>
      </c>
      <c r="N274" s="123">
        <v>27936.545866015218</v>
      </c>
      <c r="O274" s="123">
        <v>0</v>
      </c>
      <c r="P274" s="124">
        <v>-161995.5</v>
      </c>
      <c r="Q274" s="124">
        <v>-1167025.4108434487</v>
      </c>
      <c r="R274" s="125">
        <v>-788546.30127169937</v>
      </c>
      <c r="S274" s="21">
        <v>-1962271.7723723873</v>
      </c>
      <c r="T274" s="41">
        <v>981437.77164200554</v>
      </c>
      <c r="U274" s="19">
        <v>-980834.00073038181</v>
      </c>
      <c r="V274" s="19">
        <v>527361.04443364893</v>
      </c>
      <c r="W274" s="44">
        <f t="shared" si="12"/>
        <v>-453472.95629673288</v>
      </c>
      <c r="X274" s="126"/>
    </row>
    <row r="275" spans="1:24" s="127" customFormat="1" ht="16.5">
      <c r="A275" s="20">
        <v>858</v>
      </c>
      <c r="B275" s="18" t="s">
        <v>273</v>
      </c>
      <c r="C275" s="21">
        <v>39718</v>
      </c>
      <c r="D275" s="21">
        <v>67377186.120000005</v>
      </c>
      <c r="E275" s="21">
        <v>8059955.2724082787</v>
      </c>
      <c r="F275" s="21">
        <v>75437141.392408282</v>
      </c>
      <c r="G275" s="121">
        <v>1357.49</v>
      </c>
      <c r="H275" s="32">
        <v>53916787.82</v>
      </c>
      <c r="I275" s="32">
        <v>21520353.572408281</v>
      </c>
      <c r="J275" s="122">
        <f t="shared" si="11"/>
        <v>0.2852753057073556</v>
      </c>
      <c r="K275" s="123">
        <v>0</v>
      </c>
      <c r="L275" s="123">
        <v>0</v>
      </c>
      <c r="M275" s="123">
        <v>404243.05602687836</v>
      </c>
      <c r="N275" s="123">
        <v>781119.72420620418</v>
      </c>
      <c r="O275" s="123">
        <v>360034.5824941771</v>
      </c>
      <c r="P275" s="124">
        <v>-2544066.0631500003</v>
      </c>
      <c r="Q275" s="124">
        <v>2487034.7863207255</v>
      </c>
      <c r="R275" s="125">
        <v>827785.34779093298</v>
      </c>
      <c r="S275" s="21">
        <v>23836505.006097198</v>
      </c>
      <c r="T275" s="41">
        <v>-686944.33077511692</v>
      </c>
      <c r="U275" s="19">
        <v>23149560.675322082</v>
      </c>
      <c r="V275" s="19">
        <v>4462632.614209543</v>
      </c>
      <c r="W275" s="44">
        <f t="shared" si="12"/>
        <v>27612193.289531626</v>
      </c>
      <c r="X275" s="126"/>
    </row>
    <row r="276" spans="1:24" s="127" customFormat="1" ht="16.5">
      <c r="A276" s="20">
        <v>859</v>
      </c>
      <c r="B276" s="18" t="s">
        <v>274</v>
      </c>
      <c r="C276" s="21">
        <v>6593</v>
      </c>
      <c r="D276" s="21">
        <v>18387684</v>
      </c>
      <c r="E276" s="21">
        <v>877565.06901993346</v>
      </c>
      <c r="F276" s="21">
        <v>19265249.069019932</v>
      </c>
      <c r="G276" s="121">
        <v>1357.49</v>
      </c>
      <c r="H276" s="32">
        <v>8949931.5700000003</v>
      </c>
      <c r="I276" s="32">
        <v>10315317.499019932</v>
      </c>
      <c r="J276" s="122">
        <f t="shared" si="11"/>
        <v>0.5354364982287092</v>
      </c>
      <c r="K276" s="123">
        <v>0</v>
      </c>
      <c r="L276" s="123">
        <v>0</v>
      </c>
      <c r="M276" s="123">
        <v>45926.895687132892</v>
      </c>
      <c r="N276" s="123">
        <v>107548.93526677745</v>
      </c>
      <c r="O276" s="123">
        <v>0</v>
      </c>
      <c r="P276" s="124">
        <v>-285407.15000000002</v>
      </c>
      <c r="Q276" s="124">
        <v>-1591538.826485574</v>
      </c>
      <c r="R276" s="125">
        <v>-1816796.2250790051</v>
      </c>
      <c r="S276" s="21">
        <v>6775051.1284092646</v>
      </c>
      <c r="T276" s="41">
        <v>4830090.4899344286</v>
      </c>
      <c r="U276" s="19">
        <v>11605141.618343692</v>
      </c>
      <c r="V276" s="19">
        <v>953070.92095545004</v>
      </c>
      <c r="W276" s="44">
        <f t="shared" si="12"/>
        <v>12558212.539299142</v>
      </c>
      <c r="X276" s="126"/>
    </row>
    <row r="277" spans="1:24" s="127" customFormat="1" ht="16.5">
      <c r="A277" s="20">
        <v>886</v>
      </c>
      <c r="B277" s="18" t="s">
        <v>275</v>
      </c>
      <c r="C277" s="21">
        <v>12669</v>
      </c>
      <c r="D277" s="21">
        <v>19547910.740000002</v>
      </c>
      <c r="E277" s="21">
        <v>1613177.8082949598</v>
      </c>
      <c r="F277" s="21">
        <v>21161088.548294961</v>
      </c>
      <c r="G277" s="121">
        <v>1357.49</v>
      </c>
      <c r="H277" s="32">
        <v>17198040.809999999</v>
      </c>
      <c r="I277" s="32">
        <v>3963047.7382949628</v>
      </c>
      <c r="J277" s="122">
        <f t="shared" si="11"/>
        <v>0.1872799562862886</v>
      </c>
      <c r="K277" s="123">
        <v>0</v>
      </c>
      <c r="L277" s="123">
        <v>0</v>
      </c>
      <c r="M277" s="123">
        <v>119332.02645182691</v>
      </c>
      <c r="N277" s="123">
        <v>183051.20325767543</v>
      </c>
      <c r="O277" s="123">
        <v>0</v>
      </c>
      <c r="P277" s="124">
        <v>-762047.11</v>
      </c>
      <c r="Q277" s="124">
        <v>-534326.5675859456</v>
      </c>
      <c r="R277" s="125">
        <v>-826780.32890435145</v>
      </c>
      <c r="S277" s="21">
        <v>2142276.961514168</v>
      </c>
      <c r="T277" s="41">
        <v>4301424.0999228768</v>
      </c>
      <c r="U277" s="19">
        <v>6443701.0614370443</v>
      </c>
      <c r="V277" s="19">
        <v>1865539.3628148586</v>
      </c>
      <c r="W277" s="44">
        <f t="shared" si="12"/>
        <v>8309240.4242519028</v>
      </c>
      <c r="X277" s="126"/>
    </row>
    <row r="278" spans="1:24" s="127" customFormat="1" ht="16.5">
      <c r="A278" s="20">
        <v>887</v>
      </c>
      <c r="B278" s="18" t="s">
        <v>276</v>
      </c>
      <c r="C278" s="21">
        <v>4669</v>
      </c>
      <c r="D278" s="21">
        <v>5826922.3199999994</v>
      </c>
      <c r="E278" s="21">
        <v>1037517.518267112</v>
      </c>
      <c r="F278" s="21">
        <v>6864439.8382671112</v>
      </c>
      <c r="G278" s="121">
        <v>1357.49</v>
      </c>
      <c r="H278" s="32">
        <v>6338120.8099999996</v>
      </c>
      <c r="I278" s="32">
        <v>526319.02826711163</v>
      </c>
      <c r="J278" s="122">
        <f t="shared" si="11"/>
        <v>7.6673266962447126E-2</v>
      </c>
      <c r="K278" s="123">
        <v>0</v>
      </c>
      <c r="L278" s="123">
        <v>0</v>
      </c>
      <c r="M278" s="123">
        <v>47716.079182129484</v>
      </c>
      <c r="N278" s="123">
        <v>73585.714494004453</v>
      </c>
      <c r="O278" s="123">
        <v>0</v>
      </c>
      <c r="P278" s="124">
        <v>-374032.87499999994</v>
      </c>
      <c r="Q278" s="124">
        <v>-207635.47978009735</v>
      </c>
      <c r="R278" s="125">
        <v>-57867.185681172916</v>
      </c>
      <c r="S278" s="21">
        <v>8085.2814819753403</v>
      </c>
      <c r="T278" s="41">
        <v>2405880.6837205752</v>
      </c>
      <c r="U278" s="19">
        <v>2413965.9652025504</v>
      </c>
      <c r="V278" s="19">
        <v>999678.36703362246</v>
      </c>
      <c r="W278" s="44">
        <f t="shared" si="12"/>
        <v>3413644.3322361726</v>
      </c>
      <c r="X278" s="126"/>
    </row>
    <row r="279" spans="1:24" s="127" customFormat="1" ht="16.5">
      <c r="A279" s="20">
        <v>889</v>
      </c>
      <c r="B279" s="18" t="s">
        <v>277</v>
      </c>
      <c r="C279" s="21">
        <v>2568</v>
      </c>
      <c r="D279" s="21">
        <v>3633447.0099999993</v>
      </c>
      <c r="E279" s="21">
        <v>1582350.8721091545</v>
      </c>
      <c r="F279" s="21">
        <v>5215797.882109154</v>
      </c>
      <c r="G279" s="121">
        <v>1357.49</v>
      </c>
      <c r="H279" s="32">
        <v>3486034.32</v>
      </c>
      <c r="I279" s="32">
        <v>1729763.5621091542</v>
      </c>
      <c r="J279" s="122">
        <f t="shared" si="11"/>
        <v>0.33163930067966435</v>
      </c>
      <c r="K279" s="123">
        <v>320575.10899199999</v>
      </c>
      <c r="L279" s="123">
        <v>0</v>
      </c>
      <c r="M279" s="123">
        <v>29116.993948103871</v>
      </c>
      <c r="N279" s="123">
        <v>43948.505071937572</v>
      </c>
      <c r="O279" s="123">
        <v>0</v>
      </c>
      <c r="P279" s="124">
        <v>-106697.375</v>
      </c>
      <c r="Q279" s="124">
        <v>977582.7936448477</v>
      </c>
      <c r="R279" s="125">
        <v>354238.36625619186</v>
      </c>
      <c r="S279" s="21">
        <v>3348527.9550222354</v>
      </c>
      <c r="T279" s="41">
        <v>691022.97430247092</v>
      </c>
      <c r="U279" s="19">
        <v>4039550.9293247061</v>
      </c>
      <c r="V279" s="19">
        <v>532330.61020485696</v>
      </c>
      <c r="W279" s="44">
        <f t="shared" si="12"/>
        <v>4571881.5395295629</v>
      </c>
      <c r="X279" s="126"/>
    </row>
    <row r="280" spans="1:24" s="127" customFormat="1" ht="16.5">
      <c r="A280" s="20">
        <v>890</v>
      </c>
      <c r="B280" s="18" t="s">
        <v>278</v>
      </c>
      <c r="C280" s="21">
        <v>1176</v>
      </c>
      <c r="D280" s="21">
        <v>1444678.9800000002</v>
      </c>
      <c r="E280" s="21">
        <v>1167749.0925970175</v>
      </c>
      <c r="F280" s="21">
        <v>2612428.0725970175</v>
      </c>
      <c r="G280" s="121">
        <v>1357.49</v>
      </c>
      <c r="H280" s="32">
        <v>1596408.24</v>
      </c>
      <c r="I280" s="32">
        <v>1016019.8325970175</v>
      </c>
      <c r="J280" s="122">
        <f t="shared" si="11"/>
        <v>0.38891782064912167</v>
      </c>
      <c r="K280" s="123">
        <v>421271.80031999998</v>
      </c>
      <c r="L280" s="123">
        <v>450429.84</v>
      </c>
      <c r="M280" s="123">
        <v>14052.917335654161</v>
      </c>
      <c r="N280" s="123">
        <v>16626.928667336477</v>
      </c>
      <c r="O280" s="123">
        <v>0</v>
      </c>
      <c r="P280" s="124">
        <v>-57001.454999999994</v>
      </c>
      <c r="Q280" s="124">
        <v>119504.00518397168</v>
      </c>
      <c r="R280" s="125">
        <v>577443.83337277023</v>
      </c>
      <c r="S280" s="21">
        <v>2558347.7024767501</v>
      </c>
      <c r="T280" s="41">
        <v>532509.90531625517</v>
      </c>
      <c r="U280" s="19">
        <v>3090857.6077930052</v>
      </c>
      <c r="V280" s="19">
        <v>231412.57604430921</v>
      </c>
      <c r="W280" s="44">
        <f t="shared" si="12"/>
        <v>3322270.1838373146</v>
      </c>
      <c r="X280" s="126"/>
    </row>
    <row r="281" spans="1:24" s="127" customFormat="1" ht="16.5">
      <c r="A281" s="20">
        <v>892</v>
      </c>
      <c r="B281" s="18" t="s">
        <v>279</v>
      </c>
      <c r="C281" s="21">
        <v>3634</v>
      </c>
      <c r="D281" s="21">
        <v>8280264.0499999998</v>
      </c>
      <c r="E281" s="21">
        <v>621000.61433506047</v>
      </c>
      <c r="F281" s="21">
        <v>8901264.6643350609</v>
      </c>
      <c r="G281" s="121">
        <v>1357.49</v>
      </c>
      <c r="H281" s="32">
        <v>4933118.66</v>
      </c>
      <c r="I281" s="32">
        <v>3968146.0043350607</v>
      </c>
      <c r="J281" s="122">
        <f t="shared" si="11"/>
        <v>0.44579575531939175</v>
      </c>
      <c r="K281" s="123">
        <v>0</v>
      </c>
      <c r="L281" s="123">
        <v>0</v>
      </c>
      <c r="M281" s="123">
        <v>27677.781836860129</v>
      </c>
      <c r="N281" s="123">
        <v>70783.690284110897</v>
      </c>
      <c r="O281" s="123">
        <v>0</v>
      </c>
      <c r="P281" s="124">
        <v>-191417.67499999999</v>
      </c>
      <c r="Q281" s="124">
        <v>288722.43027402594</v>
      </c>
      <c r="R281" s="125">
        <v>71417.300230313907</v>
      </c>
      <c r="S281" s="21">
        <v>4235329.5319603719</v>
      </c>
      <c r="T281" s="41">
        <v>2047348.8561023241</v>
      </c>
      <c r="U281" s="19">
        <v>6282678.388062696</v>
      </c>
      <c r="V281" s="19">
        <v>581837.33491472271</v>
      </c>
      <c r="W281" s="44">
        <f t="shared" si="12"/>
        <v>6864515.7229774185</v>
      </c>
      <c r="X281" s="126"/>
    </row>
    <row r="282" spans="1:24" s="127" customFormat="1" ht="16.5">
      <c r="A282" s="20">
        <v>893</v>
      </c>
      <c r="B282" s="18" t="s">
        <v>280</v>
      </c>
      <c r="C282" s="21">
        <v>7497</v>
      </c>
      <c r="D282" s="21">
        <v>12907160.709999999</v>
      </c>
      <c r="E282" s="21">
        <v>3835552.8488401906</v>
      </c>
      <c r="F282" s="21">
        <v>16742713.558840189</v>
      </c>
      <c r="G282" s="121">
        <v>1357.49</v>
      </c>
      <c r="H282" s="32">
        <v>10177102.529999999</v>
      </c>
      <c r="I282" s="32">
        <v>6565611.0288401898</v>
      </c>
      <c r="J282" s="122">
        <f t="shared" si="11"/>
        <v>0.39214736642099052</v>
      </c>
      <c r="K282" s="123">
        <v>5399.3194079999994</v>
      </c>
      <c r="L282" s="123">
        <v>0</v>
      </c>
      <c r="M282" s="123">
        <v>95931.947457917515</v>
      </c>
      <c r="N282" s="123">
        <v>116862.41506487812</v>
      </c>
      <c r="O282" s="123">
        <v>14053.447950988317</v>
      </c>
      <c r="P282" s="124">
        <v>-319504.98500000004</v>
      </c>
      <c r="Q282" s="124">
        <v>-627522.68122144893</v>
      </c>
      <c r="R282" s="125">
        <v>-191486.01911852192</v>
      </c>
      <c r="S282" s="21">
        <v>5659344.4733820036</v>
      </c>
      <c r="T282" s="41">
        <v>2202743.0143504692</v>
      </c>
      <c r="U282" s="19">
        <v>7862087.4877324728</v>
      </c>
      <c r="V282" s="19">
        <v>1430350.0308720749</v>
      </c>
      <c r="W282" s="44">
        <f t="shared" si="12"/>
        <v>9292437.5186045468</v>
      </c>
      <c r="X282" s="126"/>
    </row>
    <row r="283" spans="1:24" s="127" customFormat="1" ht="16.5">
      <c r="A283" s="20">
        <v>895</v>
      </c>
      <c r="B283" s="18" t="s">
        <v>281</v>
      </c>
      <c r="C283" s="21">
        <v>15463</v>
      </c>
      <c r="D283" s="21">
        <v>19459047.630000003</v>
      </c>
      <c r="E283" s="21">
        <v>3834493.0682144281</v>
      </c>
      <c r="F283" s="21">
        <v>23293540.69821443</v>
      </c>
      <c r="G283" s="121">
        <v>1357.49</v>
      </c>
      <c r="H283" s="32">
        <v>20990867.870000001</v>
      </c>
      <c r="I283" s="32">
        <v>2302672.8282144293</v>
      </c>
      <c r="J283" s="122">
        <f t="shared" si="11"/>
        <v>9.8854564793189256E-2</v>
      </c>
      <c r="K283" s="123">
        <v>0</v>
      </c>
      <c r="L283" s="123">
        <v>0</v>
      </c>
      <c r="M283" s="123">
        <v>250708.35697287531</v>
      </c>
      <c r="N283" s="123">
        <v>274389.03191377345</v>
      </c>
      <c r="O283" s="123">
        <v>0</v>
      </c>
      <c r="P283" s="124">
        <v>-928951.52390000003</v>
      </c>
      <c r="Q283" s="124">
        <v>824573.90924913436</v>
      </c>
      <c r="R283" s="125">
        <v>1531202.1685080451</v>
      </c>
      <c r="S283" s="21">
        <v>4254594.7709582578</v>
      </c>
      <c r="T283" s="41">
        <v>1487712.2159168257</v>
      </c>
      <c r="U283" s="19">
        <v>5742306.9868750833</v>
      </c>
      <c r="V283" s="19">
        <v>2483747.172520977</v>
      </c>
      <c r="W283" s="44">
        <f t="shared" si="12"/>
        <v>8226054.1593960598</v>
      </c>
      <c r="X283" s="126"/>
    </row>
    <row r="284" spans="1:24" s="127" customFormat="1" ht="16.5">
      <c r="A284" s="20">
        <v>905</v>
      </c>
      <c r="B284" s="18" t="s">
        <v>282</v>
      </c>
      <c r="C284" s="21">
        <v>67615</v>
      </c>
      <c r="D284" s="21">
        <v>94230860.549999997</v>
      </c>
      <c r="E284" s="21">
        <v>22156459.699612528</v>
      </c>
      <c r="F284" s="21">
        <v>116387320.24961253</v>
      </c>
      <c r="G284" s="121">
        <v>1357.49</v>
      </c>
      <c r="H284" s="32">
        <v>91786686.349999994</v>
      </c>
      <c r="I284" s="32">
        <v>24600633.899612531</v>
      </c>
      <c r="J284" s="122">
        <f t="shared" si="11"/>
        <v>0.21136867699034792</v>
      </c>
      <c r="K284" s="123">
        <v>0</v>
      </c>
      <c r="L284" s="123">
        <v>0</v>
      </c>
      <c r="M284" s="123">
        <v>1076069.326403308</v>
      </c>
      <c r="N284" s="123">
        <v>1414861.8809944734</v>
      </c>
      <c r="O284" s="123">
        <v>21055.122196081702</v>
      </c>
      <c r="P284" s="124">
        <v>-5774165.9530000007</v>
      </c>
      <c r="Q284" s="124">
        <v>-8472429.407875143</v>
      </c>
      <c r="R284" s="125">
        <v>-3166228.8408458158</v>
      </c>
      <c r="S284" s="21">
        <v>9699796.027485434</v>
      </c>
      <c r="T284" s="41">
        <v>2645361.7152829873</v>
      </c>
      <c r="U284" s="19">
        <v>12345157.742768422</v>
      </c>
      <c r="V284" s="19">
        <v>10091513.142283324</v>
      </c>
      <c r="W284" s="44">
        <f t="shared" si="12"/>
        <v>22436670.885051746</v>
      </c>
      <c r="X284" s="126"/>
    </row>
    <row r="285" spans="1:24" s="127" customFormat="1" ht="16.5">
      <c r="A285" s="20">
        <v>908</v>
      </c>
      <c r="B285" s="18" t="s">
        <v>283</v>
      </c>
      <c r="C285" s="21">
        <v>20695</v>
      </c>
      <c r="D285" s="21">
        <v>30051478.989999998</v>
      </c>
      <c r="E285" s="21">
        <v>3148723.8019111948</v>
      </c>
      <c r="F285" s="21">
        <v>33200202.791911192</v>
      </c>
      <c r="G285" s="121">
        <v>1357.49</v>
      </c>
      <c r="H285" s="32">
        <v>28093255.550000001</v>
      </c>
      <c r="I285" s="32">
        <v>5106947.2419111915</v>
      </c>
      <c r="J285" s="122">
        <f t="shared" si="11"/>
        <v>0.15382277252702306</v>
      </c>
      <c r="K285" s="123">
        <v>0</v>
      </c>
      <c r="L285" s="123">
        <v>0</v>
      </c>
      <c r="M285" s="123">
        <v>219796.9450465015</v>
      </c>
      <c r="N285" s="123">
        <v>415644.70898933517</v>
      </c>
      <c r="O285" s="123">
        <v>0</v>
      </c>
      <c r="P285" s="124">
        <v>-1421298.2712000003</v>
      </c>
      <c r="Q285" s="124">
        <v>1285905.0545452489</v>
      </c>
      <c r="R285" s="125">
        <v>1249969.9709115387</v>
      </c>
      <c r="S285" s="21">
        <v>6856965.6502038157</v>
      </c>
      <c r="T285" s="41">
        <v>4419473.9656567341</v>
      </c>
      <c r="U285" s="19">
        <v>11276439.61586055</v>
      </c>
      <c r="V285" s="19">
        <v>2833883.4799727495</v>
      </c>
      <c r="W285" s="44">
        <f t="shared" si="12"/>
        <v>14110323.0958333</v>
      </c>
      <c r="X285" s="126"/>
    </row>
    <row r="286" spans="1:24" s="127" customFormat="1" ht="16.5">
      <c r="A286" s="20">
        <v>915</v>
      </c>
      <c r="B286" s="18" t="s">
        <v>284</v>
      </c>
      <c r="C286" s="21">
        <v>19973</v>
      </c>
      <c r="D286" s="21">
        <v>22872318.23</v>
      </c>
      <c r="E286" s="21">
        <v>3540592.689168077</v>
      </c>
      <c r="F286" s="21">
        <v>26412910.919168077</v>
      </c>
      <c r="G286" s="121">
        <v>1357.49</v>
      </c>
      <c r="H286" s="32">
        <v>27113147.77</v>
      </c>
      <c r="I286" s="32">
        <v>-700236.85083192214</v>
      </c>
      <c r="J286" s="122">
        <f t="shared" si="11"/>
        <v>-2.6511157856658436E-2</v>
      </c>
      <c r="K286" s="123">
        <v>86571.503813333329</v>
      </c>
      <c r="L286" s="123">
        <v>0</v>
      </c>
      <c r="M286" s="123">
        <v>286399.59233926976</v>
      </c>
      <c r="N286" s="123">
        <v>391705.49083786202</v>
      </c>
      <c r="O286" s="123">
        <v>0</v>
      </c>
      <c r="P286" s="124">
        <v>-1883816.3549999997</v>
      </c>
      <c r="Q286" s="124">
        <v>519166.72017882176</v>
      </c>
      <c r="R286" s="125">
        <v>865412.26053147286</v>
      </c>
      <c r="S286" s="21">
        <v>-434797.63813116238</v>
      </c>
      <c r="T286" s="41">
        <v>6446857.8992642388</v>
      </c>
      <c r="U286" s="19">
        <v>6012060.2611330766</v>
      </c>
      <c r="V286" s="19">
        <v>3229910.3827743712</v>
      </c>
      <c r="W286" s="44">
        <f t="shared" si="12"/>
        <v>9241970.6439074483</v>
      </c>
      <c r="X286" s="126"/>
    </row>
    <row r="287" spans="1:24" s="127" customFormat="1" ht="16.5">
      <c r="A287" s="20">
        <v>918</v>
      </c>
      <c r="B287" s="18" t="s">
        <v>285</v>
      </c>
      <c r="C287" s="21">
        <v>2271</v>
      </c>
      <c r="D287" s="21">
        <v>3121869.79</v>
      </c>
      <c r="E287" s="21">
        <v>431666.80504770461</v>
      </c>
      <c r="F287" s="21">
        <v>3553536.5950477049</v>
      </c>
      <c r="G287" s="121">
        <v>1357.49</v>
      </c>
      <c r="H287" s="32">
        <v>3082859.79</v>
      </c>
      <c r="I287" s="32">
        <v>470676.80504770484</v>
      </c>
      <c r="J287" s="122">
        <f t="shared" si="11"/>
        <v>0.13245306259225006</v>
      </c>
      <c r="K287" s="123">
        <v>0</v>
      </c>
      <c r="L287" s="123">
        <v>0</v>
      </c>
      <c r="M287" s="123">
        <v>20798.358002478122</v>
      </c>
      <c r="N287" s="123">
        <v>28416.918755666851</v>
      </c>
      <c r="O287" s="123">
        <v>0</v>
      </c>
      <c r="P287" s="124">
        <v>-117348.625</v>
      </c>
      <c r="Q287" s="124">
        <v>-50426.908010690902</v>
      </c>
      <c r="R287" s="125">
        <v>-13395.547478323122</v>
      </c>
      <c r="S287" s="21">
        <v>338721.00131683575</v>
      </c>
      <c r="T287" s="41">
        <v>752185.48168670957</v>
      </c>
      <c r="U287" s="19">
        <v>1090906.4830035453</v>
      </c>
      <c r="V287" s="19">
        <v>487365.82175122824</v>
      </c>
      <c r="W287" s="44">
        <f t="shared" si="12"/>
        <v>1578272.3047547736</v>
      </c>
      <c r="X287" s="126"/>
    </row>
    <row r="288" spans="1:24" s="127" customFormat="1" ht="16.5">
      <c r="A288" s="20">
        <v>921</v>
      </c>
      <c r="B288" s="18" t="s">
        <v>286</v>
      </c>
      <c r="C288" s="21">
        <v>1941</v>
      </c>
      <c r="D288" s="21">
        <v>1773563.6800000002</v>
      </c>
      <c r="E288" s="21">
        <v>535605.37203091756</v>
      </c>
      <c r="F288" s="21">
        <v>2309169.0520309177</v>
      </c>
      <c r="G288" s="121">
        <v>1357.49</v>
      </c>
      <c r="H288" s="32">
        <v>2634888.09</v>
      </c>
      <c r="I288" s="32">
        <v>-325719.03796908213</v>
      </c>
      <c r="J288" s="122">
        <f t="shared" si="11"/>
        <v>-0.14105465240087631</v>
      </c>
      <c r="K288" s="123">
        <v>575303.33164799993</v>
      </c>
      <c r="L288" s="123">
        <v>0</v>
      </c>
      <c r="M288" s="123">
        <v>20723.094183050202</v>
      </c>
      <c r="N288" s="123">
        <v>29405.081879170059</v>
      </c>
      <c r="O288" s="123">
        <v>0</v>
      </c>
      <c r="P288" s="124">
        <v>-102207.61500000001</v>
      </c>
      <c r="Q288" s="124">
        <v>492864.53945027624</v>
      </c>
      <c r="R288" s="125">
        <v>-56439.522818091667</v>
      </c>
      <c r="S288" s="21">
        <v>633929.87137332256</v>
      </c>
      <c r="T288" s="41">
        <v>969792.27737002331</v>
      </c>
      <c r="U288" s="19">
        <v>1603722.1487433459</v>
      </c>
      <c r="V288" s="19">
        <v>466848.63368791179</v>
      </c>
      <c r="W288" s="44">
        <f t="shared" si="12"/>
        <v>2070570.7824312577</v>
      </c>
      <c r="X288" s="126"/>
    </row>
    <row r="289" spans="1:24" s="127" customFormat="1" ht="16.5">
      <c r="A289" s="20">
        <v>922</v>
      </c>
      <c r="B289" s="18" t="s">
        <v>287</v>
      </c>
      <c r="C289" s="21">
        <v>4444</v>
      </c>
      <c r="D289" s="21">
        <v>8085883.1400000006</v>
      </c>
      <c r="E289" s="21">
        <v>608176.53734988184</v>
      </c>
      <c r="F289" s="21">
        <v>8694059.6773498822</v>
      </c>
      <c r="G289" s="121">
        <v>1357.49</v>
      </c>
      <c r="H289" s="32">
        <v>6032685.5599999996</v>
      </c>
      <c r="I289" s="32">
        <v>2661374.1173498826</v>
      </c>
      <c r="J289" s="122">
        <f t="shared" si="11"/>
        <v>0.30611408434237031</v>
      </c>
      <c r="K289" s="123">
        <v>0</v>
      </c>
      <c r="L289" s="123">
        <v>0</v>
      </c>
      <c r="M289" s="123">
        <v>24739.318906180437</v>
      </c>
      <c r="N289" s="123">
        <v>84080.936469918204</v>
      </c>
      <c r="O289" s="123">
        <v>17387.253865381084</v>
      </c>
      <c r="P289" s="124">
        <v>-219748.56000000003</v>
      </c>
      <c r="Q289" s="124">
        <v>-433863.17385756993</v>
      </c>
      <c r="R289" s="125">
        <v>-413867.62787282886</v>
      </c>
      <c r="S289" s="21">
        <v>1720102.2648609637</v>
      </c>
      <c r="T289" s="41">
        <v>1367846.5882879053</v>
      </c>
      <c r="U289" s="19">
        <v>3087948.8531488692</v>
      </c>
      <c r="V289" s="19">
        <v>708619.43738629937</v>
      </c>
      <c r="W289" s="44">
        <f t="shared" si="12"/>
        <v>3796568.2905351687</v>
      </c>
      <c r="X289" s="126"/>
    </row>
    <row r="290" spans="1:24" s="127" customFormat="1" ht="16.5">
      <c r="A290" s="20">
        <v>924</v>
      </c>
      <c r="B290" s="18" t="s">
        <v>288</v>
      </c>
      <c r="C290" s="21">
        <v>3004</v>
      </c>
      <c r="D290" s="21">
        <v>4436411.8600000003</v>
      </c>
      <c r="E290" s="21">
        <v>674159.77890907275</v>
      </c>
      <c r="F290" s="21">
        <v>5110571.6389090735</v>
      </c>
      <c r="G290" s="121">
        <v>1357.49</v>
      </c>
      <c r="H290" s="32">
        <v>4077899.96</v>
      </c>
      <c r="I290" s="32">
        <v>1032671.6789090736</v>
      </c>
      <c r="J290" s="122">
        <f t="shared" si="11"/>
        <v>0.20206578674034839</v>
      </c>
      <c r="K290" s="123">
        <v>181814.33632</v>
      </c>
      <c r="L290" s="123">
        <v>0</v>
      </c>
      <c r="M290" s="123">
        <v>34139.525921283421</v>
      </c>
      <c r="N290" s="123">
        <v>44630.017062604085</v>
      </c>
      <c r="O290" s="123">
        <v>0</v>
      </c>
      <c r="P290" s="124">
        <v>-122669.995</v>
      </c>
      <c r="Q290" s="124">
        <v>-206122.41685213419</v>
      </c>
      <c r="R290" s="125">
        <v>-369151.36498249811</v>
      </c>
      <c r="S290" s="21">
        <v>595311.7813783288</v>
      </c>
      <c r="T290" s="41">
        <v>1633438.9188614564</v>
      </c>
      <c r="U290" s="19">
        <v>2228750.700239785</v>
      </c>
      <c r="V290" s="19">
        <v>675420.38305382396</v>
      </c>
      <c r="W290" s="44">
        <f t="shared" si="12"/>
        <v>2904171.0832936089</v>
      </c>
      <c r="X290" s="126"/>
    </row>
    <row r="291" spans="1:24" s="127" customFormat="1" ht="16.5">
      <c r="A291" s="20">
        <v>925</v>
      </c>
      <c r="B291" s="18" t="s">
        <v>289</v>
      </c>
      <c r="C291" s="21">
        <v>3490</v>
      </c>
      <c r="D291" s="21">
        <v>4741364.8999999994</v>
      </c>
      <c r="E291" s="21">
        <v>1175971.5608807544</v>
      </c>
      <c r="F291" s="21">
        <v>5917336.4608807536</v>
      </c>
      <c r="G291" s="121">
        <v>1357.49</v>
      </c>
      <c r="H291" s="32">
        <v>4737640.0999999996</v>
      </c>
      <c r="I291" s="32">
        <v>1179696.360880754</v>
      </c>
      <c r="J291" s="122">
        <f t="shared" si="11"/>
        <v>0.19936273164111484</v>
      </c>
      <c r="K291" s="123">
        <v>177903.09434666665</v>
      </c>
      <c r="L291" s="123">
        <v>0</v>
      </c>
      <c r="M291" s="123">
        <v>56910.141739663777</v>
      </c>
      <c r="N291" s="123">
        <v>48356.417200965763</v>
      </c>
      <c r="O291" s="123">
        <v>0</v>
      </c>
      <c r="P291" s="124">
        <v>-168200.44750000001</v>
      </c>
      <c r="Q291" s="124">
        <v>964554.08980234561</v>
      </c>
      <c r="R291" s="125">
        <v>756434.14729145542</v>
      </c>
      <c r="S291" s="21">
        <v>3015653.803761851</v>
      </c>
      <c r="T291" s="41">
        <v>-133472.6458072789</v>
      </c>
      <c r="U291" s="19">
        <v>2882181.1579545722</v>
      </c>
      <c r="V291" s="19">
        <v>743727.80888266978</v>
      </c>
      <c r="W291" s="44">
        <f t="shared" si="12"/>
        <v>3625908.9668372422</v>
      </c>
      <c r="X291" s="126"/>
    </row>
    <row r="292" spans="1:24" s="127" customFormat="1" ht="16.5">
      <c r="A292" s="20">
        <v>927</v>
      </c>
      <c r="B292" s="18" t="s">
        <v>290</v>
      </c>
      <c r="C292" s="21">
        <v>29239</v>
      </c>
      <c r="D292" s="21">
        <v>49982370.93</v>
      </c>
      <c r="E292" s="21">
        <v>5947694.5986728817</v>
      </c>
      <c r="F292" s="21">
        <v>55930065.528672881</v>
      </c>
      <c r="G292" s="121">
        <v>1357.49</v>
      </c>
      <c r="H292" s="32">
        <v>39691650.109999999</v>
      </c>
      <c r="I292" s="32">
        <v>16238415.418672882</v>
      </c>
      <c r="J292" s="122">
        <f t="shared" si="11"/>
        <v>0.29033428202132466</v>
      </c>
      <c r="K292" s="123">
        <v>0</v>
      </c>
      <c r="L292" s="123">
        <v>0</v>
      </c>
      <c r="M292" s="123">
        <v>225624.97647967708</v>
      </c>
      <c r="N292" s="123">
        <v>572707.88277887425</v>
      </c>
      <c r="O292" s="123">
        <v>9389.5930733171044</v>
      </c>
      <c r="P292" s="124">
        <v>-2456589.9700000002</v>
      </c>
      <c r="Q292" s="124">
        <v>-1183608.67459025</v>
      </c>
      <c r="R292" s="125">
        <v>103457.98705784844</v>
      </c>
      <c r="S292" s="21">
        <v>13509397.213472348</v>
      </c>
      <c r="T292" s="41">
        <v>3778478.5755080874</v>
      </c>
      <c r="U292" s="19">
        <v>17287875.788980436</v>
      </c>
      <c r="V292" s="19">
        <v>4169645.5682006492</v>
      </c>
      <c r="W292" s="44">
        <f t="shared" si="12"/>
        <v>21457521.357181083</v>
      </c>
      <c r="X292" s="126"/>
    </row>
    <row r="293" spans="1:24" s="127" customFormat="1" ht="16.5">
      <c r="A293" s="20">
        <v>931</v>
      </c>
      <c r="B293" s="18" t="s">
        <v>291</v>
      </c>
      <c r="C293" s="21">
        <v>6070</v>
      </c>
      <c r="D293" s="21">
        <v>6774455.25</v>
      </c>
      <c r="E293" s="21">
        <v>1693786.8226961705</v>
      </c>
      <c r="F293" s="21">
        <v>8468242.0726961698</v>
      </c>
      <c r="G293" s="121">
        <v>1357.49</v>
      </c>
      <c r="H293" s="32">
        <v>8239964.2999999998</v>
      </c>
      <c r="I293" s="32">
        <v>228277.77269617002</v>
      </c>
      <c r="J293" s="122">
        <f t="shared" si="11"/>
        <v>2.6956925739309856E-2</v>
      </c>
      <c r="K293" s="123">
        <v>801579.14303999988</v>
      </c>
      <c r="L293" s="123">
        <v>0</v>
      </c>
      <c r="M293" s="123">
        <v>82500.62070790703</v>
      </c>
      <c r="N293" s="123">
        <v>111172.78881065261</v>
      </c>
      <c r="O293" s="123">
        <v>0</v>
      </c>
      <c r="P293" s="124">
        <v>-434817.07499999995</v>
      </c>
      <c r="Q293" s="124">
        <v>2436275.0793183893</v>
      </c>
      <c r="R293" s="125">
        <v>1716352.4846798589</v>
      </c>
      <c r="S293" s="21">
        <v>4941340.8142529782</v>
      </c>
      <c r="T293" s="41">
        <v>1865005.5602918142</v>
      </c>
      <c r="U293" s="19">
        <v>6806346.3745447919</v>
      </c>
      <c r="V293" s="19">
        <v>1273343.9948837822</v>
      </c>
      <c r="W293" s="44">
        <f t="shared" si="12"/>
        <v>8079690.3694285741</v>
      </c>
      <c r="X293" s="126"/>
    </row>
    <row r="294" spans="1:24" s="127" customFormat="1" ht="16.5">
      <c r="A294" s="20">
        <v>934</v>
      </c>
      <c r="B294" s="18" t="s">
        <v>292</v>
      </c>
      <c r="C294" s="21">
        <v>2756</v>
      </c>
      <c r="D294" s="21">
        <v>3600845.3</v>
      </c>
      <c r="E294" s="21">
        <v>452391.23828222789</v>
      </c>
      <c r="F294" s="21">
        <v>4053236.5382822277</v>
      </c>
      <c r="G294" s="121">
        <v>1357.49</v>
      </c>
      <c r="H294" s="32">
        <v>3741242.44</v>
      </c>
      <c r="I294" s="32">
        <v>311994.09828222776</v>
      </c>
      <c r="J294" s="122">
        <f t="shared" si="11"/>
        <v>7.6974066362890253E-2</v>
      </c>
      <c r="K294" s="123">
        <v>104209.563328</v>
      </c>
      <c r="L294" s="123">
        <v>0</v>
      </c>
      <c r="M294" s="123">
        <v>31535.145399251844</v>
      </c>
      <c r="N294" s="123">
        <v>46154.749656638654</v>
      </c>
      <c r="O294" s="123">
        <v>0</v>
      </c>
      <c r="P294" s="124">
        <v>-130454.995</v>
      </c>
      <c r="Q294" s="124">
        <v>409813.59544919158</v>
      </c>
      <c r="R294" s="125">
        <v>91106.442690656535</v>
      </c>
      <c r="S294" s="21">
        <v>864358.59980596637</v>
      </c>
      <c r="T294" s="41">
        <v>1247068.8255766295</v>
      </c>
      <c r="U294" s="19">
        <v>2111427.425382596</v>
      </c>
      <c r="V294" s="19">
        <v>528824.58933594381</v>
      </c>
      <c r="W294" s="44">
        <f t="shared" si="12"/>
        <v>2640252.01471854</v>
      </c>
      <c r="X294" s="126"/>
    </row>
    <row r="295" spans="1:24" s="127" customFormat="1" ht="16.5">
      <c r="A295" s="20">
        <v>935</v>
      </c>
      <c r="B295" s="18" t="s">
        <v>293</v>
      </c>
      <c r="C295" s="21">
        <v>3040</v>
      </c>
      <c r="D295" s="21">
        <v>3438534.33</v>
      </c>
      <c r="E295" s="21">
        <v>929818.2053429113</v>
      </c>
      <c r="F295" s="21">
        <v>4368352.5353429113</v>
      </c>
      <c r="G295" s="121">
        <v>1357.49</v>
      </c>
      <c r="H295" s="32">
        <v>4126769.6</v>
      </c>
      <c r="I295" s="32">
        <v>241582.93534291117</v>
      </c>
      <c r="J295" s="122">
        <f t="shared" si="11"/>
        <v>5.5302985138754868E-2</v>
      </c>
      <c r="K295" s="123">
        <v>120240.47957333333</v>
      </c>
      <c r="L295" s="123">
        <v>0</v>
      </c>
      <c r="M295" s="123">
        <v>41607.453964860644</v>
      </c>
      <c r="N295" s="123">
        <v>61114.606743632161</v>
      </c>
      <c r="O295" s="123">
        <v>0</v>
      </c>
      <c r="P295" s="124">
        <v>-181640.03500000003</v>
      </c>
      <c r="Q295" s="124">
        <v>-1384.6995544617216</v>
      </c>
      <c r="R295" s="125">
        <v>141505.90552974556</v>
      </c>
      <c r="S295" s="21">
        <v>423026.64660002117</v>
      </c>
      <c r="T295" s="41">
        <v>899836.86260089686</v>
      </c>
      <c r="U295" s="19">
        <v>1322863.509200918</v>
      </c>
      <c r="V295" s="19">
        <v>606477.15857137449</v>
      </c>
      <c r="W295" s="44">
        <f t="shared" si="12"/>
        <v>1929340.6677722926</v>
      </c>
      <c r="X295" s="126"/>
    </row>
    <row r="296" spans="1:24" s="127" customFormat="1" ht="16.5">
      <c r="A296" s="20">
        <v>936</v>
      </c>
      <c r="B296" s="18" t="s">
        <v>294</v>
      </c>
      <c r="C296" s="21">
        <v>6465</v>
      </c>
      <c r="D296" s="21">
        <v>7430076.6599999992</v>
      </c>
      <c r="E296" s="21">
        <v>1630184.6198281781</v>
      </c>
      <c r="F296" s="21">
        <v>9060261.2798281778</v>
      </c>
      <c r="G296" s="121">
        <v>1357.49</v>
      </c>
      <c r="H296" s="32">
        <v>8776172.8499999996</v>
      </c>
      <c r="I296" s="32">
        <v>284088.42982817814</v>
      </c>
      <c r="J296" s="122">
        <f t="shared" si="11"/>
        <v>3.1355434578986631E-2</v>
      </c>
      <c r="K296" s="123">
        <v>638191.90607999999</v>
      </c>
      <c r="L296" s="123">
        <v>0</v>
      </c>
      <c r="M296" s="123">
        <v>82926.659848273935</v>
      </c>
      <c r="N296" s="123">
        <v>104304.55970925707</v>
      </c>
      <c r="O296" s="123">
        <v>0</v>
      </c>
      <c r="P296" s="124">
        <v>-417677.12</v>
      </c>
      <c r="Q296" s="124">
        <v>2496536.9565103459</v>
      </c>
      <c r="R296" s="125">
        <v>1345893.1229531642</v>
      </c>
      <c r="S296" s="21">
        <v>4534264.5149292191</v>
      </c>
      <c r="T296" s="41">
        <v>1649482.1592507879</v>
      </c>
      <c r="U296" s="19">
        <v>6183746.6741800066</v>
      </c>
      <c r="V296" s="19">
        <v>1346288.2478753014</v>
      </c>
      <c r="W296" s="44">
        <f t="shared" si="12"/>
        <v>7530034.9220553078</v>
      </c>
      <c r="X296" s="126"/>
    </row>
    <row r="297" spans="1:24" s="127" customFormat="1" ht="16.5">
      <c r="A297" s="20">
        <v>946</v>
      </c>
      <c r="B297" s="18" t="s">
        <v>295</v>
      </c>
      <c r="C297" s="21">
        <v>6376</v>
      </c>
      <c r="D297" s="21">
        <v>10213340.829999998</v>
      </c>
      <c r="E297" s="21">
        <v>3268125.1241939641</v>
      </c>
      <c r="F297" s="21">
        <v>13481465.954193963</v>
      </c>
      <c r="G297" s="121">
        <v>1357.49</v>
      </c>
      <c r="H297" s="32">
        <v>8655356.2400000002</v>
      </c>
      <c r="I297" s="32">
        <v>4826109.7141939625</v>
      </c>
      <c r="J297" s="122">
        <f t="shared" si="11"/>
        <v>0.35798107791776185</v>
      </c>
      <c r="K297" s="123">
        <v>159257.85770666666</v>
      </c>
      <c r="L297" s="123">
        <v>0</v>
      </c>
      <c r="M297" s="123">
        <v>71987.727782131638</v>
      </c>
      <c r="N297" s="123">
        <v>87257.326609326745</v>
      </c>
      <c r="O297" s="123">
        <v>0</v>
      </c>
      <c r="P297" s="124">
        <v>-267926.26999999996</v>
      </c>
      <c r="Q297" s="124">
        <v>-69238.727095952665</v>
      </c>
      <c r="R297" s="125">
        <v>248680.01792598719</v>
      </c>
      <c r="S297" s="21">
        <v>5056127.6471221214</v>
      </c>
      <c r="T297" s="41">
        <v>2017280.6695064506</v>
      </c>
      <c r="U297" s="19">
        <v>7073408.3166285716</v>
      </c>
      <c r="V297" s="19">
        <v>1289810.6820018175</v>
      </c>
      <c r="W297" s="44">
        <f t="shared" si="12"/>
        <v>8363218.9986303896</v>
      </c>
      <c r="X297" s="126"/>
    </row>
    <row r="298" spans="1:24" s="127" customFormat="1" ht="16.5">
      <c r="A298" s="20">
        <v>976</v>
      </c>
      <c r="B298" s="18" t="s">
        <v>296</v>
      </c>
      <c r="C298" s="21">
        <v>3830</v>
      </c>
      <c r="D298" s="21">
        <v>3705430.5100000002</v>
      </c>
      <c r="E298" s="21">
        <v>2109623.1948891003</v>
      </c>
      <c r="F298" s="21">
        <v>5815053.7048891</v>
      </c>
      <c r="G298" s="121">
        <v>1357.49</v>
      </c>
      <c r="H298" s="32">
        <v>5199186.7</v>
      </c>
      <c r="I298" s="32">
        <v>615867.00488909986</v>
      </c>
      <c r="J298" s="122">
        <f t="shared" si="11"/>
        <v>0.10590908289828858</v>
      </c>
      <c r="K298" s="123">
        <v>1213099.12512</v>
      </c>
      <c r="L298" s="123">
        <v>0</v>
      </c>
      <c r="M298" s="123">
        <v>44403.934179111864</v>
      </c>
      <c r="N298" s="123">
        <v>64677.427026729354</v>
      </c>
      <c r="O298" s="123">
        <v>0</v>
      </c>
      <c r="P298" s="124">
        <v>-202823.31690000001</v>
      </c>
      <c r="Q298" s="124">
        <v>609999.86583882815</v>
      </c>
      <c r="R298" s="125">
        <v>315883.86778970098</v>
      </c>
      <c r="S298" s="21">
        <v>2661107.9079434704</v>
      </c>
      <c r="T298" s="41">
        <v>1999713.760601236</v>
      </c>
      <c r="U298" s="19">
        <v>4660821.668544706</v>
      </c>
      <c r="V298" s="19">
        <v>795008.26747679105</v>
      </c>
      <c r="W298" s="44">
        <f t="shared" si="12"/>
        <v>5455829.9360214975</v>
      </c>
      <c r="X298" s="126"/>
    </row>
    <row r="299" spans="1:24" s="127" customFormat="1" ht="16.5">
      <c r="A299" s="20">
        <v>977</v>
      </c>
      <c r="B299" s="18" t="s">
        <v>297</v>
      </c>
      <c r="C299" s="21">
        <v>15357</v>
      </c>
      <c r="D299" s="21">
        <v>29281034.260000002</v>
      </c>
      <c r="E299" s="21">
        <v>2000055.2100369104</v>
      </c>
      <c r="F299" s="21">
        <v>31281089.470036913</v>
      </c>
      <c r="G299" s="121">
        <v>1357.49</v>
      </c>
      <c r="H299" s="32">
        <v>20846973.93</v>
      </c>
      <c r="I299" s="32">
        <v>10434115.540036913</v>
      </c>
      <c r="J299" s="122">
        <f t="shared" si="11"/>
        <v>0.3335598509134855</v>
      </c>
      <c r="K299" s="123">
        <v>0</v>
      </c>
      <c r="L299" s="123">
        <v>0</v>
      </c>
      <c r="M299" s="123">
        <v>209147.90464577006</v>
      </c>
      <c r="N299" s="123">
        <v>262591.27195775259</v>
      </c>
      <c r="O299" s="123">
        <v>48640.350284720495</v>
      </c>
      <c r="P299" s="124">
        <v>-1014954.955</v>
      </c>
      <c r="Q299" s="124">
        <v>-60573.918385576966</v>
      </c>
      <c r="R299" s="125">
        <v>-408394.49690884101</v>
      </c>
      <c r="S299" s="21">
        <v>9470571.6966307387</v>
      </c>
      <c r="T299" s="41">
        <v>6495244.7475354979</v>
      </c>
      <c r="U299" s="19">
        <v>15965816.444166236</v>
      </c>
      <c r="V299" s="19">
        <v>2361323.4447593209</v>
      </c>
      <c r="W299" s="44">
        <f t="shared" si="12"/>
        <v>18327139.888925556</v>
      </c>
      <c r="X299" s="126"/>
    </row>
    <row r="300" spans="1:24" s="127" customFormat="1" ht="16.5">
      <c r="A300" s="20">
        <v>980</v>
      </c>
      <c r="B300" s="18" t="s">
        <v>298</v>
      </c>
      <c r="C300" s="21">
        <v>33533</v>
      </c>
      <c r="D300" s="21">
        <v>63902336.719999991</v>
      </c>
      <c r="E300" s="21">
        <v>4486349.6782474853</v>
      </c>
      <c r="F300" s="21">
        <v>68388686.39824748</v>
      </c>
      <c r="G300" s="121">
        <v>1357.49</v>
      </c>
      <c r="H300" s="32">
        <v>45520712.170000002</v>
      </c>
      <c r="I300" s="32">
        <v>22867974.228247479</v>
      </c>
      <c r="J300" s="122">
        <f t="shared" si="11"/>
        <v>0.33438241663365958</v>
      </c>
      <c r="K300" s="123">
        <v>0</v>
      </c>
      <c r="L300" s="123">
        <v>0</v>
      </c>
      <c r="M300" s="123">
        <v>286579.87427070155</v>
      </c>
      <c r="N300" s="123">
        <v>616687.78185619018</v>
      </c>
      <c r="O300" s="123">
        <v>185441.16381100152</v>
      </c>
      <c r="P300" s="124">
        <v>-2176486.6323000002</v>
      </c>
      <c r="Q300" s="124">
        <v>-62703.91624709098</v>
      </c>
      <c r="R300" s="125">
        <v>-948007.07198615419</v>
      </c>
      <c r="S300" s="21">
        <v>20769485.427652124</v>
      </c>
      <c r="T300" s="41">
        <v>6668366.5054659639</v>
      </c>
      <c r="U300" s="19">
        <v>27437851.93311809</v>
      </c>
      <c r="V300" s="19">
        <v>4201442.6970381197</v>
      </c>
      <c r="W300" s="44">
        <f t="shared" si="12"/>
        <v>31639294.630156212</v>
      </c>
      <c r="X300" s="126"/>
    </row>
    <row r="301" spans="1:24" s="127" customFormat="1" ht="16.5">
      <c r="A301" s="20">
        <v>981</v>
      </c>
      <c r="B301" s="18" t="s">
        <v>299</v>
      </c>
      <c r="C301" s="21">
        <v>2282</v>
      </c>
      <c r="D301" s="21">
        <v>2774435.4099999997</v>
      </c>
      <c r="E301" s="21">
        <v>380143.50349893031</v>
      </c>
      <c r="F301" s="21">
        <v>3154578.9134989302</v>
      </c>
      <c r="G301" s="121">
        <v>1357.49</v>
      </c>
      <c r="H301" s="32">
        <v>3097792.18</v>
      </c>
      <c r="I301" s="32">
        <v>56786.73349893</v>
      </c>
      <c r="J301" s="122">
        <f t="shared" si="11"/>
        <v>1.8001367236663759E-2</v>
      </c>
      <c r="K301" s="123">
        <v>0</v>
      </c>
      <c r="L301" s="123">
        <v>0</v>
      </c>
      <c r="M301" s="123">
        <v>18036.235818368354</v>
      </c>
      <c r="N301" s="123">
        <v>30034.637208028813</v>
      </c>
      <c r="O301" s="123">
        <v>0</v>
      </c>
      <c r="P301" s="124">
        <v>-115497.05</v>
      </c>
      <c r="Q301" s="124">
        <v>320344.08370615816</v>
      </c>
      <c r="R301" s="125">
        <v>141844.8768570988</v>
      </c>
      <c r="S301" s="21">
        <v>451549.51708858414</v>
      </c>
      <c r="T301" s="41">
        <v>1170611.8647299532</v>
      </c>
      <c r="U301" s="19">
        <v>1622161.3818185374</v>
      </c>
      <c r="V301" s="19">
        <v>474428.50380519067</v>
      </c>
      <c r="W301" s="44">
        <f t="shared" si="12"/>
        <v>2096589.8856237279</v>
      </c>
      <c r="X301" s="126"/>
    </row>
    <row r="302" spans="1:24" s="127" customFormat="1" ht="16.5">
      <c r="A302" s="20">
        <v>989</v>
      </c>
      <c r="B302" s="18" t="s">
        <v>300</v>
      </c>
      <c r="C302" s="21">
        <v>5484</v>
      </c>
      <c r="D302" s="21">
        <v>7264608.6600000001</v>
      </c>
      <c r="E302" s="21">
        <v>1095897.1695568068</v>
      </c>
      <c r="F302" s="21">
        <v>8360505.8295568069</v>
      </c>
      <c r="G302" s="121">
        <v>1357.49</v>
      </c>
      <c r="H302" s="32">
        <v>7444475.1600000001</v>
      </c>
      <c r="I302" s="32">
        <v>916030.6695568068</v>
      </c>
      <c r="J302" s="122">
        <f t="shared" si="11"/>
        <v>0.10956641717997173</v>
      </c>
      <c r="K302" s="123">
        <v>306998.85344000004</v>
      </c>
      <c r="L302" s="123">
        <v>0</v>
      </c>
      <c r="M302" s="123">
        <v>70920.486632031767</v>
      </c>
      <c r="N302" s="123">
        <v>81503.762796338284</v>
      </c>
      <c r="O302" s="123">
        <v>0</v>
      </c>
      <c r="P302" s="124">
        <v>-316632.46499999997</v>
      </c>
      <c r="Q302" s="124">
        <v>-779524.71954086318</v>
      </c>
      <c r="R302" s="125">
        <v>-462239.63386356074</v>
      </c>
      <c r="S302" s="21">
        <v>-182943.04597924696</v>
      </c>
      <c r="T302" s="41">
        <v>1943418.8998957116</v>
      </c>
      <c r="U302" s="19">
        <v>1760475.8539164646</v>
      </c>
      <c r="V302" s="19">
        <v>1103254.4924340316</v>
      </c>
      <c r="W302" s="44">
        <f t="shared" si="12"/>
        <v>2863730.3463504962</v>
      </c>
      <c r="X302" s="126"/>
    </row>
    <row r="303" spans="1:24" s="127" customFormat="1" ht="16.5">
      <c r="A303" s="20">
        <v>992</v>
      </c>
      <c r="B303" s="18" t="s">
        <v>301</v>
      </c>
      <c r="C303" s="21">
        <v>18318</v>
      </c>
      <c r="D303" s="21">
        <v>26481606.830000002</v>
      </c>
      <c r="E303" s="21">
        <v>3258312.1752935783</v>
      </c>
      <c r="F303" s="21">
        <v>29739919.005293582</v>
      </c>
      <c r="G303" s="121">
        <v>1357.49</v>
      </c>
      <c r="H303" s="32">
        <v>24866501.82</v>
      </c>
      <c r="I303" s="32">
        <v>4873417.1852935813</v>
      </c>
      <c r="J303" s="122">
        <f t="shared" si="11"/>
        <v>0.16386787013193052</v>
      </c>
      <c r="K303" s="123">
        <v>0</v>
      </c>
      <c r="L303" s="123">
        <v>0</v>
      </c>
      <c r="M303" s="123">
        <v>245030.57801915635</v>
      </c>
      <c r="N303" s="123">
        <v>305959.87843764952</v>
      </c>
      <c r="O303" s="123">
        <v>0</v>
      </c>
      <c r="P303" s="124">
        <v>-1446401.16</v>
      </c>
      <c r="Q303" s="124">
        <v>4499011.813399097</v>
      </c>
      <c r="R303" s="125">
        <v>4116799.4274443183</v>
      </c>
      <c r="S303" s="21">
        <v>12593817.722593803</v>
      </c>
      <c r="T303" s="41">
        <v>2555166.8299842207</v>
      </c>
      <c r="U303" s="19">
        <v>15148984.552578025</v>
      </c>
      <c r="V303" s="19">
        <v>2925889.9399765288</v>
      </c>
      <c r="W303" s="44">
        <f t="shared" si="12"/>
        <v>18074874.492554553</v>
      </c>
      <c r="X303" s="126"/>
    </row>
    <row r="304" spans="1:24">
      <c r="A304" s="128"/>
      <c r="B304" s="129"/>
      <c r="C304" s="130"/>
      <c r="D304" s="130"/>
      <c r="E304" s="130"/>
      <c r="U304" s="131"/>
      <c r="V304" s="131"/>
      <c r="W304" s="80"/>
    </row>
    <row r="305" spans="1:23">
      <c r="A305" s="128"/>
      <c r="B305" s="129"/>
      <c r="C305" s="130"/>
      <c r="D305" s="130"/>
      <c r="E305" s="130"/>
      <c r="U305" s="131"/>
      <c r="V305" s="131"/>
      <c r="W305" s="80"/>
    </row>
    <row r="306" spans="1:23">
      <c r="A306" s="132"/>
      <c r="U306" s="131"/>
      <c r="V306" s="131"/>
      <c r="W306" s="80"/>
    </row>
    <row r="307" spans="1:23">
      <c r="A307" s="132"/>
      <c r="W307" s="80"/>
    </row>
    <row r="308" spans="1:23">
      <c r="A308" s="132"/>
      <c r="W308" s="80"/>
    </row>
    <row r="309" spans="1:23">
      <c r="A309" s="132"/>
      <c r="W309" s="80"/>
    </row>
    <row r="310" spans="1:23">
      <c r="A310" s="132"/>
      <c r="W310" s="80"/>
    </row>
    <row r="311" spans="1:23">
      <c r="A311" s="132"/>
      <c r="W311" s="80"/>
    </row>
    <row r="312" spans="1:23">
      <c r="A312" s="132"/>
      <c r="W312" s="80"/>
    </row>
    <row r="313" spans="1:23">
      <c r="A313" s="132"/>
      <c r="W313" s="80"/>
    </row>
    <row r="314" spans="1:23">
      <c r="A314" s="132"/>
      <c r="W314" s="80"/>
    </row>
    <row r="315" spans="1:23">
      <c r="A315" s="132"/>
      <c r="W315" s="80"/>
    </row>
    <row r="316" spans="1:23">
      <c r="A316" s="92"/>
      <c r="W316" s="80"/>
    </row>
    <row r="317" spans="1:23">
      <c r="A317" s="92"/>
      <c r="W317" s="80"/>
    </row>
    <row r="318" spans="1:23">
      <c r="A318" s="92"/>
      <c r="B318" s="133"/>
    </row>
    <row r="319" spans="1:23">
      <c r="A319" s="92"/>
    </row>
    <row r="320" spans="1:23">
      <c r="A320" s="92"/>
    </row>
    <row r="321" spans="1:2">
      <c r="A321" s="92"/>
    </row>
    <row r="322" spans="1:2">
      <c r="A322" s="92"/>
    </row>
    <row r="323" spans="1:2">
      <c r="A323" s="92"/>
      <c r="B323" s="134"/>
    </row>
    <row r="324" spans="1:2">
      <c r="A324" s="135"/>
      <c r="B324" s="134"/>
    </row>
    <row r="325" spans="1:2">
      <c r="A325" s="92"/>
    </row>
    <row r="326" spans="1:2">
      <c r="A326" s="92"/>
    </row>
    <row r="327" spans="1:2">
      <c r="A327" s="92"/>
    </row>
    <row r="328" spans="1:2">
      <c r="A328" s="135"/>
    </row>
    <row r="329" spans="1:2">
      <c r="A329" s="92"/>
    </row>
    <row r="330" spans="1:2">
      <c r="A330" s="92"/>
    </row>
    <row r="331" spans="1:2">
      <c r="A331" s="92"/>
    </row>
    <row r="332" spans="1:2">
      <c r="A332" s="92"/>
      <c r="B332" s="133"/>
    </row>
  </sheetData>
  <hyperlinks>
    <hyperlink ref="F2" r:id="rId1" display="https://vm.fi/valtionosuuspaatoksia-ja-laskentatietoja" xr:uid="{BB65F4B7-63FE-4C93-9B14-5229488211E0}"/>
  </hyperlinks>
  <pageMargins left="0.7" right="0.7" top="0.75" bottom="0.75" header="0.3" footer="0.3"/>
  <pageSetup paperSize="9" orientation="portrait" verticalDpi="0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DABD8-FC40-4A64-9E6A-168E36CA0F0F}">
  <dimension ref="A1:R307"/>
  <sheetViews>
    <sheetView workbookViewId="0">
      <pane xSplit="2" ySplit="14" topLeftCell="C15" activePane="bottomRight" state="frozen"/>
      <selection pane="topRight"/>
      <selection pane="bottomLeft"/>
      <selection pane="bottomRight"/>
    </sheetView>
  </sheetViews>
  <sheetFormatPr defaultRowHeight="14.25"/>
  <cols>
    <col min="1" max="1" width="5.5703125" customWidth="1"/>
    <col min="2" max="2" width="14.140625" bestFit="1" customWidth="1"/>
    <col min="3" max="3" width="13.85546875" bestFit="1" customWidth="1"/>
    <col min="4" max="4" width="17.85546875" bestFit="1" customWidth="1"/>
    <col min="5" max="5" width="17.85546875" style="179" bestFit="1" customWidth="1"/>
    <col min="6" max="6" width="17.85546875" bestFit="1" customWidth="1"/>
    <col min="7" max="7" width="11" bestFit="1" customWidth="1"/>
    <col min="8" max="8" width="12.28515625" customWidth="1"/>
    <col min="9" max="9" width="12.28515625" style="184" bestFit="1" customWidth="1"/>
    <col min="10" max="10" width="13.5703125" bestFit="1" customWidth="1"/>
    <col min="11" max="12" width="13.7109375" style="185" customWidth="1"/>
    <col min="13" max="13" width="12.7109375" bestFit="1" customWidth="1"/>
    <col min="14" max="14" width="16.7109375" bestFit="1" customWidth="1"/>
    <col min="15" max="15" width="15" style="185" customWidth="1"/>
    <col min="16" max="16" width="14.42578125" style="185" bestFit="1" customWidth="1"/>
    <col min="17" max="17" width="11.42578125" customWidth="1"/>
    <col min="18" max="18" width="11.42578125" bestFit="1" customWidth="1"/>
  </cols>
  <sheetData>
    <row r="1" spans="1:18" ht="23.25">
      <c r="A1" s="178" t="s">
        <v>434</v>
      </c>
    </row>
    <row r="2" spans="1:18" s="217" customFormat="1" ht="12.75">
      <c r="A2" s="202" t="s">
        <v>395</v>
      </c>
      <c r="C2" s="218"/>
      <c r="D2" s="218"/>
      <c r="E2" s="218"/>
      <c r="F2" s="218"/>
    </row>
    <row r="3" spans="1:18" s="184" customFormat="1" ht="12">
      <c r="A3" s="202" t="s">
        <v>396</v>
      </c>
      <c r="C3" s="221"/>
      <c r="D3" s="221"/>
      <c r="E3" s="221"/>
      <c r="F3" s="221"/>
    </row>
    <row r="4" spans="1:18" s="202" customFormat="1" ht="12.6" customHeight="1">
      <c r="A4" s="202" t="s">
        <v>387</v>
      </c>
      <c r="E4" s="222"/>
      <c r="I4" s="184"/>
      <c r="K4" s="184"/>
      <c r="L4" s="184"/>
      <c r="O4" s="184"/>
      <c r="P4" s="184"/>
    </row>
    <row r="5" spans="1:18" s="202" customFormat="1" ht="12.6" customHeight="1">
      <c r="A5" s="223" t="s">
        <v>389</v>
      </c>
      <c r="E5" s="222"/>
      <c r="I5" s="184"/>
      <c r="K5" s="184"/>
      <c r="L5" s="184"/>
      <c r="O5" s="184"/>
      <c r="P5" s="184"/>
    </row>
    <row r="6" spans="1:18" s="43" customFormat="1" ht="12.6" customHeight="1">
      <c r="A6" s="220"/>
      <c r="E6" s="219"/>
      <c r="I6" s="217"/>
      <c r="K6" s="217"/>
      <c r="L6" s="217"/>
      <c r="O6" s="217"/>
      <c r="P6" s="217"/>
    </row>
    <row r="7" spans="1:18" s="205" customFormat="1" ht="25.5">
      <c r="B7" s="206" t="s">
        <v>373</v>
      </c>
      <c r="C7" s="206" t="s">
        <v>380</v>
      </c>
      <c r="D7" s="206" t="s">
        <v>381</v>
      </c>
      <c r="E7" s="207" t="s">
        <v>382</v>
      </c>
      <c r="F7" s="206" t="s">
        <v>383</v>
      </c>
      <c r="G7" s="206" t="s">
        <v>385</v>
      </c>
      <c r="H7" s="202" t="s">
        <v>386</v>
      </c>
    </row>
    <row r="8" spans="1:18" s="203" customFormat="1" ht="16.5">
      <c r="B8" s="213" t="s">
        <v>378</v>
      </c>
      <c r="C8" s="280">
        <v>19911190244.660015</v>
      </c>
      <c r="D8" s="208">
        <v>20748304000</v>
      </c>
      <c r="E8" s="208">
        <f>(C8+D8)/2</f>
        <v>20329747122.330009</v>
      </c>
      <c r="F8" s="209">
        <v>20748303999.999989</v>
      </c>
      <c r="G8" s="215">
        <f>F8/E8-1</f>
        <v>2.0588395672184179E-2</v>
      </c>
      <c r="H8" s="202" t="s">
        <v>433</v>
      </c>
      <c r="I8" s="284"/>
      <c r="J8" s="242"/>
      <c r="K8" s="242"/>
      <c r="L8" s="242"/>
    </row>
    <row r="9" spans="1:18" s="203" customFormat="1" ht="16.5">
      <c r="A9" s="204"/>
      <c r="B9" s="213" t="s">
        <v>379</v>
      </c>
      <c r="C9" s="281">
        <v>457092369.63999987</v>
      </c>
      <c r="D9" s="210">
        <v>485277000</v>
      </c>
      <c r="E9" s="208">
        <f>(C9+D9)/2</f>
        <v>471184684.81999993</v>
      </c>
      <c r="F9" s="211">
        <v>485277000.00000006</v>
      </c>
      <c r="G9" s="215">
        <f t="shared" ref="G9:G10" si="0">F9/E9-1</f>
        <v>2.9908262373560923E-2</v>
      </c>
      <c r="I9" s="284"/>
      <c r="J9" s="242"/>
      <c r="K9" s="242"/>
      <c r="L9" s="242"/>
    </row>
    <row r="10" spans="1:18" s="18" customFormat="1" ht="16.5">
      <c r="A10" s="15"/>
      <c r="B10" s="214" t="s">
        <v>384</v>
      </c>
      <c r="C10" s="212">
        <f>SUM(C8:C9)</f>
        <v>20368282614.300014</v>
      </c>
      <c r="D10" s="212">
        <f t="shared" ref="D10:F10" si="1">SUM(D8:D9)</f>
        <v>21233581000</v>
      </c>
      <c r="E10" s="212">
        <f t="shared" si="1"/>
        <v>20800931807.150009</v>
      </c>
      <c r="F10" s="212">
        <f t="shared" si="1"/>
        <v>21233580999.999989</v>
      </c>
      <c r="G10" s="216">
        <f t="shared" si="0"/>
        <v>2.0799510178734604E-2</v>
      </c>
      <c r="J10" s="24"/>
      <c r="K10" s="24"/>
      <c r="L10" s="24"/>
    </row>
    <row r="12" spans="1:18" ht="12">
      <c r="A12" s="180"/>
      <c r="B12" s="180"/>
      <c r="C12" s="180"/>
      <c r="D12" s="186" t="s">
        <v>367</v>
      </c>
      <c r="E12" s="190" t="s">
        <v>390</v>
      </c>
      <c r="F12" s="276" t="s">
        <v>398</v>
      </c>
      <c r="G12" s="180"/>
      <c r="H12" s="180"/>
      <c r="I12" s="285"/>
      <c r="J12" s="189" t="s">
        <v>377</v>
      </c>
      <c r="K12" s="193" t="s">
        <v>391</v>
      </c>
      <c r="L12" s="276" t="s">
        <v>398</v>
      </c>
      <c r="N12" s="189" t="s">
        <v>377</v>
      </c>
      <c r="O12" s="193" t="s">
        <v>391</v>
      </c>
      <c r="P12" s="276" t="s">
        <v>398</v>
      </c>
      <c r="Q12" s="185"/>
      <c r="R12" s="268"/>
    </row>
    <row r="13" spans="1:18" ht="71.25">
      <c r="A13" s="181" t="s">
        <v>368</v>
      </c>
      <c r="B13" s="181" t="s">
        <v>369</v>
      </c>
      <c r="C13" s="229" t="s">
        <v>324</v>
      </c>
      <c r="D13" s="187" t="s">
        <v>370</v>
      </c>
      <c r="E13" s="191" t="s">
        <v>371</v>
      </c>
      <c r="F13" s="278" t="s">
        <v>397</v>
      </c>
      <c r="G13" s="181" t="s">
        <v>399</v>
      </c>
      <c r="H13" s="181" t="s">
        <v>372</v>
      </c>
      <c r="I13" s="181" t="s">
        <v>400</v>
      </c>
      <c r="J13" s="199" t="s">
        <v>327</v>
      </c>
      <c r="K13" s="200" t="s">
        <v>327</v>
      </c>
      <c r="L13" s="279" t="s">
        <v>327</v>
      </c>
      <c r="M13" s="201" t="s">
        <v>425</v>
      </c>
      <c r="N13" s="199" t="s">
        <v>388</v>
      </c>
      <c r="O13" s="200" t="s">
        <v>388</v>
      </c>
      <c r="P13" s="279" t="s">
        <v>388</v>
      </c>
      <c r="Q13" s="231" t="s">
        <v>426</v>
      </c>
      <c r="R13" s="202" t="s">
        <v>393</v>
      </c>
    </row>
    <row r="14" spans="1:18" s="241" customFormat="1" ht="29.45" customHeight="1">
      <c r="A14" s="232"/>
      <c r="B14" s="232" t="s">
        <v>373</v>
      </c>
      <c r="C14" s="230">
        <f>SUM(C15:C307)</f>
        <v>5517897</v>
      </c>
      <c r="D14" s="233">
        <f t="shared" ref="D14" si="2">SUM(D15:D307)</f>
        <v>21233580999.999996</v>
      </c>
      <c r="E14" s="234">
        <v>21233580999.999992</v>
      </c>
      <c r="F14" s="275">
        <v>21233581000</v>
      </c>
      <c r="G14" s="235">
        <f>E14-D14</f>
        <v>0</v>
      </c>
      <c r="H14" s="236">
        <f>G14/D14</f>
        <v>0</v>
      </c>
      <c r="I14" s="237">
        <f t="shared" ref="I14:I77" si="3">G14/C14</f>
        <v>0</v>
      </c>
      <c r="J14" s="238">
        <v>-3590914.7967749638</v>
      </c>
      <c r="K14" s="239">
        <v>-3590914.7967605116</v>
      </c>
      <c r="L14" s="277">
        <v>-3590914.7967728116</v>
      </c>
      <c r="M14" s="240">
        <f>(K14-J14)/C14</f>
        <v>2.6191615597179497E-12</v>
      </c>
      <c r="N14" s="238">
        <v>-3.6880373954772949E-7</v>
      </c>
      <c r="O14" s="239">
        <v>0</v>
      </c>
      <c r="P14" s="277">
        <v>-9.3597918748855591E-8</v>
      </c>
      <c r="Q14" s="283">
        <f>(P14-O14)/C14</f>
        <v>-1.6962607085426857E-14</v>
      </c>
      <c r="R14" s="269"/>
    </row>
    <row r="15" spans="1:18" ht="15">
      <c r="A15">
        <v>5</v>
      </c>
      <c r="B15" t="s">
        <v>9</v>
      </c>
      <c r="C15" s="228">
        <v>9311</v>
      </c>
      <c r="D15" s="188">
        <v>39646920.551023103</v>
      </c>
      <c r="E15" s="192">
        <v>39812005.324593812</v>
      </c>
      <c r="F15" s="274">
        <v>40516310</v>
      </c>
      <c r="G15" s="182">
        <f>F15-E15</f>
        <v>704304.67540618777</v>
      </c>
      <c r="H15" s="183">
        <f>G15/E15</f>
        <v>1.7690761107456814E-2</v>
      </c>
      <c r="I15" s="286">
        <f t="shared" si="3"/>
        <v>75.642216239521829</v>
      </c>
      <c r="J15" s="194">
        <v>1879209.0567288417</v>
      </c>
      <c r="K15" s="195">
        <v>1780192.6468615355</v>
      </c>
      <c r="L15" s="273">
        <v>1357610.106746292</v>
      </c>
      <c r="M15" s="196">
        <f>(L15-K15)/C15</f>
        <v>-45.385301268955381</v>
      </c>
      <c r="N15" s="197">
        <v>504932.33530029096</v>
      </c>
      <c r="O15" s="198">
        <v>438312.60410966398</v>
      </c>
      <c r="P15" s="282">
        <v>156590.91069951275</v>
      </c>
      <c r="Q15" s="283">
        <f t="shared" ref="Q15:Q78" si="4">(P15-O15)/C15</f>
        <v>-30.256867512635726</v>
      </c>
      <c r="R15" s="268">
        <v>14</v>
      </c>
    </row>
    <row r="16" spans="1:18" ht="15">
      <c r="A16">
        <v>9</v>
      </c>
      <c r="B16" t="s">
        <v>10</v>
      </c>
      <c r="C16" s="228">
        <v>2491</v>
      </c>
      <c r="D16" s="188">
        <v>11137035.021183517</v>
      </c>
      <c r="E16" s="192">
        <v>11102595.265764536</v>
      </c>
      <c r="F16" s="274">
        <v>11186530</v>
      </c>
      <c r="G16" s="182">
        <f t="shared" ref="G16:G79" si="5">F16-E16</f>
        <v>83934.734235463664</v>
      </c>
      <c r="H16" s="183">
        <f t="shared" ref="H16:H79" si="6">G16/E16</f>
        <v>7.5599202012056619E-3</v>
      </c>
      <c r="I16" s="286">
        <f t="shared" si="3"/>
        <v>33.695196401229893</v>
      </c>
      <c r="J16" s="194">
        <v>443439.5488029861</v>
      </c>
      <c r="K16" s="195">
        <v>464111.86453743564</v>
      </c>
      <c r="L16" s="273">
        <v>413751.29628251819</v>
      </c>
      <c r="M16" s="196">
        <f t="shared" ref="M16:M79" si="7">(L16-K16)/C16</f>
        <v>-20.217008532684645</v>
      </c>
      <c r="N16" s="197">
        <v>50352.41096800987</v>
      </c>
      <c r="O16" s="198">
        <v>63984.426586736838</v>
      </c>
      <c r="P16" s="282">
        <v>30410.714416795221</v>
      </c>
      <c r="Q16" s="283">
        <f t="shared" si="4"/>
        <v>-13.478005688455085</v>
      </c>
      <c r="R16" s="268">
        <v>17</v>
      </c>
    </row>
    <row r="17" spans="1:18" ht="15">
      <c r="A17">
        <v>10</v>
      </c>
      <c r="B17" t="s">
        <v>11</v>
      </c>
      <c r="C17" s="228">
        <v>11197</v>
      </c>
      <c r="D17" s="188">
        <v>51634765.290262803</v>
      </c>
      <c r="E17" s="192">
        <v>51725475.029523417</v>
      </c>
      <c r="F17" s="274">
        <v>51680263</v>
      </c>
      <c r="G17" s="182">
        <f t="shared" si="5"/>
        <v>-45212.029523417354</v>
      </c>
      <c r="H17" s="183">
        <f t="shared" si="6"/>
        <v>-8.7407664207262716E-4</v>
      </c>
      <c r="I17" s="286">
        <f t="shared" si="3"/>
        <v>-4.037869922605819</v>
      </c>
      <c r="J17" s="194">
        <v>476650.52694299136</v>
      </c>
      <c r="K17" s="195">
        <v>422267.45384994568</v>
      </c>
      <c r="L17" s="273">
        <v>449394.50858596608</v>
      </c>
      <c r="M17" s="196">
        <f t="shared" si="7"/>
        <v>2.4227073980548712</v>
      </c>
      <c r="N17" s="197">
        <v>-585219.92621367669</v>
      </c>
      <c r="O17" s="198">
        <v>-622231.04279583937</v>
      </c>
      <c r="P17" s="282">
        <v>-604146.33963847859</v>
      </c>
      <c r="Q17" s="283">
        <f t="shared" si="4"/>
        <v>1.6151382653711515</v>
      </c>
      <c r="R17" s="268">
        <v>14</v>
      </c>
    </row>
    <row r="18" spans="1:18" ht="15">
      <c r="A18">
        <v>16</v>
      </c>
      <c r="B18" t="s">
        <v>12</v>
      </c>
      <c r="C18" s="228">
        <v>8033</v>
      </c>
      <c r="D18" s="188">
        <v>30109033.453446791</v>
      </c>
      <c r="E18" s="192">
        <v>30528531.587904789</v>
      </c>
      <c r="F18" s="274">
        <v>30501769</v>
      </c>
      <c r="G18" s="182">
        <f t="shared" si="5"/>
        <v>-26762.587904788554</v>
      </c>
      <c r="H18" s="183">
        <f t="shared" si="6"/>
        <v>-8.7664183348378671E-4</v>
      </c>
      <c r="I18" s="286">
        <f t="shared" si="3"/>
        <v>-3.3315807176383112</v>
      </c>
      <c r="J18" s="194">
        <v>3540836.0920584123</v>
      </c>
      <c r="K18" s="195">
        <v>3289149.4046717775</v>
      </c>
      <c r="L18" s="273">
        <v>3305207.0963274743</v>
      </c>
      <c r="M18" s="196">
        <f t="shared" si="7"/>
        <v>1.9989657233532723</v>
      </c>
      <c r="N18" s="197">
        <v>3051370.3678099574</v>
      </c>
      <c r="O18" s="198">
        <v>2883363.7930620397</v>
      </c>
      <c r="P18" s="282">
        <v>2894068.920832519</v>
      </c>
      <c r="Q18" s="283">
        <f t="shared" si="4"/>
        <v>1.3326438155706837</v>
      </c>
      <c r="R18" s="268">
        <v>7</v>
      </c>
    </row>
    <row r="19" spans="1:18" ht="15">
      <c r="A19">
        <v>18</v>
      </c>
      <c r="B19" t="s">
        <v>13</v>
      </c>
      <c r="C19" s="228">
        <v>4847</v>
      </c>
      <c r="D19" s="188">
        <v>17008779.166037172</v>
      </c>
      <c r="E19" s="192">
        <v>16691736.25155622</v>
      </c>
      <c r="F19" s="274">
        <v>16677116</v>
      </c>
      <c r="G19" s="182">
        <f t="shared" si="5"/>
        <v>-14620.251556219533</v>
      </c>
      <c r="H19" s="183">
        <f t="shared" si="6"/>
        <v>-8.7589759003389744E-4</v>
      </c>
      <c r="I19" s="286">
        <f t="shared" si="3"/>
        <v>-3.0163506408540401</v>
      </c>
      <c r="J19" s="194">
        <v>-654209.03827579878</v>
      </c>
      <c r="K19" s="195">
        <v>-463971.9361565389</v>
      </c>
      <c r="L19" s="273">
        <v>-455199.6460995652</v>
      </c>
      <c r="M19" s="196">
        <f t="shared" si="7"/>
        <v>1.8098390874713628</v>
      </c>
      <c r="N19" s="197">
        <v>-460779.97007387754</v>
      </c>
      <c r="O19" s="198">
        <v>-334155.84525390354</v>
      </c>
      <c r="P19" s="282">
        <v>-328307.6518825799</v>
      </c>
      <c r="Q19" s="283">
        <f t="shared" si="4"/>
        <v>1.2065593916491923</v>
      </c>
      <c r="R19" s="268">
        <v>1</v>
      </c>
    </row>
    <row r="20" spans="1:18" ht="15">
      <c r="A20">
        <v>19</v>
      </c>
      <c r="B20" t="s">
        <v>14</v>
      </c>
      <c r="C20" s="228">
        <v>3955</v>
      </c>
      <c r="D20" s="188">
        <v>13013716.569386637</v>
      </c>
      <c r="E20" s="192">
        <v>13144646.300257947</v>
      </c>
      <c r="F20" s="274">
        <v>13219629</v>
      </c>
      <c r="G20" s="182">
        <f t="shared" si="5"/>
        <v>74982.699742052704</v>
      </c>
      <c r="H20" s="183">
        <f t="shared" si="6"/>
        <v>5.7044288624625268E-3</v>
      </c>
      <c r="I20" s="286">
        <f t="shared" si="3"/>
        <v>18.958963272326852</v>
      </c>
      <c r="J20" s="194">
        <v>33268.479509035387</v>
      </c>
      <c r="K20" s="195">
        <v>-45285.652622894806</v>
      </c>
      <c r="L20" s="273">
        <v>-90275.155369053187</v>
      </c>
      <c r="M20" s="196">
        <f t="shared" si="7"/>
        <v>-11.375348355539414</v>
      </c>
      <c r="N20" s="197">
        <v>-282630.19735595456</v>
      </c>
      <c r="O20" s="198">
        <v>-335065.10900796513</v>
      </c>
      <c r="P20" s="282">
        <v>-365058.11083873111</v>
      </c>
      <c r="Q20" s="283">
        <f t="shared" si="4"/>
        <v>-7.5835655703580223</v>
      </c>
      <c r="R20" s="268">
        <v>2</v>
      </c>
    </row>
    <row r="21" spans="1:18" ht="15">
      <c r="A21">
        <v>20</v>
      </c>
      <c r="B21" t="s">
        <v>15</v>
      </c>
      <c r="C21" s="228">
        <v>16467</v>
      </c>
      <c r="D21" s="188">
        <v>63080316.158327311</v>
      </c>
      <c r="E21" s="192">
        <v>62877563.137304842</v>
      </c>
      <c r="F21" s="274">
        <v>62822680</v>
      </c>
      <c r="G21" s="182">
        <f t="shared" si="5"/>
        <v>-54883.137304842472</v>
      </c>
      <c r="H21" s="183">
        <f t="shared" si="6"/>
        <v>-8.7285725728579759E-4</v>
      </c>
      <c r="I21" s="286">
        <f t="shared" si="3"/>
        <v>-3.3329165789058401</v>
      </c>
      <c r="J21" s="194">
        <v>-1714207.2295931785</v>
      </c>
      <c r="K21" s="195">
        <v>-1592564.1663530697</v>
      </c>
      <c r="L21" s="273">
        <v>-1559634.2949535965</v>
      </c>
      <c r="M21" s="196">
        <f t="shared" si="7"/>
        <v>1.9997492803469463</v>
      </c>
      <c r="N21" s="197">
        <v>-1810467.7290828938</v>
      </c>
      <c r="O21" s="198">
        <v>-1729217.7561641075</v>
      </c>
      <c r="P21" s="282">
        <v>-1707264.5085644324</v>
      </c>
      <c r="Q21" s="283">
        <f t="shared" si="4"/>
        <v>1.3331661868995619</v>
      </c>
      <c r="R21" s="268">
        <v>6</v>
      </c>
    </row>
    <row r="22" spans="1:18" ht="15">
      <c r="A22">
        <v>46</v>
      </c>
      <c r="B22" t="s">
        <v>16</v>
      </c>
      <c r="C22" s="228">
        <v>1362</v>
      </c>
      <c r="D22" s="188">
        <v>6771294.3231260153</v>
      </c>
      <c r="E22" s="192">
        <v>6551081.1593600512</v>
      </c>
      <c r="F22" s="274">
        <v>6545360</v>
      </c>
      <c r="G22" s="182">
        <f t="shared" si="5"/>
        <v>-5721.1593600511551</v>
      </c>
      <c r="H22" s="183">
        <f t="shared" si="6"/>
        <v>-8.7331529267911439E-4</v>
      </c>
      <c r="I22" s="286">
        <f t="shared" si="3"/>
        <v>-4.2005575330772063</v>
      </c>
      <c r="J22" s="194">
        <v>287606.2565008594</v>
      </c>
      <c r="K22" s="195">
        <v>419736.89852684824</v>
      </c>
      <c r="L22" s="273">
        <v>423169.38777901919</v>
      </c>
      <c r="M22" s="196">
        <f t="shared" si="7"/>
        <v>2.520183004530804</v>
      </c>
      <c r="N22" s="197">
        <v>251018.86551231984</v>
      </c>
      <c r="O22" s="198">
        <v>339057.47909908701</v>
      </c>
      <c r="P22" s="282">
        <v>341345.80526720308</v>
      </c>
      <c r="Q22" s="283">
        <f t="shared" si="4"/>
        <v>1.6801220030220747</v>
      </c>
      <c r="R22" s="268">
        <v>10</v>
      </c>
    </row>
    <row r="23" spans="1:18" ht="15">
      <c r="A23">
        <v>47</v>
      </c>
      <c r="B23" t="s">
        <v>17</v>
      </c>
      <c r="C23" s="228">
        <v>1789</v>
      </c>
      <c r="D23" s="188">
        <v>9525690.1012409758</v>
      </c>
      <c r="E23" s="192">
        <v>9676633.9858630728</v>
      </c>
      <c r="F23" s="274">
        <v>9507200</v>
      </c>
      <c r="G23" s="182">
        <f t="shared" si="5"/>
        <v>-169433.9858630728</v>
      </c>
      <c r="H23" s="183">
        <f t="shared" si="6"/>
        <v>-1.7509599527129448E-2</v>
      </c>
      <c r="I23" s="286">
        <f t="shared" si="3"/>
        <v>-94.708767950292227</v>
      </c>
      <c r="J23" s="194">
        <v>-51229.996352340473</v>
      </c>
      <c r="K23" s="195">
        <v>-141790.16410520035</v>
      </c>
      <c r="L23" s="273">
        <v>-40129.627860742439</v>
      </c>
      <c r="M23" s="196">
        <f t="shared" si="7"/>
        <v>56.825341668226891</v>
      </c>
      <c r="N23" s="197">
        <v>661688.988545798</v>
      </c>
      <c r="O23" s="198">
        <v>601206.64562627277</v>
      </c>
      <c r="P23" s="282">
        <v>668980.33645591384</v>
      </c>
      <c r="Q23" s="283">
        <f t="shared" si="4"/>
        <v>37.883561112152641</v>
      </c>
      <c r="R23" s="268">
        <v>19</v>
      </c>
    </row>
    <row r="24" spans="1:18" ht="15">
      <c r="A24">
        <v>49</v>
      </c>
      <c r="B24" t="s">
        <v>18</v>
      </c>
      <c r="C24" s="228">
        <v>297132</v>
      </c>
      <c r="D24" s="188">
        <v>873784054.51771605</v>
      </c>
      <c r="E24" s="192">
        <v>875476216.87866199</v>
      </c>
      <c r="F24" s="274">
        <v>874710311</v>
      </c>
      <c r="G24" s="182">
        <f t="shared" si="5"/>
        <v>-765905.87866199017</v>
      </c>
      <c r="H24" s="183">
        <f t="shared" si="6"/>
        <v>-8.748448717346962E-4</v>
      </c>
      <c r="I24" s="286">
        <f t="shared" si="3"/>
        <v>-2.5776620446871767</v>
      </c>
      <c r="J24" s="194">
        <v>86211520.689616755</v>
      </c>
      <c r="K24" s="195">
        <v>85195291.673805296</v>
      </c>
      <c r="L24" s="273">
        <v>85654835.328998104</v>
      </c>
      <c r="M24" s="196">
        <f t="shared" si="7"/>
        <v>1.5465976575825131</v>
      </c>
      <c r="N24" s="197">
        <v>31016317.082619712</v>
      </c>
      <c r="O24" s="198">
        <v>30355292.004543334</v>
      </c>
      <c r="P24" s="282">
        <v>30661654.44133902</v>
      </c>
      <c r="Q24" s="283">
        <f t="shared" si="4"/>
        <v>1.0310651050566262</v>
      </c>
      <c r="R24" s="268">
        <v>1</v>
      </c>
    </row>
    <row r="25" spans="1:18" ht="15">
      <c r="A25">
        <v>50</v>
      </c>
      <c r="B25" t="s">
        <v>19</v>
      </c>
      <c r="C25" s="228">
        <v>11417</v>
      </c>
      <c r="D25" s="188">
        <v>46167067.092834122</v>
      </c>
      <c r="E25" s="192">
        <v>47101613.093892947</v>
      </c>
      <c r="F25" s="274">
        <v>47060327</v>
      </c>
      <c r="G25" s="182">
        <f t="shared" si="5"/>
        <v>-41286.093892946839</v>
      </c>
      <c r="H25" s="183">
        <f t="shared" si="6"/>
        <v>-8.765324833068163E-4</v>
      </c>
      <c r="I25" s="286">
        <f t="shared" si="3"/>
        <v>-3.6161946126781852</v>
      </c>
      <c r="J25" s="194">
        <v>628306.45732506737</v>
      </c>
      <c r="K25" s="195">
        <v>67603.767387514294</v>
      </c>
      <c r="L25" s="273">
        <v>92375.646514763721</v>
      </c>
      <c r="M25" s="196">
        <f t="shared" si="7"/>
        <v>2.1697362816194645</v>
      </c>
      <c r="N25" s="197">
        <v>418013.66582588805</v>
      </c>
      <c r="O25" s="198">
        <v>43771.711901477684</v>
      </c>
      <c r="P25" s="282">
        <v>60286.297986327292</v>
      </c>
      <c r="Q25" s="283">
        <f t="shared" si="4"/>
        <v>1.4464908544144355</v>
      </c>
      <c r="R25" s="268">
        <v>4</v>
      </c>
    </row>
    <row r="26" spans="1:18" ht="15">
      <c r="A26">
        <v>51</v>
      </c>
      <c r="B26" t="s">
        <v>20</v>
      </c>
      <c r="C26" s="228">
        <v>9334</v>
      </c>
      <c r="D26" s="188">
        <v>40881673.986657552</v>
      </c>
      <c r="E26" s="192">
        <v>40671741.466566496</v>
      </c>
      <c r="F26" s="274">
        <v>40636190</v>
      </c>
      <c r="G26" s="182">
        <f t="shared" si="5"/>
        <v>-35551.466566495597</v>
      </c>
      <c r="H26" s="183">
        <f t="shared" si="6"/>
        <v>-8.7410731098691867E-4</v>
      </c>
      <c r="I26" s="286">
        <f t="shared" si="3"/>
        <v>-3.8088136454355688</v>
      </c>
      <c r="J26" s="194">
        <v>-4112808.4434275771</v>
      </c>
      <c r="K26" s="195">
        <v>-3986811.8517787382</v>
      </c>
      <c r="L26" s="273">
        <v>-3965481.1848943904</v>
      </c>
      <c r="M26" s="196">
        <f t="shared" si="7"/>
        <v>2.2852653615114416</v>
      </c>
      <c r="N26" s="194">
        <v>-4570243.0447092988</v>
      </c>
      <c r="O26" s="195">
        <v>-4486900.496409703</v>
      </c>
      <c r="P26" s="273">
        <v>-4472680.0518201273</v>
      </c>
      <c r="Q26" s="283">
        <f t="shared" si="4"/>
        <v>1.5235102410087586</v>
      </c>
      <c r="R26" s="268">
        <v>4</v>
      </c>
    </row>
    <row r="27" spans="1:18" ht="15">
      <c r="A27">
        <v>52</v>
      </c>
      <c r="B27" t="s">
        <v>21</v>
      </c>
      <c r="C27" s="228">
        <v>2404</v>
      </c>
      <c r="D27" s="188">
        <v>10574353.917699166</v>
      </c>
      <c r="E27" s="192">
        <v>10771293.083987545</v>
      </c>
      <c r="F27" s="274">
        <v>10761890</v>
      </c>
      <c r="G27" s="182">
        <f t="shared" si="5"/>
        <v>-9403.083987545222</v>
      </c>
      <c r="H27" s="183">
        <f t="shared" si="6"/>
        <v>-8.729763375878905E-4</v>
      </c>
      <c r="I27" s="286">
        <f t="shared" si="3"/>
        <v>-3.9114326071319558</v>
      </c>
      <c r="J27" s="194">
        <v>699286.65500140435</v>
      </c>
      <c r="K27" s="195">
        <v>581125.81750542601</v>
      </c>
      <c r="L27" s="273">
        <v>586767.76662889076</v>
      </c>
      <c r="M27" s="196">
        <f t="shared" si="7"/>
        <v>2.3469006337207809</v>
      </c>
      <c r="N27" s="197">
        <v>368478.99197772512</v>
      </c>
      <c r="O27" s="198">
        <v>289658.05909627536</v>
      </c>
      <c r="P27" s="282">
        <v>293419.35851192137</v>
      </c>
      <c r="Q27" s="283">
        <f t="shared" si="4"/>
        <v>1.5646004224816989</v>
      </c>
      <c r="R27" s="268">
        <v>14</v>
      </c>
    </row>
    <row r="28" spans="1:18" ht="15">
      <c r="A28">
        <v>61</v>
      </c>
      <c r="B28" t="s">
        <v>22</v>
      </c>
      <c r="C28" s="228">
        <v>16573</v>
      </c>
      <c r="D28" s="188">
        <v>73155528.391956121</v>
      </c>
      <c r="E28" s="192">
        <v>73187345.359798387</v>
      </c>
      <c r="F28" s="274">
        <v>73504597</v>
      </c>
      <c r="G28" s="182">
        <f t="shared" si="5"/>
        <v>317251.64020161331</v>
      </c>
      <c r="H28" s="183">
        <f t="shared" si="6"/>
        <v>4.334788188339986E-3</v>
      </c>
      <c r="I28" s="286">
        <f t="shared" si="3"/>
        <v>19.142680275243666</v>
      </c>
      <c r="J28" s="194">
        <v>1546169.1417286361</v>
      </c>
      <c r="K28" s="195">
        <v>1527149.3610316855</v>
      </c>
      <c r="L28" s="273">
        <v>1336798.4277311836</v>
      </c>
      <c r="M28" s="196">
        <f t="shared" si="7"/>
        <v>-11.485605098684722</v>
      </c>
      <c r="N28" s="197">
        <v>2133623.5484488965</v>
      </c>
      <c r="O28" s="198">
        <v>2119699.7587091289</v>
      </c>
      <c r="P28" s="282">
        <v>1992799.1365088173</v>
      </c>
      <c r="Q28" s="283">
        <f t="shared" si="4"/>
        <v>-7.657070065788429</v>
      </c>
      <c r="R28" s="268">
        <v>5</v>
      </c>
    </row>
    <row r="29" spans="1:18" ht="15">
      <c r="A29">
        <v>69</v>
      </c>
      <c r="B29" t="s">
        <v>23</v>
      </c>
      <c r="C29" s="228">
        <v>6802</v>
      </c>
      <c r="D29" s="188">
        <v>32941395.694000997</v>
      </c>
      <c r="E29" s="192">
        <v>32690304.2276957</v>
      </c>
      <c r="F29" s="274">
        <v>32661655</v>
      </c>
      <c r="G29" s="182">
        <f t="shared" si="5"/>
        <v>-28649.227695699781</v>
      </c>
      <c r="H29" s="183">
        <f t="shared" si="6"/>
        <v>-8.7638302464703713E-4</v>
      </c>
      <c r="I29" s="286">
        <f t="shared" si="3"/>
        <v>-4.2118829308585388</v>
      </c>
      <c r="J29" s="194">
        <v>-1514006.079808255</v>
      </c>
      <c r="K29" s="195">
        <v>-1363322.0885474668</v>
      </c>
      <c r="L29" s="273">
        <v>-1346132.7263176125</v>
      </c>
      <c r="M29" s="196">
        <f t="shared" si="7"/>
        <v>2.5271041208253946</v>
      </c>
      <c r="N29" s="197">
        <v>-1730207.9637557166</v>
      </c>
      <c r="O29" s="198">
        <v>-1630266.3560732319</v>
      </c>
      <c r="P29" s="282">
        <v>-1618806.7812533176</v>
      </c>
      <c r="Q29" s="283">
        <f t="shared" si="4"/>
        <v>1.6847360805519402</v>
      </c>
      <c r="R29" s="268">
        <v>17</v>
      </c>
    </row>
    <row r="30" spans="1:18" ht="15">
      <c r="A30">
        <v>71</v>
      </c>
      <c r="B30" t="s">
        <v>24</v>
      </c>
      <c r="C30" s="228">
        <v>6613</v>
      </c>
      <c r="D30" s="188">
        <v>29998502.654877216</v>
      </c>
      <c r="E30" s="192">
        <v>30963570.946833599</v>
      </c>
      <c r="F30" s="274">
        <v>29831868</v>
      </c>
      <c r="G30" s="182">
        <f t="shared" si="5"/>
        <v>-1131702.9468335994</v>
      </c>
      <c r="H30" s="183">
        <f t="shared" si="6"/>
        <v>-3.6549497109903913E-2</v>
      </c>
      <c r="I30" s="286">
        <f t="shared" si="3"/>
        <v>-171.13306318366844</v>
      </c>
      <c r="J30" s="194">
        <v>16197.520077027812</v>
      </c>
      <c r="K30" s="195">
        <v>-562824.91019471909</v>
      </c>
      <c r="L30" s="273">
        <v>116196.85905073934</v>
      </c>
      <c r="M30" s="196">
        <f t="shared" si="7"/>
        <v>102.67983808339005</v>
      </c>
      <c r="N30" s="197">
        <v>-637115.25324471691</v>
      </c>
      <c r="O30" s="198">
        <v>-1023457.8866949854</v>
      </c>
      <c r="P30" s="282">
        <v>-570776.7071980047</v>
      </c>
      <c r="Q30" s="283">
        <f t="shared" si="4"/>
        <v>68.453225388927976</v>
      </c>
      <c r="R30" s="268">
        <v>17</v>
      </c>
    </row>
    <row r="31" spans="1:18" ht="15">
      <c r="A31">
        <v>72</v>
      </c>
      <c r="B31" t="s">
        <v>25</v>
      </c>
      <c r="C31" s="228">
        <v>950</v>
      </c>
      <c r="D31" s="188">
        <v>4634963.925847047</v>
      </c>
      <c r="E31" s="192">
        <v>4583312.976714001</v>
      </c>
      <c r="F31" s="274">
        <v>4579327</v>
      </c>
      <c r="G31" s="182">
        <f t="shared" si="5"/>
        <v>-3985.9767140010372</v>
      </c>
      <c r="H31" s="183">
        <f t="shared" si="6"/>
        <v>-8.696715092886318E-4</v>
      </c>
      <c r="I31" s="286">
        <f t="shared" si="3"/>
        <v>-4.1957649621063551</v>
      </c>
      <c r="J31" s="194">
        <v>-51925.98084717201</v>
      </c>
      <c r="K31" s="195">
        <v>-20935.032822800385</v>
      </c>
      <c r="L31" s="273">
        <v>-18543.602143970566</v>
      </c>
      <c r="M31" s="196">
        <f t="shared" si="7"/>
        <v>2.5172954513998103</v>
      </c>
      <c r="N31" s="197">
        <v>-2094.3321891822666</v>
      </c>
      <c r="O31" s="198">
        <v>18559.611118176494</v>
      </c>
      <c r="P31" s="282">
        <v>20153.898237397832</v>
      </c>
      <c r="Q31" s="283">
        <f t="shared" si="4"/>
        <v>1.6781969676014092</v>
      </c>
      <c r="R31" s="268">
        <v>17</v>
      </c>
    </row>
    <row r="32" spans="1:18" ht="15">
      <c r="A32">
        <v>74</v>
      </c>
      <c r="B32" t="s">
        <v>26</v>
      </c>
      <c r="C32" s="228">
        <v>1083</v>
      </c>
      <c r="D32" s="188">
        <v>5378418.4631964918</v>
      </c>
      <c r="E32" s="192">
        <v>5565264.0820690729</v>
      </c>
      <c r="F32" s="274">
        <v>5560372</v>
      </c>
      <c r="G32" s="182">
        <f t="shared" si="5"/>
        <v>-4892.0820690728724</v>
      </c>
      <c r="H32" s="183">
        <f t="shared" si="6"/>
        <v>-8.7903862187507862E-4</v>
      </c>
      <c r="I32" s="286">
        <f t="shared" si="3"/>
        <v>-4.5171579585160408</v>
      </c>
      <c r="J32" s="194">
        <v>234042.88213997387</v>
      </c>
      <c r="K32" s="195">
        <v>121941.45955002852</v>
      </c>
      <c r="L32" s="273">
        <v>124876.83825200844</v>
      </c>
      <c r="M32" s="196">
        <f t="shared" si="7"/>
        <v>2.7104143139242107</v>
      </c>
      <c r="N32" s="197">
        <v>101037.00889135765</v>
      </c>
      <c r="O32" s="198">
        <v>26197.615763389625</v>
      </c>
      <c r="P32" s="282">
        <v>28154.534898044585</v>
      </c>
      <c r="Q32" s="283">
        <f t="shared" si="4"/>
        <v>1.8069428759510247</v>
      </c>
      <c r="R32" s="268">
        <v>16</v>
      </c>
    </row>
    <row r="33" spans="1:18" ht="15">
      <c r="A33">
        <v>75</v>
      </c>
      <c r="B33" t="s">
        <v>27</v>
      </c>
      <c r="C33" s="228">
        <v>19702</v>
      </c>
      <c r="D33" s="188">
        <v>91292700.15491268</v>
      </c>
      <c r="E33" s="192">
        <v>92267180.973293751</v>
      </c>
      <c r="F33" s="274">
        <v>92186156</v>
      </c>
      <c r="G33" s="182">
        <f t="shared" si="5"/>
        <v>-81024.973293751478</v>
      </c>
      <c r="H33" s="183">
        <f t="shared" si="6"/>
        <v>-8.7815594276369766E-4</v>
      </c>
      <c r="I33" s="286">
        <f t="shared" si="3"/>
        <v>-4.1125252915313917</v>
      </c>
      <c r="J33" s="194">
        <v>-478063.67031347757</v>
      </c>
      <c r="K33" s="195">
        <v>-1062693.2260760528</v>
      </c>
      <c r="L33" s="273">
        <v>-1014078.494076492</v>
      </c>
      <c r="M33" s="196">
        <f t="shared" si="7"/>
        <v>2.4675023855223186</v>
      </c>
      <c r="N33" s="197">
        <v>1344675.0795458322</v>
      </c>
      <c r="O33" s="198">
        <v>953880.6831814202</v>
      </c>
      <c r="P33" s="282">
        <v>986290.50451448536</v>
      </c>
      <c r="Q33" s="283">
        <f t="shared" si="4"/>
        <v>1.6450015903494652</v>
      </c>
      <c r="R33" s="268">
        <v>8</v>
      </c>
    </row>
    <row r="34" spans="1:18" ht="15">
      <c r="A34">
        <v>77</v>
      </c>
      <c r="B34" t="s">
        <v>28</v>
      </c>
      <c r="C34" s="228">
        <v>4683</v>
      </c>
      <c r="D34" s="188">
        <v>23421915.529445425</v>
      </c>
      <c r="E34" s="192">
        <v>23388165.944837987</v>
      </c>
      <c r="F34" s="274">
        <v>23367730</v>
      </c>
      <c r="G34" s="182">
        <f t="shared" si="5"/>
        <v>-20435.944837987423</v>
      </c>
      <c r="H34" s="183">
        <f t="shared" si="6"/>
        <v>-8.7377286813281952E-4</v>
      </c>
      <c r="I34" s="286">
        <f t="shared" si="3"/>
        <v>-4.3638575353379077</v>
      </c>
      <c r="J34" s="194">
        <v>30098.38071286754</v>
      </c>
      <c r="K34" s="195">
        <v>50377.121388521999</v>
      </c>
      <c r="L34" s="273">
        <v>62638.926461373107</v>
      </c>
      <c r="M34" s="196">
        <f t="shared" si="7"/>
        <v>2.6183653796393567</v>
      </c>
      <c r="N34" s="197">
        <v>22914.591225701341</v>
      </c>
      <c r="O34" s="198">
        <v>35921.513207688673</v>
      </c>
      <c r="P34" s="282">
        <v>44096.0499229294</v>
      </c>
      <c r="Q34" s="283">
        <f t="shared" si="4"/>
        <v>1.7455769197609923</v>
      </c>
      <c r="R34" s="268">
        <v>13</v>
      </c>
    </row>
    <row r="35" spans="1:18" ht="15">
      <c r="A35">
        <v>78</v>
      </c>
      <c r="B35" t="s">
        <v>29</v>
      </c>
      <c r="C35" s="228">
        <v>7979</v>
      </c>
      <c r="D35" s="188">
        <v>38061668.409503132</v>
      </c>
      <c r="E35" s="192">
        <v>37565857.525574312</v>
      </c>
      <c r="F35" s="274">
        <v>37533113</v>
      </c>
      <c r="G35" s="182">
        <f t="shared" si="5"/>
        <v>-32744.525574311614</v>
      </c>
      <c r="H35" s="183">
        <f t="shared" si="6"/>
        <v>-8.7165654482982584E-4</v>
      </c>
      <c r="I35" s="286">
        <f t="shared" si="3"/>
        <v>-4.1038382722536175</v>
      </c>
      <c r="J35" s="194">
        <v>-1860289.7639129411</v>
      </c>
      <c r="K35" s="195">
        <v>-1562781.4202272503</v>
      </c>
      <c r="L35" s="273">
        <v>-1543134.5041248978</v>
      </c>
      <c r="M35" s="196">
        <f t="shared" si="7"/>
        <v>2.4623281241198836</v>
      </c>
      <c r="N35" s="197">
        <v>-558577.61072941707</v>
      </c>
      <c r="O35" s="198">
        <v>-360624.14647244877</v>
      </c>
      <c r="P35" s="282">
        <v>-347526.20240419992</v>
      </c>
      <c r="Q35" s="283">
        <f t="shared" si="4"/>
        <v>1.6415520827483205</v>
      </c>
      <c r="R35" s="268">
        <v>1</v>
      </c>
    </row>
    <row r="36" spans="1:18" ht="15">
      <c r="A36">
        <v>79</v>
      </c>
      <c r="B36" t="s">
        <v>30</v>
      </c>
      <c r="C36" s="228">
        <v>6785</v>
      </c>
      <c r="D36" s="188">
        <v>33223411.151279893</v>
      </c>
      <c r="E36" s="192">
        <v>33109336.704340436</v>
      </c>
      <c r="F36" s="274">
        <v>33080417</v>
      </c>
      <c r="G36" s="182">
        <f t="shared" si="5"/>
        <v>-28919.704340435565</v>
      </c>
      <c r="H36" s="183">
        <f t="shared" si="6"/>
        <v>-8.7346069776880688E-4</v>
      </c>
      <c r="I36" s="286">
        <f t="shared" si="3"/>
        <v>-4.2622998290988301</v>
      </c>
      <c r="J36" s="194">
        <v>-955835.02731453779</v>
      </c>
      <c r="K36" s="195">
        <v>-887363.86895321321</v>
      </c>
      <c r="L36" s="273">
        <v>-870011.97962409223</v>
      </c>
      <c r="M36" s="196">
        <f t="shared" si="7"/>
        <v>2.5573897316316851</v>
      </c>
      <c r="N36" s="197">
        <v>-890222.46590594621</v>
      </c>
      <c r="O36" s="198">
        <v>-845043.09667205124</v>
      </c>
      <c r="P36" s="282">
        <v>-833475.17045262607</v>
      </c>
      <c r="Q36" s="283">
        <f t="shared" si="4"/>
        <v>1.7049264877561039</v>
      </c>
      <c r="R36" s="268">
        <v>4</v>
      </c>
    </row>
    <row r="37" spans="1:18" ht="15">
      <c r="A37">
        <v>81</v>
      </c>
      <c r="B37" t="s">
        <v>31</v>
      </c>
      <c r="C37" s="228">
        <v>2621</v>
      </c>
      <c r="D37" s="188">
        <v>13748766.056122705</v>
      </c>
      <c r="E37" s="192">
        <v>13767688.363923891</v>
      </c>
      <c r="F37" s="274">
        <v>13755684</v>
      </c>
      <c r="G37" s="182">
        <f t="shared" si="5"/>
        <v>-12004.363923890516</v>
      </c>
      <c r="H37" s="183">
        <f t="shared" si="6"/>
        <v>-8.7192298420598377E-4</v>
      </c>
      <c r="I37" s="286">
        <f t="shared" si="3"/>
        <v>-4.5800701731745574</v>
      </c>
      <c r="J37" s="194">
        <v>294256.02789829951</v>
      </c>
      <c r="K37" s="195">
        <v>282913.28108364216</v>
      </c>
      <c r="L37" s="273">
        <v>290115.99736029241</v>
      </c>
      <c r="M37" s="196">
        <f t="shared" si="7"/>
        <v>2.7480794645746887</v>
      </c>
      <c r="N37" s="197">
        <v>415602.10805156146</v>
      </c>
      <c r="O37" s="198">
        <v>407852.3106152619</v>
      </c>
      <c r="P37" s="282">
        <v>412654.12146636535</v>
      </c>
      <c r="Q37" s="283">
        <f t="shared" si="4"/>
        <v>1.8320529763843767</v>
      </c>
      <c r="R37" s="268">
        <v>7</v>
      </c>
    </row>
    <row r="38" spans="1:18" ht="15">
      <c r="A38">
        <v>82</v>
      </c>
      <c r="B38" t="s">
        <v>32</v>
      </c>
      <c r="C38" s="228">
        <v>9405</v>
      </c>
      <c r="D38" s="188">
        <v>32556224.451767314</v>
      </c>
      <c r="E38" s="192">
        <v>31429831.150283571</v>
      </c>
      <c r="F38" s="274">
        <v>31402359</v>
      </c>
      <c r="G38" s="182">
        <f t="shared" si="5"/>
        <v>-27472.150283571333</v>
      </c>
      <c r="H38" s="183">
        <f t="shared" si="6"/>
        <v>-8.7407883778349441E-4</v>
      </c>
      <c r="I38" s="286">
        <f t="shared" si="3"/>
        <v>-2.9210154474823322</v>
      </c>
      <c r="J38" s="194">
        <v>-343848.49388263217</v>
      </c>
      <c r="K38" s="195">
        <v>331989.64259877818</v>
      </c>
      <c r="L38" s="273">
        <v>348473.04083571001</v>
      </c>
      <c r="M38" s="196">
        <f t="shared" si="7"/>
        <v>1.7526207588444258</v>
      </c>
      <c r="N38" s="197">
        <v>-363514.71816452115</v>
      </c>
      <c r="O38" s="198">
        <v>87005.951180288175</v>
      </c>
      <c r="P38" s="282">
        <v>97994.88333825834</v>
      </c>
      <c r="Q38" s="283">
        <f t="shared" si="4"/>
        <v>1.1684138392312775</v>
      </c>
      <c r="R38" s="268">
        <v>5</v>
      </c>
    </row>
    <row r="39" spans="1:18" ht="15">
      <c r="A39">
        <v>86</v>
      </c>
      <c r="B39" t="s">
        <v>33</v>
      </c>
      <c r="C39" s="228">
        <v>8143</v>
      </c>
      <c r="D39" s="188">
        <v>29073717.432250563</v>
      </c>
      <c r="E39" s="192">
        <v>30019008.269818343</v>
      </c>
      <c r="F39" s="274">
        <v>29370730</v>
      </c>
      <c r="G39" s="182">
        <f t="shared" si="5"/>
        <v>-648278.26981834322</v>
      </c>
      <c r="H39" s="183">
        <f t="shared" si="6"/>
        <v>-2.1595592498974525E-2</v>
      </c>
      <c r="I39" s="286">
        <f t="shared" si="3"/>
        <v>-79.611724157969206</v>
      </c>
      <c r="J39" s="194">
        <v>424456.15068637562</v>
      </c>
      <c r="K39" s="195">
        <v>-142704.51861403964</v>
      </c>
      <c r="L39" s="273">
        <v>246262.38394632383</v>
      </c>
      <c r="M39" s="196">
        <f t="shared" si="7"/>
        <v>47.767027208690095</v>
      </c>
      <c r="N39" s="197">
        <v>73612.803466450918</v>
      </c>
      <c r="O39" s="198">
        <v>-304738.73642714124</v>
      </c>
      <c r="P39" s="282">
        <v>-45427.468053555327</v>
      </c>
      <c r="Q39" s="283">
        <f t="shared" si="4"/>
        <v>31.84468480579466</v>
      </c>
      <c r="R39" s="268">
        <v>5</v>
      </c>
    </row>
    <row r="40" spans="1:18" ht="15">
      <c r="A40">
        <v>90</v>
      </c>
      <c r="B40" t="s">
        <v>34</v>
      </c>
      <c r="C40" s="228">
        <v>3136</v>
      </c>
      <c r="D40" s="188">
        <v>18471379.153836984</v>
      </c>
      <c r="E40" s="192">
        <v>18540258.750296805</v>
      </c>
      <c r="F40" s="274">
        <v>18524108</v>
      </c>
      <c r="G40" s="182">
        <f t="shared" si="5"/>
        <v>-16150.750296805054</v>
      </c>
      <c r="H40" s="183">
        <f t="shared" si="6"/>
        <v>-8.7111784761615058E-4</v>
      </c>
      <c r="I40" s="286">
        <f t="shared" si="3"/>
        <v>-5.1501117017873259</v>
      </c>
      <c r="J40" s="194">
        <v>125733.8554724703</v>
      </c>
      <c r="K40" s="195">
        <v>84423.867727200603</v>
      </c>
      <c r="L40" s="273">
        <v>94114.218245721509</v>
      </c>
      <c r="M40" s="196">
        <f t="shared" si="7"/>
        <v>3.090035241875289</v>
      </c>
      <c r="N40" s="197">
        <v>-653862.3517834699</v>
      </c>
      <c r="O40" s="198">
        <v>-681716.3336922609</v>
      </c>
      <c r="P40" s="282">
        <v>-675256.10001324408</v>
      </c>
      <c r="Q40" s="283">
        <f t="shared" si="4"/>
        <v>2.0600234945844451</v>
      </c>
      <c r="R40" s="268">
        <v>12</v>
      </c>
    </row>
    <row r="41" spans="1:18" ht="15">
      <c r="A41">
        <v>91</v>
      </c>
      <c r="B41" t="s">
        <v>35</v>
      </c>
      <c r="C41" s="228">
        <v>658457</v>
      </c>
      <c r="D41" s="188">
        <v>2473030439.3196907</v>
      </c>
      <c r="E41" s="192">
        <v>2460597214.6330357</v>
      </c>
      <c r="F41" s="274">
        <v>2454035742</v>
      </c>
      <c r="G41" s="182">
        <f t="shared" si="5"/>
        <v>-6561472.6330356598</v>
      </c>
      <c r="H41" s="183">
        <f t="shared" si="6"/>
        <v>-2.6666179226794797E-3</v>
      </c>
      <c r="I41" s="286">
        <f t="shared" si="3"/>
        <v>-9.964921981292111</v>
      </c>
      <c r="J41" s="194">
        <v>-18377841.017744798</v>
      </c>
      <c r="K41" s="195">
        <v>-10917864.07249089</v>
      </c>
      <c r="L41" s="273">
        <v>-6980980.3654889707</v>
      </c>
      <c r="M41" s="196">
        <f t="shared" si="7"/>
        <v>5.9789533819245886</v>
      </c>
      <c r="N41" s="197">
        <v>-84284775.365142062</v>
      </c>
      <c r="O41" s="198">
        <v>-79312201.877064124</v>
      </c>
      <c r="P41" s="282">
        <v>-76687612.739061773</v>
      </c>
      <c r="Q41" s="283">
        <f t="shared" si="4"/>
        <v>3.9859689212846865</v>
      </c>
      <c r="R41" s="268">
        <v>1</v>
      </c>
    </row>
    <row r="42" spans="1:18" ht="15">
      <c r="A42">
        <v>92</v>
      </c>
      <c r="B42" t="s">
        <v>36</v>
      </c>
      <c r="C42" s="228">
        <v>239206</v>
      </c>
      <c r="D42" s="188">
        <v>763855474.78336561</v>
      </c>
      <c r="E42" s="192">
        <v>772623518.07798827</v>
      </c>
      <c r="F42" s="274">
        <v>771951938</v>
      </c>
      <c r="G42" s="182">
        <f t="shared" si="5"/>
        <v>-671580.07798826694</v>
      </c>
      <c r="H42" s="183">
        <f t="shared" si="6"/>
        <v>-8.6922034118106916E-4</v>
      </c>
      <c r="I42" s="286">
        <f t="shared" si="3"/>
        <v>-2.807538598481087</v>
      </c>
      <c r="J42" s="194">
        <v>-22836374.691326935</v>
      </c>
      <c r="K42" s="195">
        <v>-28097555.080177408</v>
      </c>
      <c r="L42" s="273">
        <v>-27694606.953011636</v>
      </c>
      <c r="M42" s="196">
        <f t="shared" si="7"/>
        <v>1.6845234950869628</v>
      </c>
      <c r="N42" s="197">
        <v>138698.57291792423</v>
      </c>
      <c r="O42" s="198">
        <v>-3362492.7203781386</v>
      </c>
      <c r="P42" s="282">
        <v>-3093860.6356005617</v>
      </c>
      <c r="Q42" s="283">
        <f t="shared" si="4"/>
        <v>1.123015663392962</v>
      </c>
      <c r="R42" s="268">
        <v>1</v>
      </c>
    </row>
    <row r="43" spans="1:18" ht="15">
      <c r="A43">
        <v>97</v>
      </c>
      <c r="B43" t="s">
        <v>37</v>
      </c>
      <c r="C43" s="228">
        <v>2131</v>
      </c>
      <c r="D43" s="188">
        <v>10110301.645743335</v>
      </c>
      <c r="E43" s="192">
        <v>10947373.413811971</v>
      </c>
      <c r="F43" s="274">
        <v>10937822</v>
      </c>
      <c r="G43" s="182">
        <f t="shared" si="5"/>
        <v>-9551.4138119705021</v>
      </c>
      <c r="H43" s="183">
        <f t="shared" si="6"/>
        <v>-8.7248451760307832E-4</v>
      </c>
      <c r="I43" s="286">
        <f t="shared" si="3"/>
        <v>-4.4821275513704846</v>
      </c>
      <c r="J43" s="194">
        <v>179302.23141044893</v>
      </c>
      <c r="K43" s="195">
        <v>-322932.87027874705</v>
      </c>
      <c r="L43" s="273">
        <v>-317202.09788532177</v>
      </c>
      <c r="M43" s="196">
        <f t="shared" si="7"/>
        <v>2.6892409166707116</v>
      </c>
      <c r="N43" s="197">
        <v>602458.74507713842</v>
      </c>
      <c r="O43" s="198">
        <v>267494.7093766068</v>
      </c>
      <c r="P43" s="282">
        <v>271315.2243055604</v>
      </c>
      <c r="Q43" s="283">
        <f t="shared" si="4"/>
        <v>1.7928272777820768</v>
      </c>
      <c r="R43" s="268">
        <v>10</v>
      </c>
    </row>
    <row r="44" spans="1:18" ht="15">
      <c r="A44">
        <v>98</v>
      </c>
      <c r="B44" t="s">
        <v>38</v>
      </c>
      <c r="C44" s="228">
        <v>23090</v>
      </c>
      <c r="D44" s="188">
        <v>84226501.96672143</v>
      </c>
      <c r="E44" s="192">
        <v>83044593.588703632</v>
      </c>
      <c r="F44" s="274">
        <v>82971748</v>
      </c>
      <c r="G44" s="182">
        <f t="shared" si="5"/>
        <v>-72845.588703632355</v>
      </c>
      <c r="H44" s="183">
        <f t="shared" si="6"/>
        <v>-8.7718640739475396E-4</v>
      </c>
      <c r="I44" s="286">
        <f t="shared" si="3"/>
        <v>-3.1548544263158229</v>
      </c>
      <c r="J44" s="194">
        <v>3582516.325393742</v>
      </c>
      <c r="K44" s="195">
        <v>4291718.914459642</v>
      </c>
      <c r="L44" s="273">
        <v>4335426.4234630624</v>
      </c>
      <c r="M44" s="196">
        <f t="shared" si="7"/>
        <v>1.8929194024868063</v>
      </c>
      <c r="N44" s="194">
        <v>2528114.0829214337</v>
      </c>
      <c r="O44" s="195">
        <v>2999898.7102496079</v>
      </c>
      <c r="P44" s="273">
        <v>3029037.0495852563</v>
      </c>
      <c r="Q44" s="283">
        <f t="shared" si="4"/>
        <v>1.2619462683260434</v>
      </c>
      <c r="R44" s="268">
        <v>7</v>
      </c>
    </row>
    <row r="45" spans="1:18" ht="15">
      <c r="A45">
        <v>102</v>
      </c>
      <c r="B45" t="s">
        <v>39</v>
      </c>
      <c r="C45" s="228">
        <v>9870</v>
      </c>
      <c r="D45" s="188">
        <v>39996584.14203544</v>
      </c>
      <c r="E45" s="192">
        <v>39925562.880822428</v>
      </c>
      <c r="F45" s="274">
        <v>39890533</v>
      </c>
      <c r="G45" s="182">
        <f t="shared" si="5"/>
        <v>-35029.880822427571</v>
      </c>
      <c r="H45" s="183">
        <f t="shared" si="6"/>
        <v>-8.7737976110672654E-4</v>
      </c>
      <c r="I45" s="286">
        <f t="shared" si="3"/>
        <v>-3.5491267297292373</v>
      </c>
      <c r="J45" s="194">
        <v>984515.62336790236</v>
      </c>
      <c r="K45" s="195">
        <v>1027152.5103559718</v>
      </c>
      <c r="L45" s="273">
        <v>1048170.5654000834</v>
      </c>
      <c r="M45" s="196">
        <f t="shared" si="7"/>
        <v>2.1294888595857833</v>
      </c>
      <c r="N45" s="197">
        <v>618463.79893695342</v>
      </c>
      <c r="O45" s="198">
        <v>646462.01960280049</v>
      </c>
      <c r="P45" s="282">
        <v>660474.0562988912</v>
      </c>
      <c r="Q45" s="283">
        <f t="shared" si="4"/>
        <v>1.4196592397255028</v>
      </c>
      <c r="R45" s="268">
        <v>4</v>
      </c>
    </row>
    <row r="46" spans="1:18" ht="15">
      <c r="A46">
        <v>103</v>
      </c>
      <c r="B46" t="s">
        <v>40</v>
      </c>
      <c r="C46" s="228">
        <v>2166</v>
      </c>
      <c r="D46" s="188">
        <v>8529743.424864972</v>
      </c>
      <c r="E46" s="192">
        <v>8630537.8582974635</v>
      </c>
      <c r="F46" s="274">
        <v>8599990</v>
      </c>
      <c r="G46" s="182">
        <f t="shared" si="5"/>
        <v>-30547.858297463506</v>
      </c>
      <c r="H46" s="183">
        <f t="shared" si="6"/>
        <v>-3.5395080583644702E-3</v>
      </c>
      <c r="I46" s="286">
        <f t="shared" si="3"/>
        <v>-14.103351014526089</v>
      </c>
      <c r="J46" s="194">
        <v>247307.95941079801</v>
      </c>
      <c r="K46" s="195">
        <v>186834.84534403766</v>
      </c>
      <c r="L46" s="273">
        <v>205163.71927565767</v>
      </c>
      <c r="M46" s="196">
        <f t="shared" si="7"/>
        <v>8.4620839942843986</v>
      </c>
      <c r="N46" s="197">
        <v>151797.31374396881</v>
      </c>
      <c r="O46" s="198">
        <v>111419.24829677981</v>
      </c>
      <c r="P46" s="282">
        <v>123638.49758452934</v>
      </c>
      <c r="Q46" s="283">
        <f t="shared" si="4"/>
        <v>5.641389329524249</v>
      </c>
      <c r="R46" s="268">
        <v>5</v>
      </c>
    </row>
    <row r="47" spans="1:18" ht="15">
      <c r="A47">
        <v>105</v>
      </c>
      <c r="B47" t="s">
        <v>41</v>
      </c>
      <c r="C47" s="228">
        <v>2139</v>
      </c>
      <c r="D47" s="188">
        <v>13611609.532553049</v>
      </c>
      <c r="E47" s="192">
        <v>13670138.128666019</v>
      </c>
      <c r="F47" s="274">
        <v>13658190</v>
      </c>
      <c r="G47" s="182">
        <f t="shared" si="5"/>
        <v>-11948.128666019067</v>
      </c>
      <c r="H47" s="183">
        <f t="shared" si="6"/>
        <v>-8.7403130484571101E-4</v>
      </c>
      <c r="I47" s="286">
        <f t="shared" si="3"/>
        <v>-5.5858479037022288</v>
      </c>
      <c r="J47" s="194">
        <v>366536.63991499488</v>
      </c>
      <c r="K47" s="195">
        <v>331436.58120990195</v>
      </c>
      <c r="L47" s="273">
        <v>338605.69872906734</v>
      </c>
      <c r="M47" s="196">
        <f t="shared" si="7"/>
        <v>3.3516210935789572</v>
      </c>
      <c r="N47" s="197">
        <v>372358.27057843527</v>
      </c>
      <c r="O47" s="198">
        <v>348656.10059340927</v>
      </c>
      <c r="P47" s="282">
        <v>353435.51227285573</v>
      </c>
      <c r="Q47" s="283">
        <f t="shared" si="4"/>
        <v>2.2344140623873141</v>
      </c>
      <c r="R47" s="268">
        <v>18</v>
      </c>
    </row>
    <row r="48" spans="1:18" ht="15">
      <c r="A48">
        <v>106</v>
      </c>
      <c r="B48" t="s">
        <v>42</v>
      </c>
      <c r="C48" s="228">
        <v>46880</v>
      </c>
      <c r="D48" s="188">
        <v>182238669.20132461</v>
      </c>
      <c r="E48" s="192">
        <v>178700951.54525408</v>
      </c>
      <c r="F48" s="274">
        <v>178545098</v>
      </c>
      <c r="G48" s="182">
        <f t="shared" si="5"/>
        <v>-155853.54525408149</v>
      </c>
      <c r="H48" s="183">
        <f t="shared" si="6"/>
        <v>-8.721472600251559E-4</v>
      </c>
      <c r="I48" s="286">
        <f t="shared" si="3"/>
        <v>-3.324521016511977</v>
      </c>
      <c r="J48" s="194">
        <v>-466606.46200008155</v>
      </c>
      <c r="K48" s="195">
        <v>1655976.351664569</v>
      </c>
      <c r="L48" s="273">
        <v>1749488.2548557413</v>
      </c>
      <c r="M48" s="196">
        <f t="shared" si="7"/>
        <v>1.9947078325762007</v>
      </c>
      <c r="N48" s="197">
        <v>2202767.691561881</v>
      </c>
      <c r="O48" s="198">
        <v>3618667.1510202968</v>
      </c>
      <c r="P48" s="282">
        <v>3681008.4198144875</v>
      </c>
      <c r="Q48" s="283">
        <f t="shared" si="4"/>
        <v>1.3298052217190828</v>
      </c>
      <c r="R48" s="268">
        <v>1</v>
      </c>
    </row>
    <row r="49" spans="1:18" ht="15">
      <c r="A49">
        <v>108</v>
      </c>
      <c r="B49" t="s">
        <v>43</v>
      </c>
      <c r="C49" s="228">
        <v>10337</v>
      </c>
      <c r="D49" s="188">
        <v>38253867.697046399</v>
      </c>
      <c r="E49" s="192">
        <v>38558357.281140313</v>
      </c>
      <c r="F49" s="274">
        <v>38524708</v>
      </c>
      <c r="G49" s="182">
        <f t="shared" si="5"/>
        <v>-33649.281140312552</v>
      </c>
      <c r="H49" s="183">
        <f t="shared" si="6"/>
        <v>-8.7268451025975403E-4</v>
      </c>
      <c r="I49" s="286">
        <f t="shared" si="3"/>
        <v>-3.2552269653006243</v>
      </c>
      <c r="J49" s="194">
        <v>794831.40611597209</v>
      </c>
      <c r="K49" s="195">
        <v>612146.44128381182</v>
      </c>
      <c r="L49" s="273">
        <v>632336.26354080834</v>
      </c>
      <c r="M49" s="196">
        <f t="shared" si="7"/>
        <v>1.9531607097800647</v>
      </c>
      <c r="N49" s="197">
        <v>199402.46865127463</v>
      </c>
      <c r="O49" s="198">
        <v>77457.254136624106</v>
      </c>
      <c r="P49" s="282">
        <v>90917.135641304398</v>
      </c>
      <c r="Q49" s="283">
        <f t="shared" si="4"/>
        <v>1.3021071398549184</v>
      </c>
      <c r="R49" s="268">
        <v>6</v>
      </c>
    </row>
    <row r="50" spans="1:18" ht="15">
      <c r="A50">
        <v>109</v>
      </c>
      <c r="B50" t="s">
        <v>44</v>
      </c>
      <c r="C50" s="228">
        <v>67971</v>
      </c>
      <c r="D50" s="188">
        <v>268797302.56758165</v>
      </c>
      <c r="E50" s="192">
        <v>271335809.55639809</v>
      </c>
      <c r="F50" s="274">
        <v>271099040</v>
      </c>
      <c r="G50" s="182">
        <f t="shared" si="5"/>
        <v>-236769.5563980937</v>
      </c>
      <c r="H50" s="183">
        <f t="shared" si="6"/>
        <v>-8.7260710919500033E-4</v>
      </c>
      <c r="I50" s="286">
        <f t="shared" si="3"/>
        <v>-3.4833908048740447</v>
      </c>
      <c r="J50" s="194">
        <v>324704.96673267352</v>
      </c>
      <c r="K50" s="195">
        <v>-1198385.5703098951</v>
      </c>
      <c r="L50" s="273">
        <v>-1056323.821490908</v>
      </c>
      <c r="M50" s="196">
        <f t="shared" si="7"/>
        <v>2.0900347033144584</v>
      </c>
      <c r="N50" s="197">
        <v>3172210.2878402574</v>
      </c>
      <c r="O50" s="198">
        <v>2156575.2968383473</v>
      </c>
      <c r="P50" s="282">
        <v>2251283.1293844273</v>
      </c>
      <c r="Q50" s="283">
        <f t="shared" si="4"/>
        <v>1.3933564688776094</v>
      </c>
      <c r="R50" s="268">
        <v>5</v>
      </c>
    </row>
    <row r="51" spans="1:18" ht="15">
      <c r="A51">
        <v>111</v>
      </c>
      <c r="B51" t="s">
        <v>45</v>
      </c>
      <c r="C51" s="228">
        <v>18344</v>
      </c>
      <c r="D51" s="188">
        <v>81168368.567043215</v>
      </c>
      <c r="E51" s="192">
        <v>82268765.041180104</v>
      </c>
      <c r="F51" s="274">
        <v>82196645</v>
      </c>
      <c r="G51" s="182">
        <f t="shared" si="5"/>
        <v>-72120.041180104017</v>
      </c>
      <c r="H51" s="183">
        <f t="shared" si="6"/>
        <v>-8.7663940432318292E-4</v>
      </c>
      <c r="I51" s="286">
        <f t="shared" si="3"/>
        <v>-3.9315329906293077</v>
      </c>
      <c r="J51" s="194">
        <v>4771516.2116033938</v>
      </c>
      <c r="K51" s="195">
        <v>4111330.6065600072</v>
      </c>
      <c r="L51" s="273">
        <v>4154602.9293716196</v>
      </c>
      <c r="M51" s="196">
        <f t="shared" si="7"/>
        <v>2.3589360451162449</v>
      </c>
      <c r="N51" s="197">
        <v>4883801.164530063</v>
      </c>
      <c r="O51" s="198">
        <v>4442753.674068924</v>
      </c>
      <c r="P51" s="282">
        <v>4471601.8892766926</v>
      </c>
      <c r="Q51" s="283">
        <f t="shared" si="4"/>
        <v>1.5726240300789689</v>
      </c>
      <c r="R51" s="268">
        <v>7</v>
      </c>
    </row>
    <row r="52" spans="1:18" ht="15">
      <c r="A52">
        <v>139</v>
      </c>
      <c r="B52" t="s">
        <v>46</v>
      </c>
      <c r="C52" s="228">
        <v>9912</v>
      </c>
      <c r="D52" s="188">
        <v>37583774.740790196</v>
      </c>
      <c r="E52" s="192">
        <v>37750210.79645595</v>
      </c>
      <c r="F52" s="274">
        <v>37758595</v>
      </c>
      <c r="G52" s="182">
        <f t="shared" si="5"/>
        <v>8384.2035440504551</v>
      </c>
      <c r="H52" s="183">
        <f t="shared" si="6"/>
        <v>2.220968669355769E-4</v>
      </c>
      <c r="I52" s="286">
        <f t="shared" si="3"/>
        <v>0.8458639572286577</v>
      </c>
      <c r="J52" s="194">
        <v>-429732.43547558074</v>
      </c>
      <c r="K52" s="195">
        <v>-529604.09918951569</v>
      </c>
      <c r="L52" s="273">
        <v>-534634.40564460063</v>
      </c>
      <c r="M52" s="196">
        <f t="shared" si="7"/>
        <v>-0.50749661572689042</v>
      </c>
      <c r="N52" s="197">
        <v>-885813.02231922478</v>
      </c>
      <c r="O52" s="198">
        <v>-952216.90039325587</v>
      </c>
      <c r="P52" s="282">
        <v>-955570.43802996131</v>
      </c>
      <c r="Q52" s="283">
        <f t="shared" si="4"/>
        <v>-0.33833107714945937</v>
      </c>
      <c r="R52" s="268">
        <v>17</v>
      </c>
    </row>
    <row r="53" spans="1:18" ht="15">
      <c r="A53">
        <v>140</v>
      </c>
      <c r="B53" t="s">
        <v>47</v>
      </c>
      <c r="C53" s="228">
        <v>20958</v>
      </c>
      <c r="D53" s="188">
        <v>87712714.941644505</v>
      </c>
      <c r="E53" s="192">
        <v>86543542.823350564</v>
      </c>
      <c r="F53" s="274">
        <v>86467871</v>
      </c>
      <c r="G53" s="182">
        <f t="shared" si="5"/>
        <v>-75671.823350563645</v>
      </c>
      <c r="H53" s="183">
        <f t="shared" si="6"/>
        <v>-8.743786177672682E-4</v>
      </c>
      <c r="I53" s="286">
        <f t="shared" si="3"/>
        <v>-3.6106414424355209</v>
      </c>
      <c r="J53" s="194">
        <v>5523398.6296020951</v>
      </c>
      <c r="K53" s="195">
        <v>6224959.3325158255</v>
      </c>
      <c r="L53" s="273">
        <v>6270362.2196530169</v>
      </c>
      <c r="M53" s="196">
        <f t="shared" si="7"/>
        <v>2.1663749946173954</v>
      </c>
      <c r="N53" s="197">
        <v>3251006.5970276291</v>
      </c>
      <c r="O53" s="198">
        <v>3717698.9362445236</v>
      </c>
      <c r="P53" s="282">
        <v>3747967.5276693455</v>
      </c>
      <c r="Q53" s="283">
        <f t="shared" si="4"/>
        <v>1.4442499964129152</v>
      </c>
      <c r="R53" s="268">
        <v>11</v>
      </c>
    </row>
    <row r="54" spans="1:18" ht="15">
      <c r="A54">
        <v>142</v>
      </c>
      <c r="B54" t="s">
        <v>48</v>
      </c>
      <c r="C54" s="228">
        <v>6559</v>
      </c>
      <c r="D54" s="188">
        <v>29289657.003958955</v>
      </c>
      <c r="E54" s="192">
        <v>28650387.522730637</v>
      </c>
      <c r="F54" s="274">
        <v>28625338</v>
      </c>
      <c r="G54" s="182">
        <f t="shared" si="5"/>
        <v>-25049.522730637342</v>
      </c>
      <c r="H54" s="183">
        <f t="shared" si="6"/>
        <v>-8.7431706502271768E-4</v>
      </c>
      <c r="I54" s="286">
        <f t="shared" si="3"/>
        <v>-3.8191069874428023</v>
      </c>
      <c r="J54" s="194">
        <v>-470179.65418347431</v>
      </c>
      <c r="K54" s="195">
        <v>-86596.325093597945</v>
      </c>
      <c r="L54" s="273">
        <v>-71566.627596771534</v>
      </c>
      <c r="M54" s="196">
        <f t="shared" si="7"/>
        <v>2.2914617314874848</v>
      </c>
      <c r="N54" s="197">
        <v>-124468.92423307331</v>
      </c>
      <c r="O54" s="198">
        <v>130870.92002482142</v>
      </c>
      <c r="P54" s="282">
        <v>140890.71835605166</v>
      </c>
      <c r="Q54" s="283">
        <f t="shared" si="4"/>
        <v>1.5276411543269155</v>
      </c>
      <c r="R54" s="268">
        <v>7</v>
      </c>
    </row>
    <row r="55" spans="1:18" ht="15">
      <c r="A55">
        <v>143</v>
      </c>
      <c r="B55" t="s">
        <v>49</v>
      </c>
      <c r="C55" s="228">
        <v>6877</v>
      </c>
      <c r="D55" s="188">
        <v>29390174.969894808</v>
      </c>
      <c r="E55" s="192">
        <v>30064469.476013348</v>
      </c>
      <c r="F55" s="274">
        <v>30038264</v>
      </c>
      <c r="G55" s="182">
        <f t="shared" si="5"/>
        <v>-26205.476013347507</v>
      </c>
      <c r="H55" s="183">
        <f t="shared" si="6"/>
        <v>-8.7164272212603979E-4</v>
      </c>
      <c r="I55" s="286">
        <f t="shared" si="3"/>
        <v>-3.8105970646135678</v>
      </c>
      <c r="J55" s="194">
        <v>212147.98602903739</v>
      </c>
      <c r="K55" s="195">
        <v>-192426.9589510255</v>
      </c>
      <c r="L55" s="273">
        <v>-176703.40341126439</v>
      </c>
      <c r="M55" s="196">
        <f t="shared" si="7"/>
        <v>2.2863974901499371</v>
      </c>
      <c r="N55" s="197">
        <v>511004.9922880067</v>
      </c>
      <c r="O55" s="198">
        <v>241257.28703501975</v>
      </c>
      <c r="P55" s="282">
        <v>251739.65739487222</v>
      </c>
      <c r="Q55" s="283">
        <f t="shared" si="4"/>
        <v>1.5242649934349968</v>
      </c>
      <c r="R55" s="268">
        <v>6</v>
      </c>
    </row>
    <row r="56" spans="1:18" ht="15">
      <c r="A56">
        <v>145</v>
      </c>
      <c r="B56" t="s">
        <v>50</v>
      </c>
      <c r="C56" s="228">
        <v>12366</v>
      </c>
      <c r="D56" s="188">
        <v>45154413.632529736</v>
      </c>
      <c r="E56" s="192">
        <v>45254610.676094681</v>
      </c>
      <c r="F56" s="274">
        <v>45140340</v>
      </c>
      <c r="G56" s="182">
        <f t="shared" si="5"/>
        <v>-114270.67609468102</v>
      </c>
      <c r="H56" s="183">
        <f t="shared" si="6"/>
        <v>-2.5250615216328319E-3</v>
      </c>
      <c r="I56" s="286">
        <f t="shared" si="3"/>
        <v>-9.2407145475239378</v>
      </c>
      <c r="J56" s="194">
        <v>1584963.4312574198</v>
      </c>
      <c r="K56" s="195">
        <v>1524834.7389374669</v>
      </c>
      <c r="L56" s="273">
        <v>1593397.3832346916</v>
      </c>
      <c r="M56" s="196">
        <f t="shared" si="7"/>
        <v>5.5444480266233791</v>
      </c>
      <c r="N56" s="197">
        <v>22192.390149493018</v>
      </c>
      <c r="O56" s="198">
        <v>-17708.472100105872</v>
      </c>
      <c r="P56" s="282">
        <v>27999.957431392664</v>
      </c>
      <c r="Q56" s="283">
        <f t="shared" si="4"/>
        <v>3.6962986844168313</v>
      </c>
      <c r="R56" s="268">
        <v>14</v>
      </c>
    </row>
    <row r="57" spans="1:18" ht="15">
      <c r="A57">
        <v>146</v>
      </c>
      <c r="B57" t="s">
        <v>51</v>
      </c>
      <c r="C57" s="228">
        <v>4643</v>
      </c>
      <c r="D57" s="188">
        <v>26226142.244562626</v>
      </c>
      <c r="E57" s="192">
        <v>26798378.593170606</v>
      </c>
      <c r="F57" s="274">
        <v>26775014</v>
      </c>
      <c r="G57" s="182">
        <f t="shared" si="5"/>
        <v>-23364.5931706056</v>
      </c>
      <c r="H57" s="183">
        <f t="shared" si="6"/>
        <v>-8.7186592611837783E-4</v>
      </c>
      <c r="I57" s="286">
        <f t="shared" si="3"/>
        <v>-5.0322190761588628</v>
      </c>
      <c r="J57" s="194">
        <v>1608837.3784470616</v>
      </c>
      <c r="K57" s="195">
        <v>1265526.3591510064</v>
      </c>
      <c r="L57" s="273">
        <v>1279545.0623940355</v>
      </c>
      <c r="M57" s="196">
        <f t="shared" si="7"/>
        <v>3.0193201040338296</v>
      </c>
      <c r="N57" s="197">
        <v>817470.9367858331</v>
      </c>
      <c r="O57" s="198">
        <v>588052.8810270353</v>
      </c>
      <c r="P57" s="282">
        <v>597398.68318906007</v>
      </c>
      <c r="Q57" s="283">
        <f t="shared" si="4"/>
        <v>2.0128800693570481</v>
      </c>
      <c r="R57" s="268">
        <v>12</v>
      </c>
    </row>
    <row r="58" spans="1:18" ht="15">
      <c r="A58">
        <v>148</v>
      </c>
      <c r="B58" t="s">
        <v>52</v>
      </c>
      <c r="C58" s="228">
        <v>7008</v>
      </c>
      <c r="D58" s="188">
        <v>33486196.111986693</v>
      </c>
      <c r="E58" s="192">
        <v>33098752.364966042</v>
      </c>
      <c r="F58" s="274">
        <v>33031021</v>
      </c>
      <c r="G58" s="182">
        <f t="shared" si="5"/>
        <v>-67731.36496604234</v>
      </c>
      <c r="H58" s="183">
        <f t="shared" si="6"/>
        <v>-2.0463419351641121E-3</v>
      </c>
      <c r="I58" s="286">
        <f t="shared" si="3"/>
        <v>-9.6648637223233926</v>
      </c>
      <c r="J58" s="194">
        <v>-329589.26964456675</v>
      </c>
      <c r="K58" s="195">
        <v>-97156.407336482443</v>
      </c>
      <c r="L58" s="273">
        <v>-56517.299530779419</v>
      </c>
      <c r="M58" s="196">
        <f t="shared" si="7"/>
        <v>5.7989594471608195</v>
      </c>
      <c r="N58" s="197">
        <v>1783305.7214017527</v>
      </c>
      <c r="O58" s="198">
        <v>1938850.8765965505</v>
      </c>
      <c r="P58" s="282">
        <v>1965943.6151336934</v>
      </c>
      <c r="Q58" s="283">
        <f t="shared" si="4"/>
        <v>3.8659729647749694</v>
      </c>
      <c r="R58" s="268">
        <v>19</v>
      </c>
    </row>
    <row r="59" spans="1:18" ht="15">
      <c r="A59">
        <v>149</v>
      </c>
      <c r="B59" t="s">
        <v>53</v>
      </c>
      <c r="C59" s="228">
        <v>5353</v>
      </c>
      <c r="D59" s="188">
        <v>20565698.297255401</v>
      </c>
      <c r="E59" s="192">
        <v>20520350.191539049</v>
      </c>
      <c r="F59" s="274">
        <v>20502465</v>
      </c>
      <c r="G59" s="182">
        <f t="shared" si="5"/>
        <v>-17885.191539049149</v>
      </c>
      <c r="H59" s="183">
        <f t="shared" si="6"/>
        <v>-8.7158315389878531E-4</v>
      </c>
      <c r="I59" s="286">
        <f t="shared" si="3"/>
        <v>-3.3411529122079484</v>
      </c>
      <c r="J59" s="194">
        <v>245242.1245304452</v>
      </c>
      <c r="K59" s="195">
        <v>272446.24005845061</v>
      </c>
      <c r="L59" s="273">
        <v>283177.42182702594</v>
      </c>
      <c r="M59" s="196">
        <f t="shared" si="7"/>
        <v>2.0047042347422632</v>
      </c>
      <c r="N59" s="197">
        <v>238960.76536673616</v>
      </c>
      <c r="O59" s="198">
        <v>257180.7356384247</v>
      </c>
      <c r="P59" s="282">
        <v>264334.85681748344</v>
      </c>
      <c r="Q59" s="283">
        <f t="shared" si="4"/>
        <v>1.3364694898297667</v>
      </c>
      <c r="R59" s="268">
        <v>1</v>
      </c>
    </row>
    <row r="60" spans="1:18" ht="15">
      <c r="A60">
        <v>151</v>
      </c>
      <c r="B60" t="s">
        <v>54</v>
      </c>
      <c r="C60" s="228">
        <v>1891</v>
      </c>
      <c r="D60" s="188">
        <v>10400906.887779653</v>
      </c>
      <c r="E60" s="192">
        <v>10536754.003008038</v>
      </c>
      <c r="F60" s="274">
        <v>10527569</v>
      </c>
      <c r="G60" s="182">
        <f t="shared" si="5"/>
        <v>-9185.0030080378056</v>
      </c>
      <c r="H60" s="183">
        <f t="shared" si="6"/>
        <v>-8.7171087086361379E-4</v>
      </c>
      <c r="I60" s="286">
        <f t="shared" si="3"/>
        <v>-4.8572199936741436</v>
      </c>
      <c r="J60" s="194">
        <v>111084.82485202957</v>
      </c>
      <c r="K60" s="195">
        <v>29586.702154180395</v>
      </c>
      <c r="L60" s="273">
        <v>35097.668524151108</v>
      </c>
      <c r="M60" s="196">
        <f t="shared" si="7"/>
        <v>2.9143132575202078</v>
      </c>
      <c r="N60" s="197">
        <v>-72973.60970174204</v>
      </c>
      <c r="O60" s="198">
        <v>-127484.97443884345</v>
      </c>
      <c r="P60" s="282">
        <v>-123810.99685885971</v>
      </c>
      <c r="Q60" s="283">
        <f t="shared" si="4"/>
        <v>1.9428755050151967</v>
      </c>
      <c r="R60" s="268">
        <v>14</v>
      </c>
    </row>
    <row r="61" spans="1:18" ht="15">
      <c r="A61">
        <v>152</v>
      </c>
      <c r="B61" t="s">
        <v>55</v>
      </c>
      <c r="C61" s="228">
        <v>4480</v>
      </c>
      <c r="D61" s="188">
        <v>19180189.710843809</v>
      </c>
      <c r="E61" s="192">
        <v>18898081.384516738</v>
      </c>
      <c r="F61" s="274">
        <v>18881534</v>
      </c>
      <c r="G61" s="182">
        <f t="shared" si="5"/>
        <v>-16547.384516738355</v>
      </c>
      <c r="H61" s="183">
        <f t="shared" si="6"/>
        <v>-8.7561187720863992E-4</v>
      </c>
      <c r="I61" s="286">
        <f t="shared" si="3"/>
        <v>-3.6936126153433828</v>
      </c>
      <c r="J61" s="194">
        <v>112101.51861548294</v>
      </c>
      <c r="K61" s="195">
        <v>281367.18143951247</v>
      </c>
      <c r="L61" s="273">
        <v>291295.78330893617</v>
      </c>
      <c r="M61" s="196">
        <f t="shared" si="7"/>
        <v>2.2162057744249331</v>
      </c>
      <c r="N61" s="197">
        <v>-298379.37544949498</v>
      </c>
      <c r="O61" s="198">
        <v>-185547.38630918902</v>
      </c>
      <c r="P61" s="282">
        <v>-178928.31839623427</v>
      </c>
      <c r="Q61" s="283">
        <f t="shared" si="4"/>
        <v>1.4774705162845423</v>
      </c>
      <c r="R61" s="268">
        <v>14</v>
      </c>
    </row>
    <row r="62" spans="1:18" ht="15">
      <c r="A62">
        <v>153</v>
      </c>
      <c r="B62" t="s">
        <v>56</v>
      </c>
      <c r="C62" s="228">
        <v>25655</v>
      </c>
      <c r="D62" s="188">
        <v>109497312.93355739</v>
      </c>
      <c r="E62" s="192">
        <v>109369665.19969772</v>
      </c>
      <c r="F62" s="274">
        <v>109273957</v>
      </c>
      <c r="G62" s="182">
        <f t="shared" si="5"/>
        <v>-95708.199697718024</v>
      </c>
      <c r="H62" s="183">
        <f t="shared" si="6"/>
        <v>-8.7508907998360178E-4</v>
      </c>
      <c r="I62" s="286">
        <f t="shared" si="3"/>
        <v>-3.7305866185039185</v>
      </c>
      <c r="J62" s="194">
        <v>7462319.6899723699</v>
      </c>
      <c r="K62" s="195">
        <v>7539035.2140158312</v>
      </c>
      <c r="L62" s="273">
        <v>7596460.1907860134</v>
      </c>
      <c r="M62" s="196">
        <f t="shared" si="7"/>
        <v>2.2383541910030069</v>
      </c>
      <c r="N62" s="197">
        <v>5945910.1393650733</v>
      </c>
      <c r="O62" s="198">
        <v>5994811.8446399616</v>
      </c>
      <c r="P62" s="282">
        <v>6033095.1624867953</v>
      </c>
      <c r="Q62" s="283">
        <f t="shared" si="4"/>
        <v>1.4922361273371167</v>
      </c>
      <c r="R62" s="268">
        <v>9</v>
      </c>
    </row>
    <row r="63" spans="1:18" ht="15">
      <c r="A63">
        <v>165</v>
      </c>
      <c r="B63" t="s">
        <v>57</v>
      </c>
      <c r="C63" s="228">
        <v>16340</v>
      </c>
      <c r="D63" s="188">
        <v>59292301.180332065</v>
      </c>
      <c r="E63" s="192">
        <v>58420285.732826576</v>
      </c>
      <c r="F63" s="274">
        <v>58369244</v>
      </c>
      <c r="G63" s="182">
        <f t="shared" si="5"/>
        <v>-51041.732826575637</v>
      </c>
      <c r="H63" s="183">
        <f t="shared" si="6"/>
        <v>-8.7369878778075026E-4</v>
      </c>
      <c r="I63" s="286">
        <f t="shared" si="3"/>
        <v>-3.1237290591539559</v>
      </c>
      <c r="J63" s="194">
        <v>997757.58331705444</v>
      </c>
      <c r="K63" s="195">
        <v>1520950.9703955769</v>
      </c>
      <c r="L63" s="273">
        <v>1551576.2857019408</v>
      </c>
      <c r="M63" s="196">
        <f t="shared" si="7"/>
        <v>1.8742543027150464</v>
      </c>
      <c r="N63" s="197">
        <v>235673.72782650596</v>
      </c>
      <c r="O63" s="198">
        <v>584749.93672302726</v>
      </c>
      <c r="P63" s="282">
        <v>605166.81359396363</v>
      </c>
      <c r="Q63" s="283">
        <f t="shared" si="4"/>
        <v>1.2495028684783578</v>
      </c>
      <c r="R63" s="268">
        <v>5</v>
      </c>
    </row>
    <row r="64" spans="1:18" ht="15">
      <c r="A64">
        <v>167</v>
      </c>
      <c r="B64" t="s">
        <v>58</v>
      </c>
      <c r="C64" s="228">
        <v>77261</v>
      </c>
      <c r="D64" s="188">
        <v>277305111.34376031</v>
      </c>
      <c r="E64" s="192">
        <v>279073039.42033696</v>
      </c>
      <c r="F64" s="274">
        <v>278828838</v>
      </c>
      <c r="G64" s="182">
        <f t="shared" si="5"/>
        <v>-244201.42033696175</v>
      </c>
      <c r="H64" s="183">
        <f t="shared" si="6"/>
        <v>-8.7504482999931803E-4</v>
      </c>
      <c r="I64" s="286">
        <f t="shared" si="3"/>
        <v>-3.1607333627180823</v>
      </c>
      <c r="J64" s="194">
        <v>8126809.5509918388</v>
      </c>
      <c r="K64" s="195">
        <v>7066019.6355387997</v>
      </c>
      <c r="L64" s="273">
        <v>7212540.3294365508</v>
      </c>
      <c r="M64" s="196">
        <f t="shared" si="7"/>
        <v>1.8964379686743786</v>
      </c>
      <c r="N64" s="197">
        <v>7711151.5837480389</v>
      </c>
      <c r="O64" s="198">
        <v>7004542.629842774</v>
      </c>
      <c r="P64" s="282">
        <v>7102223.0924413912</v>
      </c>
      <c r="Q64" s="283">
        <f t="shared" si="4"/>
        <v>1.2642919791177591</v>
      </c>
      <c r="R64" s="268">
        <v>12</v>
      </c>
    </row>
    <row r="65" spans="1:18" ht="15">
      <c r="A65">
        <v>169</v>
      </c>
      <c r="B65" t="s">
        <v>59</v>
      </c>
      <c r="C65" s="228">
        <v>5046</v>
      </c>
      <c r="D65" s="188">
        <v>19278413.819023278</v>
      </c>
      <c r="E65" s="192">
        <v>19116798.425192066</v>
      </c>
      <c r="F65" s="274">
        <v>19100094</v>
      </c>
      <c r="G65" s="182">
        <f t="shared" si="5"/>
        <v>-16704.425192065537</v>
      </c>
      <c r="H65" s="183">
        <f t="shared" si="6"/>
        <v>-8.7380872155101502E-4</v>
      </c>
      <c r="I65" s="286">
        <f t="shared" si="3"/>
        <v>-3.3104290907779501</v>
      </c>
      <c r="J65" s="194">
        <v>187663.49633967626</v>
      </c>
      <c r="K65" s="195">
        <v>284640.0442961675</v>
      </c>
      <c r="L65" s="273">
        <v>294662.53420430375</v>
      </c>
      <c r="M65" s="196">
        <f t="shared" si="7"/>
        <v>1.9862247142560945</v>
      </c>
      <c r="N65" s="197">
        <v>171890.24274198004</v>
      </c>
      <c r="O65" s="198">
        <v>236412.0810653434</v>
      </c>
      <c r="P65" s="282">
        <v>243093.74100410688</v>
      </c>
      <c r="Q65" s="283">
        <f t="shared" si="4"/>
        <v>1.3241498095052473</v>
      </c>
      <c r="R65" s="268">
        <v>5</v>
      </c>
    </row>
    <row r="66" spans="1:18" ht="15">
      <c r="A66">
        <v>171</v>
      </c>
      <c r="B66" t="s">
        <v>60</v>
      </c>
      <c r="C66" s="228">
        <v>4624</v>
      </c>
      <c r="D66" s="188">
        <v>20793423.164098211</v>
      </c>
      <c r="E66" s="192">
        <v>20424422.728876144</v>
      </c>
      <c r="F66" s="274">
        <v>20406584</v>
      </c>
      <c r="G66" s="182">
        <f t="shared" si="5"/>
        <v>-17838.728876143694</v>
      </c>
      <c r="H66" s="183">
        <f t="shared" si="6"/>
        <v>-8.7340186368759475E-4</v>
      </c>
      <c r="I66" s="286">
        <f t="shared" si="3"/>
        <v>-3.8578565908615254</v>
      </c>
      <c r="J66" s="194">
        <v>4692.4158618473566</v>
      </c>
      <c r="K66" s="195">
        <v>226112.75374659075</v>
      </c>
      <c r="L66" s="273">
        <v>236815.91370217776</v>
      </c>
      <c r="M66" s="196">
        <f t="shared" si="7"/>
        <v>2.3146972222290234</v>
      </c>
      <c r="N66" s="197">
        <v>-175789.02529530803</v>
      </c>
      <c r="O66" s="198">
        <v>-28530.213719779465</v>
      </c>
      <c r="P66" s="282">
        <v>-21394.773749381366</v>
      </c>
      <c r="Q66" s="283">
        <f t="shared" si="4"/>
        <v>1.5431314814874784</v>
      </c>
      <c r="R66" s="268">
        <v>11</v>
      </c>
    </row>
    <row r="67" spans="1:18" ht="15">
      <c r="A67">
        <v>172</v>
      </c>
      <c r="B67" t="s">
        <v>61</v>
      </c>
      <c r="C67" s="228">
        <v>4263</v>
      </c>
      <c r="D67" s="188">
        <v>23518871.243397124</v>
      </c>
      <c r="E67" s="192">
        <v>22943456.154127311</v>
      </c>
      <c r="F67" s="274">
        <v>22874985</v>
      </c>
      <c r="G67" s="182">
        <f t="shared" si="5"/>
        <v>-68471.154127310961</v>
      </c>
      <c r="H67" s="183">
        <f t="shared" si="6"/>
        <v>-2.9843434950402471E-3</v>
      </c>
      <c r="I67" s="286">
        <f t="shared" si="3"/>
        <v>-16.061729797633348</v>
      </c>
      <c r="J67" s="194">
        <v>-579647.53119679133</v>
      </c>
      <c r="K67" s="195">
        <v>-234386.734394981</v>
      </c>
      <c r="L67" s="273">
        <v>-193304.1060517905</v>
      </c>
      <c r="M67" s="196">
        <f t="shared" si="7"/>
        <v>9.6370228344336155</v>
      </c>
      <c r="N67" s="197">
        <v>-551859.60109635885</v>
      </c>
      <c r="O67" s="198">
        <v>-321893.23423887359</v>
      </c>
      <c r="P67" s="282">
        <v>-294504.81534340768</v>
      </c>
      <c r="Q67" s="283">
        <f t="shared" si="4"/>
        <v>6.4246818896237166</v>
      </c>
      <c r="R67" s="268">
        <v>13</v>
      </c>
    </row>
    <row r="68" spans="1:18" ht="15">
      <c r="A68">
        <v>176</v>
      </c>
      <c r="B68" t="s">
        <v>62</v>
      </c>
      <c r="C68" s="228">
        <v>4444</v>
      </c>
      <c r="D68" s="188">
        <v>25539062.515331518</v>
      </c>
      <c r="E68" s="192">
        <v>26040243.468527198</v>
      </c>
      <c r="F68" s="274">
        <v>26017559</v>
      </c>
      <c r="G68" s="182">
        <f t="shared" si="5"/>
        <v>-22684.468527197838</v>
      </c>
      <c r="H68" s="183">
        <f t="shared" si="6"/>
        <v>-8.7113119946880598E-4</v>
      </c>
      <c r="I68" s="286">
        <f t="shared" si="3"/>
        <v>-5.1045158702065345</v>
      </c>
      <c r="J68" s="194">
        <v>-94097.049595851277</v>
      </c>
      <c r="K68" s="195">
        <v>-394780.96823111468</v>
      </c>
      <c r="L68" s="273">
        <v>-381170.26784384914</v>
      </c>
      <c r="M68" s="196">
        <f t="shared" si="7"/>
        <v>3.0627138585205969</v>
      </c>
      <c r="N68" s="197">
        <v>-167838.62152531795</v>
      </c>
      <c r="O68" s="198">
        <v>-368730.17949924624</v>
      </c>
      <c r="P68" s="282">
        <v>-359656.37924106268</v>
      </c>
      <c r="Q68" s="283">
        <f t="shared" si="4"/>
        <v>2.0418092390152025</v>
      </c>
      <c r="R68" s="268">
        <v>12</v>
      </c>
    </row>
    <row r="69" spans="1:18" ht="15">
      <c r="A69">
        <v>177</v>
      </c>
      <c r="B69" t="s">
        <v>63</v>
      </c>
      <c r="C69" s="228">
        <v>1786</v>
      </c>
      <c r="D69" s="188">
        <v>7511672.1475905534</v>
      </c>
      <c r="E69" s="192">
        <v>7488104.8152910052</v>
      </c>
      <c r="F69" s="274">
        <v>7515830</v>
      </c>
      <c r="G69" s="182">
        <f t="shared" si="5"/>
        <v>27725.184708994813</v>
      </c>
      <c r="H69" s="183">
        <f t="shared" si="6"/>
        <v>3.7025636516704323E-3</v>
      </c>
      <c r="I69" s="286">
        <f t="shared" si="3"/>
        <v>15.523619657891834</v>
      </c>
      <c r="J69" s="194">
        <v>360363.22203512915</v>
      </c>
      <c r="K69" s="195">
        <v>374508.47749780753</v>
      </c>
      <c r="L69" s="273">
        <v>357873.34609830112</v>
      </c>
      <c r="M69" s="196">
        <f t="shared" si="7"/>
        <v>-9.3141833143932882</v>
      </c>
      <c r="N69" s="197">
        <v>365214.85850069619</v>
      </c>
      <c r="O69" s="198">
        <v>374559.22404502431</v>
      </c>
      <c r="P69" s="282">
        <v>363469.13644535554</v>
      </c>
      <c r="Q69" s="283">
        <f t="shared" si="4"/>
        <v>-6.2094555429276417</v>
      </c>
      <c r="R69" s="268">
        <v>6</v>
      </c>
    </row>
    <row r="70" spans="1:18" ht="15">
      <c r="A70">
        <v>178</v>
      </c>
      <c r="B70" t="s">
        <v>64</v>
      </c>
      <c r="C70" s="228">
        <v>5887</v>
      </c>
      <c r="D70" s="188">
        <v>31026395.331585877</v>
      </c>
      <c r="E70" s="192">
        <v>30289503.781096995</v>
      </c>
      <c r="F70" s="274">
        <v>30630778</v>
      </c>
      <c r="G70" s="182">
        <f t="shared" si="5"/>
        <v>341274.21890300512</v>
      </c>
      <c r="H70" s="183">
        <f t="shared" si="6"/>
        <v>1.1267078568516754E-2</v>
      </c>
      <c r="I70" s="286">
        <f t="shared" si="3"/>
        <v>57.970820265501125</v>
      </c>
      <c r="J70" s="194">
        <v>595143.12394122256</v>
      </c>
      <c r="K70" s="195">
        <v>1037293.7615503173</v>
      </c>
      <c r="L70" s="273">
        <v>832529.17260799883</v>
      </c>
      <c r="M70" s="196">
        <f t="shared" si="7"/>
        <v>-34.782501943658644</v>
      </c>
      <c r="N70" s="197">
        <v>205925.7367004157</v>
      </c>
      <c r="O70" s="198">
        <v>500415.28735612234</v>
      </c>
      <c r="P70" s="282">
        <v>363905.56139458384</v>
      </c>
      <c r="Q70" s="283">
        <f t="shared" si="4"/>
        <v>-23.188334629104553</v>
      </c>
      <c r="R70" s="268">
        <v>10</v>
      </c>
    </row>
    <row r="71" spans="1:18" ht="15">
      <c r="A71">
        <v>179</v>
      </c>
      <c r="B71" t="s">
        <v>65</v>
      </c>
      <c r="C71" s="228">
        <v>144473</v>
      </c>
      <c r="D71" s="188">
        <v>483881151.25598556</v>
      </c>
      <c r="E71" s="192">
        <v>493713418.3429504</v>
      </c>
      <c r="F71" s="274">
        <v>493280845</v>
      </c>
      <c r="G71" s="182">
        <f t="shared" si="5"/>
        <v>-432573.34295040369</v>
      </c>
      <c r="H71" s="183">
        <f t="shared" si="6"/>
        <v>-8.7616282417895175E-4</v>
      </c>
      <c r="I71" s="286">
        <f t="shared" si="3"/>
        <v>-2.9941466083656025</v>
      </c>
      <c r="J71" s="194">
        <v>-1451620.3096328974</v>
      </c>
      <c r="K71" s="195">
        <v>-7351158.1201015245</v>
      </c>
      <c r="L71" s="273">
        <v>-7091614.2941753212</v>
      </c>
      <c r="M71" s="196">
        <f t="shared" si="7"/>
        <v>1.7964867201913388</v>
      </c>
      <c r="N71" s="197">
        <v>4887352.9933173824</v>
      </c>
      <c r="O71" s="198">
        <v>957465.16009355476</v>
      </c>
      <c r="P71" s="282">
        <v>1130494.3773779264</v>
      </c>
      <c r="Q71" s="283">
        <f t="shared" si="4"/>
        <v>1.1976578134625266</v>
      </c>
      <c r="R71" s="268">
        <v>13</v>
      </c>
    </row>
    <row r="72" spans="1:18" ht="15">
      <c r="A72">
        <v>181</v>
      </c>
      <c r="B72" t="s">
        <v>66</v>
      </c>
      <c r="C72" s="228">
        <v>1685</v>
      </c>
      <c r="D72" s="188">
        <v>6883330.5098120645</v>
      </c>
      <c r="E72" s="192">
        <v>6248310.1312552486</v>
      </c>
      <c r="F72" s="274">
        <v>6823683</v>
      </c>
      <c r="G72" s="182">
        <f t="shared" si="5"/>
        <v>575372.86874475144</v>
      </c>
      <c r="H72" s="183">
        <f t="shared" si="6"/>
        <v>9.2084556729446848E-2</v>
      </c>
      <c r="I72" s="286">
        <f t="shared" si="3"/>
        <v>341.46757789006023</v>
      </c>
      <c r="J72" s="194">
        <v>262367.68185422686</v>
      </c>
      <c r="K72" s="195">
        <v>643386.78494794667</v>
      </c>
      <c r="L72" s="273">
        <v>298162.82759963517</v>
      </c>
      <c r="M72" s="196">
        <f t="shared" si="7"/>
        <v>-204.88068685359733</v>
      </c>
      <c r="N72" s="197">
        <v>189723.95328039327</v>
      </c>
      <c r="O72" s="198">
        <v>443615.19361517043</v>
      </c>
      <c r="P72" s="282">
        <v>213465.8887162983</v>
      </c>
      <c r="Q72" s="283">
        <f t="shared" si="4"/>
        <v>-136.58712456906358</v>
      </c>
      <c r="R72" s="268">
        <v>4</v>
      </c>
    </row>
    <row r="73" spans="1:18" ht="15">
      <c r="A73">
        <v>182</v>
      </c>
      <c r="B73" t="s">
        <v>67</v>
      </c>
      <c r="C73" s="228">
        <v>19767</v>
      </c>
      <c r="D73" s="188">
        <v>88455100.096912995</v>
      </c>
      <c r="E73" s="192">
        <v>88778563.067208484</v>
      </c>
      <c r="F73" s="274">
        <v>88701064</v>
      </c>
      <c r="G73" s="182">
        <f t="shared" si="5"/>
        <v>-77499.067208483815</v>
      </c>
      <c r="H73" s="183">
        <f t="shared" si="6"/>
        <v>-8.7294797900495762E-4</v>
      </c>
      <c r="I73" s="286">
        <f t="shared" si="3"/>
        <v>-3.920628684599778</v>
      </c>
      <c r="J73" s="194">
        <v>1814311.0648485494</v>
      </c>
      <c r="K73" s="195">
        <v>1620277.9075977611</v>
      </c>
      <c r="L73" s="273">
        <v>1666777.3868203121</v>
      </c>
      <c r="M73" s="196">
        <f t="shared" si="7"/>
        <v>2.3523791785577473</v>
      </c>
      <c r="N73" s="197">
        <v>2125241.3176482315</v>
      </c>
      <c r="O73" s="198">
        <v>1995097.3774451027</v>
      </c>
      <c r="P73" s="282">
        <v>2026097.030260168</v>
      </c>
      <c r="Q73" s="283">
        <f t="shared" si="4"/>
        <v>1.568252785706751</v>
      </c>
      <c r="R73" s="268">
        <v>13</v>
      </c>
    </row>
    <row r="74" spans="1:18" ht="15">
      <c r="A74">
        <v>186</v>
      </c>
      <c r="B74" t="s">
        <v>68</v>
      </c>
      <c r="C74" s="228">
        <v>45226</v>
      </c>
      <c r="D74" s="188">
        <v>156104642.15881944</v>
      </c>
      <c r="E74" s="192">
        <v>154922656.60271639</v>
      </c>
      <c r="F74" s="274">
        <v>154787519</v>
      </c>
      <c r="G74" s="182">
        <f t="shared" si="5"/>
        <v>-135137.60271638632</v>
      </c>
      <c r="H74" s="183">
        <f t="shared" si="6"/>
        <v>-8.7229076546843079E-4</v>
      </c>
      <c r="I74" s="286">
        <f t="shared" si="3"/>
        <v>-2.9880511810990651</v>
      </c>
      <c r="J74" s="194">
        <v>-4199738.7063479153</v>
      </c>
      <c r="K74" s="195">
        <v>-3490718.1454464467</v>
      </c>
      <c r="L74" s="273">
        <v>-3409635.4958324749</v>
      </c>
      <c r="M74" s="196">
        <f t="shared" si="7"/>
        <v>1.7928326540921555</v>
      </c>
      <c r="N74" s="197">
        <v>-1440158.6094251114</v>
      </c>
      <c r="O74" s="198">
        <v>-964460.75893813872</v>
      </c>
      <c r="P74" s="282">
        <v>-910405.65919543139</v>
      </c>
      <c r="Q74" s="283">
        <f t="shared" si="4"/>
        <v>1.1952217693960847</v>
      </c>
      <c r="R74" s="268">
        <v>1</v>
      </c>
    </row>
    <row r="75" spans="1:18" ht="15">
      <c r="A75">
        <v>202</v>
      </c>
      <c r="B75" t="s">
        <v>69</v>
      </c>
      <c r="C75" s="228">
        <v>35497</v>
      </c>
      <c r="D75" s="188">
        <v>114802142.68745422</v>
      </c>
      <c r="E75" s="192">
        <v>116863468.70500661</v>
      </c>
      <c r="F75" s="274">
        <v>114089468</v>
      </c>
      <c r="G75" s="182">
        <f t="shared" si="5"/>
        <v>-2774000.7050066143</v>
      </c>
      <c r="H75" s="183">
        <f t="shared" si="6"/>
        <v>-2.3737107376205852E-2</v>
      </c>
      <c r="I75" s="286">
        <f t="shared" si="3"/>
        <v>-78.147468941223607</v>
      </c>
      <c r="J75" s="194">
        <v>2612465.7097066832</v>
      </c>
      <c r="K75" s="195">
        <v>1375477.3789426789</v>
      </c>
      <c r="L75" s="273">
        <v>3039877.669067522</v>
      </c>
      <c r="M75" s="196">
        <f t="shared" si="7"/>
        <v>46.888477621343867</v>
      </c>
      <c r="N75" s="197">
        <v>1167330.9937184455</v>
      </c>
      <c r="O75" s="198">
        <v>346077.38488826301</v>
      </c>
      <c r="P75" s="282">
        <v>1455677.5783048854</v>
      </c>
      <c r="Q75" s="283">
        <f t="shared" si="4"/>
        <v>31.25898508089761</v>
      </c>
      <c r="R75" s="268">
        <v>2</v>
      </c>
    </row>
    <row r="76" spans="1:18" ht="15">
      <c r="A76">
        <v>204</v>
      </c>
      <c r="B76" t="s">
        <v>70</v>
      </c>
      <c r="C76" s="228">
        <v>2778</v>
      </c>
      <c r="D76" s="188">
        <v>16984033.310857579</v>
      </c>
      <c r="E76" s="192">
        <v>16945964.244557943</v>
      </c>
      <c r="F76" s="274">
        <v>16931185</v>
      </c>
      <c r="G76" s="182">
        <f t="shared" si="5"/>
        <v>-14779.244557943195</v>
      </c>
      <c r="H76" s="183">
        <f t="shared" si="6"/>
        <v>-8.7213948670341538E-4</v>
      </c>
      <c r="I76" s="286">
        <f t="shared" si="3"/>
        <v>-5.3201024326649371</v>
      </c>
      <c r="J76" s="194">
        <v>-504282.67431420792</v>
      </c>
      <c r="K76" s="195">
        <v>-481431.79589582176</v>
      </c>
      <c r="L76" s="273">
        <v>-472564.01996446296</v>
      </c>
      <c r="M76" s="196">
        <f t="shared" si="7"/>
        <v>3.1921439637720672</v>
      </c>
      <c r="N76" s="197">
        <v>-746803.71523126774</v>
      </c>
      <c r="O76" s="198">
        <v>-731736.57271178789</v>
      </c>
      <c r="P76" s="282">
        <v>-725824.72209087736</v>
      </c>
      <c r="Q76" s="283">
        <f t="shared" si="4"/>
        <v>2.1280959758497211</v>
      </c>
      <c r="R76" s="268">
        <v>11</v>
      </c>
    </row>
    <row r="77" spans="1:18" ht="15">
      <c r="A77">
        <v>205</v>
      </c>
      <c r="B77" t="s">
        <v>71</v>
      </c>
      <c r="C77" s="228">
        <v>36493</v>
      </c>
      <c r="D77" s="188">
        <v>164609283.98062661</v>
      </c>
      <c r="E77" s="192">
        <v>163217166.48491275</v>
      </c>
      <c r="F77" s="274">
        <v>163073776</v>
      </c>
      <c r="G77" s="182">
        <f t="shared" si="5"/>
        <v>-143390.48491275311</v>
      </c>
      <c r="H77" s="183">
        <f t="shared" si="6"/>
        <v>-8.7852575804890989E-4</v>
      </c>
      <c r="I77" s="286">
        <f t="shared" si="3"/>
        <v>-3.9292599926767626</v>
      </c>
      <c r="J77" s="194">
        <v>-8674216.2959946822</v>
      </c>
      <c r="K77" s="195">
        <v>-7838901.9191503534</v>
      </c>
      <c r="L77" s="273">
        <v>-7752867.8544950169</v>
      </c>
      <c r="M77" s="196">
        <f t="shared" si="7"/>
        <v>2.3575497946273685</v>
      </c>
      <c r="N77" s="197">
        <v>-5512329.556767527</v>
      </c>
      <c r="O77" s="198">
        <v>-4956228.6347440295</v>
      </c>
      <c r="P77" s="282">
        <v>-4898872.5916404137</v>
      </c>
      <c r="Q77" s="283">
        <f t="shared" si="4"/>
        <v>1.5716998630865029</v>
      </c>
      <c r="R77" s="268">
        <v>18</v>
      </c>
    </row>
    <row r="78" spans="1:18" ht="15">
      <c r="A78">
        <v>208</v>
      </c>
      <c r="B78" t="s">
        <v>72</v>
      </c>
      <c r="C78" s="228">
        <v>12412</v>
      </c>
      <c r="D78" s="188">
        <v>46084486.323312514</v>
      </c>
      <c r="E78" s="192">
        <v>46393300.304040872</v>
      </c>
      <c r="F78" s="274">
        <v>46352545</v>
      </c>
      <c r="G78" s="182">
        <f t="shared" si="5"/>
        <v>-40755.304040871561</v>
      </c>
      <c r="H78" s="183">
        <f t="shared" si="6"/>
        <v>-8.7847391269384992E-4</v>
      </c>
      <c r="I78" s="286">
        <f t="shared" ref="I78:I141" si="8">G78/C78</f>
        <v>-3.2835404480238126</v>
      </c>
      <c r="J78" s="194">
        <v>1751944.0667926741</v>
      </c>
      <c r="K78" s="195">
        <v>1566660.9021559337</v>
      </c>
      <c r="L78" s="273">
        <v>1591114.3300373671</v>
      </c>
      <c r="M78" s="196">
        <f t="shared" si="7"/>
        <v>1.9701440445885752</v>
      </c>
      <c r="N78" s="197">
        <v>822057.43355568813</v>
      </c>
      <c r="O78" s="198">
        <v>698443.02163714974</v>
      </c>
      <c r="P78" s="282">
        <v>714745.30689145578</v>
      </c>
      <c r="Q78" s="283">
        <f t="shared" si="4"/>
        <v>1.3134293630604288</v>
      </c>
      <c r="R78" s="268">
        <v>17</v>
      </c>
    </row>
    <row r="79" spans="1:18" ht="15">
      <c r="A79">
        <v>211</v>
      </c>
      <c r="B79" t="s">
        <v>73</v>
      </c>
      <c r="C79" s="228">
        <v>32622</v>
      </c>
      <c r="D79" s="188">
        <v>102104085.92148508</v>
      </c>
      <c r="E79" s="192">
        <v>105452304.79556876</v>
      </c>
      <c r="F79" s="274">
        <v>108247922</v>
      </c>
      <c r="G79" s="182">
        <f t="shared" si="5"/>
        <v>2795617.2044312358</v>
      </c>
      <c r="H79" s="183">
        <f t="shared" si="6"/>
        <v>2.6510726435527952E-2</v>
      </c>
      <c r="I79" s="286">
        <f t="shared" si="8"/>
        <v>85.697296438944136</v>
      </c>
      <c r="J79" s="194">
        <v>4371318.0475047147</v>
      </c>
      <c r="K79" s="195">
        <v>2362302.2024774845</v>
      </c>
      <c r="L79" s="273">
        <v>684931.9172317225</v>
      </c>
      <c r="M79" s="196">
        <f t="shared" si="7"/>
        <v>-51.418376716503033</v>
      </c>
      <c r="N79" s="197">
        <v>2736570.1299669421</v>
      </c>
      <c r="O79" s="198">
        <v>1398719.6732129934</v>
      </c>
      <c r="P79" s="282">
        <v>280472.81638252817</v>
      </c>
      <c r="Q79" s="283">
        <f t="shared" ref="Q79:Q142" si="9">(P79-O79)/C79</f>
        <v>-34.27891781100071</v>
      </c>
      <c r="R79" s="268">
        <v>6</v>
      </c>
    </row>
    <row r="80" spans="1:18" ht="15">
      <c r="A80">
        <v>213</v>
      </c>
      <c r="B80" t="s">
        <v>74</v>
      </c>
      <c r="C80" s="228">
        <v>5230</v>
      </c>
      <c r="D80" s="188">
        <v>27631878.396218922</v>
      </c>
      <c r="E80" s="192">
        <v>27476081.851525348</v>
      </c>
      <c r="F80" s="274">
        <v>27589644</v>
      </c>
      <c r="G80" s="182">
        <f t="shared" ref="G80:G143" si="10">F80-E80</f>
        <v>113562.14847465232</v>
      </c>
      <c r="H80" s="183">
        <f t="shared" ref="H80:H143" si="11">G80/E80</f>
        <v>4.133127462944571E-3</v>
      </c>
      <c r="I80" s="286">
        <f t="shared" si="8"/>
        <v>21.713603914847479</v>
      </c>
      <c r="J80" s="194">
        <v>-161005.98566674531</v>
      </c>
      <c r="K80" s="195">
        <v>-67503.137426661502</v>
      </c>
      <c r="L80" s="273">
        <v>-135640.18013436309</v>
      </c>
      <c r="M80" s="196">
        <f t="shared" ref="M80:M143" si="12">(L80-K80)/C80</f>
        <v>-13.028115240478316</v>
      </c>
      <c r="N80" s="197">
        <v>50452.539394573781</v>
      </c>
      <c r="O80" s="198">
        <v>112347.42139472513</v>
      </c>
      <c r="P80" s="282">
        <v>66922.726256264737</v>
      </c>
      <c r="Q80" s="283">
        <f t="shared" si="9"/>
        <v>-8.685410160317474</v>
      </c>
      <c r="R80" s="268">
        <v>10</v>
      </c>
    </row>
    <row r="81" spans="1:18" ht="15">
      <c r="A81">
        <v>214</v>
      </c>
      <c r="B81" t="s">
        <v>75</v>
      </c>
      <c r="C81" s="228">
        <v>12662</v>
      </c>
      <c r="D81" s="188">
        <v>51961825.118033871</v>
      </c>
      <c r="E81" s="192">
        <v>51912886.697903968</v>
      </c>
      <c r="F81" s="274">
        <v>51808412</v>
      </c>
      <c r="G81" s="182">
        <f t="shared" si="10"/>
        <v>-104474.69790396839</v>
      </c>
      <c r="H81" s="183">
        <f t="shared" si="11"/>
        <v>-2.0125002585954571E-3</v>
      </c>
      <c r="I81" s="286">
        <f t="shared" si="8"/>
        <v>-8.2510423238010109</v>
      </c>
      <c r="J81" s="194">
        <v>126260.99377675727</v>
      </c>
      <c r="K81" s="195">
        <v>155657.62417819057</v>
      </c>
      <c r="L81" s="273">
        <v>218342.51649319506</v>
      </c>
      <c r="M81" s="196">
        <f t="shared" si="12"/>
        <v>4.9506312047863279</v>
      </c>
      <c r="N81" s="197">
        <v>762813.71757161361</v>
      </c>
      <c r="O81" s="198">
        <v>781818.1575581244</v>
      </c>
      <c r="P81" s="282">
        <v>823608.0857681433</v>
      </c>
      <c r="Q81" s="283">
        <f t="shared" si="9"/>
        <v>3.300420803192142</v>
      </c>
      <c r="R81" s="268">
        <v>4</v>
      </c>
    </row>
    <row r="82" spans="1:18" ht="15">
      <c r="A82">
        <v>216</v>
      </c>
      <c r="B82" t="s">
        <v>76</v>
      </c>
      <c r="C82" s="228">
        <v>1311</v>
      </c>
      <c r="D82" s="188">
        <v>7442388.4380762298</v>
      </c>
      <c r="E82" s="192">
        <v>7467142.4782781433</v>
      </c>
      <c r="F82" s="274">
        <v>7460639</v>
      </c>
      <c r="G82" s="182">
        <f t="shared" si="10"/>
        <v>-6503.4782781433314</v>
      </c>
      <c r="H82" s="183">
        <f t="shared" si="11"/>
        <v>-8.7094605427201857E-4</v>
      </c>
      <c r="I82" s="286">
        <f t="shared" si="8"/>
        <v>-4.9607004409941506</v>
      </c>
      <c r="J82" s="194">
        <v>125303.22712297506</v>
      </c>
      <c r="K82" s="195">
        <v>110454.8173535613</v>
      </c>
      <c r="L82" s="273">
        <v>114357.02483967174</v>
      </c>
      <c r="M82" s="196">
        <f t="shared" si="12"/>
        <v>2.976512193829469</v>
      </c>
      <c r="N82" s="197">
        <v>2844.5966655486054</v>
      </c>
      <c r="O82" s="198">
        <v>-7125.2749393665681</v>
      </c>
      <c r="P82" s="282">
        <v>-4523.8032819577911</v>
      </c>
      <c r="Q82" s="283">
        <f t="shared" si="9"/>
        <v>1.9843414625543685</v>
      </c>
      <c r="R82" s="268">
        <v>13</v>
      </c>
    </row>
    <row r="83" spans="1:18" ht="15">
      <c r="A83">
        <v>217</v>
      </c>
      <c r="B83" t="s">
        <v>77</v>
      </c>
      <c r="C83" s="228">
        <v>5390</v>
      </c>
      <c r="D83" s="188">
        <v>22306236.794149697</v>
      </c>
      <c r="E83" s="192">
        <v>22191552.693743404</v>
      </c>
      <c r="F83" s="274">
        <v>22288330</v>
      </c>
      <c r="G83" s="182">
        <f t="shared" si="10"/>
        <v>96777.306256595999</v>
      </c>
      <c r="H83" s="183">
        <f t="shared" si="11"/>
        <v>4.3609975197400671E-3</v>
      </c>
      <c r="I83" s="286">
        <f t="shared" si="8"/>
        <v>17.954973331464934</v>
      </c>
      <c r="J83" s="194">
        <v>-571863.76021341304</v>
      </c>
      <c r="K83" s="195">
        <v>-503040.27608025225</v>
      </c>
      <c r="L83" s="273">
        <v>-561106.87027460278</v>
      </c>
      <c r="M83" s="196">
        <f t="shared" si="12"/>
        <v>-10.773023041623475</v>
      </c>
      <c r="N83" s="197">
        <v>-779422.33457635751</v>
      </c>
      <c r="O83" s="198">
        <v>-733770.13798807375</v>
      </c>
      <c r="P83" s="282">
        <v>-772481.20078429999</v>
      </c>
      <c r="Q83" s="283">
        <f t="shared" si="9"/>
        <v>-7.1820153610809347</v>
      </c>
      <c r="R83" s="268">
        <v>16</v>
      </c>
    </row>
    <row r="84" spans="1:18" ht="15">
      <c r="A84">
        <v>218</v>
      </c>
      <c r="B84" t="s">
        <v>78</v>
      </c>
      <c r="C84" s="228">
        <v>1192</v>
      </c>
      <c r="D84" s="188">
        <v>6419320.4707690552</v>
      </c>
      <c r="E84" s="192">
        <v>6443711.572404502</v>
      </c>
      <c r="F84" s="274">
        <v>6438091</v>
      </c>
      <c r="G84" s="182">
        <f t="shared" si="10"/>
        <v>-5620.5724045019597</v>
      </c>
      <c r="H84" s="183">
        <f t="shared" si="11"/>
        <v>-8.7225698129822038E-4</v>
      </c>
      <c r="I84" s="286">
        <f t="shared" si="8"/>
        <v>-4.7152453057902344</v>
      </c>
      <c r="J84" s="194">
        <v>434228.63700267102</v>
      </c>
      <c r="K84" s="195">
        <v>419598.69321455696</v>
      </c>
      <c r="L84" s="273">
        <v>422971.04760824348</v>
      </c>
      <c r="M84" s="196">
        <f t="shared" si="12"/>
        <v>2.8291563705423801</v>
      </c>
      <c r="N84" s="197">
        <v>249029.33100337881</v>
      </c>
      <c r="O84" s="198">
        <v>239192.68449963935</v>
      </c>
      <c r="P84" s="282">
        <v>241440.92076209918</v>
      </c>
      <c r="Q84" s="283">
        <f t="shared" si="9"/>
        <v>1.8861042470300602</v>
      </c>
      <c r="R84" s="268">
        <v>14</v>
      </c>
    </row>
    <row r="85" spans="1:18" ht="15">
      <c r="A85">
        <v>224</v>
      </c>
      <c r="B85" t="s">
        <v>79</v>
      </c>
      <c r="C85" s="228">
        <v>8717</v>
      </c>
      <c r="D85" s="188">
        <v>37034765.340166658</v>
      </c>
      <c r="E85" s="192">
        <v>35213387.112959482</v>
      </c>
      <c r="F85" s="274">
        <v>35477088</v>
      </c>
      <c r="G85" s="182">
        <f t="shared" si="10"/>
        <v>263700.88704051822</v>
      </c>
      <c r="H85" s="183">
        <f t="shared" si="11"/>
        <v>7.4886544198262926E-3</v>
      </c>
      <c r="I85" s="286">
        <f t="shared" si="8"/>
        <v>30.251334982278102</v>
      </c>
      <c r="J85" s="194">
        <v>-1674304.7387449942</v>
      </c>
      <c r="K85" s="195">
        <v>-581477.41490040696</v>
      </c>
      <c r="L85" s="273">
        <v>-739697.95930586406</v>
      </c>
      <c r="M85" s="196">
        <f t="shared" si="12"/>
        <v>-18.150802386768049</v>
      </c>
      <c r="N85" s="197">
        <v>-1250089.4821567261</v>
      </c>
      <c r="O85" s="198">
        <v>-521544.78023281967</v>
      </c>
      <c r="P85" s="282">
        <v>-627025.14316977886</v>
      </c>
      <c r="Q85" s="283">
        <f t="shared" si="9"/>
        <v>-12.100534924510633</v>
      </c>
      <c r="R85" s="268">
        <v>1</v>
      </c>
    </row>
    <row r="86" spans="1:18" ht="15">
      <c r="A86">
        <v>226</v>
      </c>
      <c r="B86" t="s">
        <v>80</v>
      </c>
      <c r="C86" s="228">
        <v>3774</v>
      </c>
      <c r="D86" s="188">
        <v>18982657.834401149</v>
      </c>
      <c r="E86" s="192">
        <v>18801932.117440395</v>
      </c>
      <c r="F86" s="274">
        <v>18785536</v>
      </c>
      <c r="G86" s="182">
        <f t="shared" si="10"/>
        <v>-16396.117440395057</v>
      </c>
      <c r="H86" s="183">
        <f t="shared" si="11"/>
        <v>-8.7204428449064869E-4</v>
      </c>
      <c r="I86" s="286">
        <f t="shared" si="8"/>
        <v>-4.3444932274496706</v>
      </c>
      <c r="J86" s="194">
        <v>666337.46231528232</v>
      </c>
      <c r="K86" s="195">
        <v>774797.35572183412</v>
      </c>
      <c r="L86" s="273">
        <v>784635.01991361193</v>
      </c>
      <c r="M86" s="196">
        <f t="shared" si="12"/>
        <v>2.6066942744509323</v>
      </c>
      <c r="N86" s="197">
        <v>456923.58366554562</v>
      </c>
      <c r="O86" s="198">
        <v>528797.92518549936</v>
      </c>
      <c r="P86" s="282">
        <v>535356.36798002338</v>
      </c>
      <c r="Q86" s="283">
        <f t="shared" si="9"/>
        <v>1.7377961829687378</v>
      </c>
      <c r="R86" s="268">
        <v>13</v>
      </c>
    </row>
    <row r="87" spans="1:18" ht="15">
      <c r="A87">
        <v>230</v>
      </c>
      <c r="B87" t="s">
        <v>81</v>
      </c>
      <c r="C87" s="228">
        <v>2290</v>
      </c>
      <c r="D87" s="188">
        <v>11294643.951469287</v>
      </c>
      <c r="E87" s="192">
        <v>10828040.201050622</v>
      </c>
      <c r="F87" s="274">
        <v>10808603</v>
      </c>
      <c r="G87" s="182">
        <f t="shared" si="10"/>
        <v>-19437.201050622389</v>
      </c>
      <c r="H87" s="183">
        <f t="shared" si="11"/>
        <v>-1.795080244413614E-3</v>
      </c>
      <c r="I87" s="286">
        <f t="shared" si="8"/>
        <v>-8.487860720795803</v>
      </c>
      <c r="J87" s="194">
        <v>-401491.69798963703</v>
      </c>
      <c r="K87" s="195">
        <v>-121519.5546646</v>
      </c>
      <c r="L87" s="273">
        <v>-109857.50508823193</v>
      </c>
      <c r="M87" s="196">
        <f t="shared" si="12"/>
        <v>5.0925980682829985</v>
      </c>
      <c r="N87" s="197">
        <v>-309518.0160542081</v>
      </c>
      <c r="O87" s="198">
        <v>-123044.72659299462</v>
      </c>
      <c r="P87" s="282">
        <v>-115270.02687541254</v>
      </c>
      <c r="Q87" s="283">
        <f t="shared" si="9"/>
        <v>3.3950653788568004</v>
      </c>
      <c r="R87" s="268">
        <v>4</v>
      </c>
    </row>
    <row r="88" spans="1:18" ht="15">
      <c r="A88">
        <v>231</v>
      </c>
      <c r="B88" t="s">
        <v>82</v>
      </c>
      <c r="C88" s="228">
        <v>1289</v>
      </c>
      <c r="D88" s="188">
        <v>7155053.9076557104</v>
      </c>
      <c r="E88" s="192">
        <v>7331804.5995621402</v>
      </c>
      <c r="F88" s="274">
        <v>7314178</v>
      </c>
      <c r="G88" s="182">
        <f t="shared" si="10"/>
        <v>-17626.599562140182</v>
      </c>
      <c r="H88" s="183">
        <f t="shared" si="11"/>
        <v>-2.4041283865083984E-3</v>
      </c>
      <c r="I88" s="286">
        <f t="shared" si="8"/>
        <v>-13.674631157595176</v>
      </c>
      <c r="J88" s="194">
        <v>-768192.36176672636</v>
      </c>
      <c r="K88" s="195">
        <v>-874244.77999125142</v>
      </c>
      <c r="L88" s="273">
        <v>-863668.8372573927</v>
      </c>
      <c r="M88" s="196">
        <f t="shared" si="12"/>
        <v>8.2047655033814682</v>
      </c>
      <c r="N88" s="197">
        <v>-471071.54462176515</v>
      </c>
      <c r="O88" s="198">
        <v>-541737.76325237774</v>
      </c>
      <c r="P88" s="282">
        <v>-534687.13476313697</v>
      </c>
      <c r="Q88" s="283">
        <f t="shared" si="9"/>
        <v>5.4698436689222429</v>
      </c>
      <c r="R88" s="268">
        <v>15</v>
      </c>
    </row>
    <row r="89" spans="1:18" ht="15">
      <c r="A89">
        <v>232</v>
      </c>
      <c r="B89" t="s">
        <v>83</v>
      </c>
      <c r="C89" s="228">
        <v>12890</v>
      </c>
      <c r="D89" s="188">
        <v>58989547.55162961</v>
      </c>
      <c r="E89" s="192">
        <v>59608083.801245488</v>
      </c>
      <c r="F89" s="274">
        <v>59555999</v>
      </c>
      <c r="G89" s="182">
        <f t="shared" si="10"/>
        <v>-52084.801245488226</v>
      </c>
      <c r="H89" s="183">
        <f t="shared" si="11"/>
        <v>-8.7378754564829565E-4</v>
      </c>
      <c r="I89" s="286">
        <f t="shared" si="8"/>
        <v>-4.0407138281992419</v>
      </c>
      <c r="J89" s="194">
        <v>357686.00280510844</v>
      </c>
      <c r="K89" s="195">
        <v>-13396.534499055155</v>
      </c>
      <c r="L89" s="273">
        <v>17854.550463376247</v>
      </c>
      <c r="M89" s="196">
        <f t="shared" si="12"/>
        <v>2.4244441398317611</v>
      </c>
      <c r="N89" s="197">
        <v>-52954.66327059859</v>
      </c>
      <c r="O89" s="198">
        <v>-301035.88779720734</v>
      </c>
      <c r="P89" s="282">
        <v>-280201.83115556929</v>
      </c>
      <c r="Q89" s="283">
        <f t="shared" si="9"/>
        <v>1.6162960932225017</v>
      </c>
      <c r="R89" s="268">
        <v>14</v>
      </c>
    </row>
    <row r="90" spans="1:18" ht="15">
      <c r="A90">
        <v>233</v>
      </c>
      <c r="B90" t="s">
        <v>84</v>
      </c>
      <c r="C90" s="228">
        <v>15312</v>
      </c>
      <c r="D90" s="188">
        <v>69440498.988860145</v>
      </c>
      <c r="E90" s="192">
        <v>64346971.971092217</v>
      </c>
      <c r="F90" s="274">
        <v>69051993</v>
      </c>
      <c r="G90" s="182">
        <f t="shared" si="10"/>
        <v>4705021.0289077833</v>
      </c>
      <c r="H90" s="183">
        <f t="shared" si="11"/>
        <v>7.3119540590371637E-2</v>
      </c>
      <c r="I90" s="286">
        <f t="shared" si="8"/>
        <v>307.27671296419692</v>
      </c>
      <c r="J90" s="194">
        <v>2261003.4328935547</v>
      </c>
      <c r="K90" s="195">
        <v>5317182.6700838562</v>
      </c>
      <c r="L90" s="273">
        <v>2494170.1595986546</v>
      </c>
      <c r="M90" s="196">
        <f t="shared" si="12"/>
        <v>-184.36602079971274</v>
      </c>
      <c r="N90" s="197">
        <v>631798.2322818815</v>
      </c>
      <c r="O90" s="198">
        <v>2668137.4071319136</v>
      </c>
      <c r="P90" s="282">
        <v>786129.06680846412</v>
      </c>
      <c r="Q90" s="283">
        <f t="shared" si="9"/>
        <v>-122.91068053314065</v>
      </c>
      <c r="R90" s="268">
        <v>14</v>
      </c>
    </row>
    <row r="91" spans="1:18" ht="15">
      <c r="A91">
        <v>235</v>
      </c>
      <c r="B91" t="s">
        <v>85</v>
      </c>
      <c r="C91" s="228">
        <v>10396</v>
      </c>
      <c r="D91" s="188">
        <v>36538261.313965723</v>
      </c>
      <c r="E91" s="192">
        <v>37697313.909777902</v>
      </c>
      <c r="F91" s="274">
        <v>37664359</v>
      </c>
      <c r="G91" s="182">
        <f t="shared" si="10"/>
        <v>-32954.909777902067</v>
      </c>
      <c r="H91" s="183">
        <f t="shared" si="11"/>
        <v>-8.7419782366388304E-4</v>
      </c>
      <c r="I91" s="286">
        <f t="shared" si="8"/>
        <v>-3.1699605403907336</v>
      </c>
      <c r="J91" s="194">
        <v>8038902.0818206035</v>
      </c>
      <c r="K91" s="195">
        <v>7343420.6283706632</v>
      </c>
      <c r="L91" s="273">
        <v>7363193.4739771765</v>
      </c>
      <c r="M91" s="196">
        <f t="shared" si="12"/>
        <v>1.9019666801186341</v>
      </c>
      <c r="N91" s="197">
        <v>1937661.5093347558</v>
      </c>
      <c r="O91" s="198">
        <v>1474888.8458686413</v>
      </c>
      <c r="P91" s="282">
        <v>1488070.7429396594</v>
      </c>
      <c r="Q91" s="283">
        <f t="shared" si="9"/>
        <v>1.2679777867466446</v>
      </c>
      <c r="R91" s="268">
        <v>1</v>
      </c>
    </row>
    <row r="92" spans="1:18" ht="15">
      <c r="A92">
        <v>236</v>
      </c>
      <c r="B92" t="s">
        <v>86</v>
      </c>
      <c r="C92" s="228">
        <v>4196</v>
      </c>
      <c r="D92" s="188">
        <v>16612495.18864735</v>
      </c>
      <c r="E92" s="192">
        <v>16510364.987338459</v>
      </c>
      <c r="F92" s="274">
        <v>16495921</v>
      </c>
      <c r="G92" s="182">
        <f t="shared" si="10"/>
        <v>-14443.987338459119</v>
      </c>
      <c r="H92" s="183">
        <f t="shared" si="11"/>
        <v>-8.7484361184843502E-4</v>
      </c>
      <c r="I92" s="286">
        <f t="shared" si="8"/>
        <v>-3.4423230072590845</v>
      </c>
      <c r="J92" s="194">
        <v>-174884.60934423775</v>
      </c>
      <c r="K92" s="195">
        <v>-113595.31238969736</v>
      </c>
      <c r="L92" s="273">
        <v>-104928.87593170683</v>
      </c>
      <c r="M92" s="196">
        <f t="shared" si="12"/>
        <v>2.0654043036202392</v>
      </c>
      <c r="N92" s="197">
        <v>-470301.46489532274</v>
      </c>
      <c r="O92" s="198">
        <v>-429639.41138920828</v>
      </c>
      <c r="P92" s="282">
        <v>-423861.78708387644</v>
      </c>
      <c r="Q92" s="283">
        <f t="shared" si="9"/>
        <v>1.3769362024146441</v>
      </c>
      <c r="R92" s="268">
        <v>16</v>
      </c>
    </row>
    <row r="93" spans="1:18" ht="15">
      <c r="A93">
        <v>239</v>
      </c>
      <c r="B93" t="s">
        <v>87</v>
      </c>
      <c r="C93" s="228">
        <v>2095</v>
      </c>
      <c r="D93" s="188">
        <v>11743967.452050168</v>
      </c>
      <c r="E93" s="192">
        <v>11539073.672242628</v>
      </c>
      <c r="F93" s="274">
        <v>11528997</v>
      </c>
      <c r="G93" s="182">
        <f t="shared" si="10"/>
        <v>-10076.67224262841</v>
      </c>
      <c r="H93" s="183">
        <f t="shared" si="11"/>
        <v>-8.7326526624645438E-4</v>
      </c>
      <c r="I93" s="286">
        <f t="shared" si="8"/>
        <v>-4.8098674189157089</v>
      </c>
      <c r="J93" s="194">
        <v>66499.639230492525</v>
      </c>
      <c r="K93" s="195">
        <v>189452.97645745569</v>
      </c>
      <c r="L93" s="273">
        <v>195498.780700011</v>
      </c>
      <c r="M93" s="196">
        <f t="shared" si="12"/>
        <v>2.8858254141075483</v>
      </c>
      <c r="N93" s="197">
        <v>-373186.06952866755</v>
      </c>
      <c r="O93" s="198">
        <v>-291518.78551606101</v>
      </c>
      <c r="P93" s="282">
        <v>-287488.2493543544</v>
      </c>
      <c r="Q93" s="283">
        <f t="shared" si="9"/>
        <v>1.9238836094064955</v>
      </c>
      <c r="R93" s="268">
        <v>11</v>
      </c>
    </row>
    <row r="94" spans="1:18" ht="15">
      <c r="A94">
        <v>240</v>
      </c>
      <c r="B94" t="s">
        <v>88</v>
      </c>
      <c r="C94" s="228">
        <v>19982</v>
      </c>
      <c r="D94" s="188">
        <v>103860192.39464892</v>
      </c>
      <c r="E94" s="192">
        <v>102013286.34923451</v>
      </c>
      <c r="F94" s="274">
        <v>101924106</v>
      </c>
      <c r="G94" s="182">
        <f t="shared" si="10"/>
        <v>-89180.349234506488</v>
      </c>
      <c r="H94" s="183">
        <f t="shared" si="11"/>
        <v>-8.7420327710259753E-4</v>
      </c>
      <c r="I94" s="286">
        <f t="shared" si="8"/>
        <v>-4.463034192498573</v>
      </c>
      <c r="J94" s="194">
        <v>-7270141.3799906326</v>
      </c>
      <c r="K94" s="195">
        <v>-6161865.5535817854</v>
      </c>
      <c r="L94" s="273">
        <v>-6108357.624492256</v>
      </c>
      <c r="M94" s="196">
        <f t="shared" si="12"/>
        <v>2.67780648030875</v>
      </c>
      <c r="N94" s="197">
        <v>-4508571.2695623096</v>
      </c>
      <c r="O94" s="198">
        <v>-3772056.6173052648</v>
      </c>
      <c r="P94" s="282">
        <v>-3736384.6645788797</v>
      </c>
      <c r="Q94" s="283">
        <f t="shared" si="9"/>
        <v>1.7852043202074412</v>
      </c>
      <c r="R94" s="268">
        <v>19</v>
      </c>
    </row>
    <row r="95" spans="1:18" ht="15">
      <c r="A95">
        <v>241</v>
      </c>
      <c r="B95" t="s">
        <v>89</v>
      </c>
      <c r="C95" s="228">
        <v>7904</v>
      </c>
      <c r="D95" s="188">
        <v>33269398.483910982</v>
      </c>
      <c r="E95" s="192">
        <v>33633701.162030838</v>
      </c>
      <c r="F95" s="274">
        <v>33604416</v>
      </c>
      <c r="G95" s="182">
        <f t="shared" si="10"/>
        <v>-29285.16203083843</v>
      </c>
      <c r="H95" s="183">
        <f t="shared" si="11"/>
        <v>-8.7070887291757577E-4</v>
      </c>
      <c r="I95" s="286">
        <f t="shared" si="8"/>
        <v>-3.7051065322417043</v>
      </c>
      <c r="J95" s="194">
        <v>-1000612.1863359695</v>
      </c>
      <c r="K95" s="195">
        <v>-1219167.593647734</v>
      </c>
      <c r="L95" s="273">
        <v>-1201596.3587326356</v>
      </c>
      <c r="M95" s="196">
        <f t="shared" si="12"/>
        <v>2.2230813404729766</v>
      </c>
      <c r="N95" s="197">
        <v>-710737.15939233941</v>
      </c>
      <c r="O95" s="198">
        <v>-856903.69850878906</v>
      </c>
      <c r="P95" s="282">
        <v>-845189.54189871054</v>
      </c>
      <c r="Q95" s="283">
        <f t="shared" si="9"/>
        <v>1.4820542269836194</v>
      </c>
      <c r="R95" s="268">
        <v>19</v>
      </c>
    </row>
    <row r="96" spans="1:18" ht="15">
      <c r="A96">
        <v>244</v>
      </c>
      <c r="B96" t="s">
        <v>90</v>
      </c>
      <c r="C96" s="228">
        <v>19116</v>
      </c>
      <c r="D96" s="188">
        <v>58328322.243591905</v>
      </c>
      <c r="E96" s="192">
        <v>57565387.134415753</v>
      </c>
      <c r="F96" s="274">
        <v>58983024</v>
      </c>
      <c r="G96" s="182">
        <f t="shared" si="10"/>
        <v>1417636.8655842468</v>
      </c>
      <c r="H96" s="183">
        <f t="shared" si="11"/>
        <v>2.462654967079524E-2</v>
      </c>
      <c r="I96" s="286">
        <f t="shared" si="8"/>
        <v>74.159702112588761</v>
      </c>
      <c r="J96" s="194">
        <v>-451085.92769278958</v>
      </c>
      <c r="K96" s="195">
        <v>6604.4917203561708</v>
      </c>
      <c r="L96" s="273">
        <v>-843977.50751002331</v>
      </c>
      <c r="M96" s="196">
        <f t="shared" si="12"/>
        <v>-44.495814983803072</v>
      </c>
      <c r="N96" s="197">
        <v>-1312281.9088570974</v>
      </c>
      <c r="O96" s="198">
        <v>-1005906.6784446646</v>
      </c>
      <c r="P96" s="282">
        <v>-1572961.3445982235</v>
      </c>
      <c r="Q96" s="283">
        <f t="shared" si="9"/>
        <v>-29.663876655867277</v>
      </c>
      <c r="R96" s="268">
        <v>17</v>
      </c>
    </row>
    <row r="97" spans="1:18" ht="15">
      <c r="A97">
        <v>245</v>
      </c>
      <c r="B97" t="s">
        <v>91</v>
      </c>
      <c r="C97" s="228">
        <v>37232</v>
      </c>
      <c r="D97" s="188">
        <v>129407159.98234227</v>
      </c>
      <c r="E97" s="192">
        <v>128526272.40044649</v>
      </c>
      <c r="F97" s="274">
        <v>128414006</v>
      </c>
      <c r="G97" s="182">
        <f t="shared" si="10"/>
        <v>-112266.40044648945</v>
      </c>
      <c r="H97" s="183">
        <f t="shared" si="11"/>
        <v>-8.7348989704380043E-4</v>
      </c>
      <c r="I97" s="286">
        <f t="shared" si="8"/>
        <v>-3.0153201666977183</v>
      </c>
      <c r="J97" s="194">
        <v>-1720497.251842746</v>
      </c>
      <c r="K97" s="195">
        <v>-1191972.7835027319</v>
      </c>
      <c r="L97" s="273">
        <v>-1124612.8536957274</v>
      </c>
      <c r="M97" s="196">
        <f t="shared" si="12"/>
        <v>1.8091945049152482</v>
      </c>
      <c r="N97" s="197">
        <v>25258.537976205946</v>
      </c>
      <c r="O97" s="198">
        <v>377750.9675316324</v>
      </c>
      <c r="P97" s="282">
        <v>422657.58740302263</v>
      </c>
      <c r="Q97" s="283">
        <f t="shared" si="9"/>
        <v>1.206129669944946</v>
      </c>
      <c r="R97" s="268">
        <v>1</v>
      </c>
    </row>
    <row r="98" spans="1:18" ht="15">
      <c r="A98">
        <v>249</v>
      </c>
      <c r="B98" t="s">
        <v>92</v>
      </c>
      <c r="C98" s="228">
        <v>9443</v>
      </c>
      <c r="D98" s="188">
        <v>43191510.81260208</v>
      </c>
      <c r="E98" s="192">
        <v>43511766.652656622</v>
      </c>
      <c r="F98" s="274">
        <v>43473803</v>
      </c>
      <c r="G98" s="182">
        <f t="shared" si="10"/>
        <v>-37963.652656622231</v>
      </c>
      <c r="H98" s="183">
        <f t="shared" si="11"/>
        <v>-8.7249164024242969E-4</v>
      </c>
      <c r="I98" s="286">
        <f t="shared" si="8"/>
        <v>-4.0202957382846796</v>
      </c>
      <c r="J98" s="194">
        <v>526304.52412093838</v>
      </c>
      <c r="K98" s="195">
        <v>334168.59929156071</v>
      </c>
      <c r="L98" s="273">
        <v>356946.7361238359</v>
      </c>
      <c r="M98" s="196">
        <f t="shared" si="12"/>
        <v>2.4121716437864231</v>
      </c>
      <c r="N98" s="197">
        <v>987547.10459601216</v>
      </c>
      <c r="O98" s="198">
        <v>859145.87156228826</v>
      </c>
      <c r="P98" s="282">
        <v>874331.29611714953</v>
      </c>
      <c r="Q98" s="283">
        <f t="shared" si="9"/>
        <v>1.6081144291921283</v>
      </c>
      <c r="R98" s="268">
        <v>13</v>
      </c>
    </row>
    <row r="99" spans="1:18" ht="15">
      <c r="A99">
        <v>250</v>
      </c>
      <c r="B99" t="s">
        <v>93</v>
      </c>
      <c r="C99" s="228">
        <v>1808</v>
      </c>
      <c r="D99" s="188">
        <v>8975239.7246629316</v>
      </c>
      <c r="E99" s="192">
        <v>9044759.6189134661</v>
      </c>
      <c r="F99" s="274">
        <v>9036881</v>
      </c>
      <c r="G99" s="182">
        <f t="shared" si="10"/>
        <v>-7878.6189134661108</v>
      </c>
      <c r="H99" s="183">
        <f t="shared" si="11"/>
        <v>-8.7107001682954161E-4</v>
      </c>
      <c r="I99" s="286">
        <f t="shared" si="8"/>
        <v>-4.3576432043507252</v>
      </c>
      <c r="J99" s="194">
        <v>234900.40402432714</v>
      </c>
      <c r="K99" s="195">
        <v>193193.3383670809</v>
      </c>
      <c r="L99" s="273">
        <v>197920.72461793592</v>
      </c>
      <c r="M99" s="196">
        <f t="shared" si="12"/>
        <v>2.6147047847649461</v>
      </c>
      <c r="N99" s="197">
        <v>96719.9979143323</v>
      </c>
      <c r="O99" s="198">
        <v>68829.221023912032</v>
      </c>
      <c r="P99" s="282">
        <v>71980.811857818</v>
      </c>
      <c r="Q99" s="283">
        <f t="shared" si="9"/>
        <v>1.7431365231780795</v>
      </c>
      <c r="R99" s="268">
        <v>6</v>
      </c>
    </row>
    <row r="100" spans="1:18" ht="15">
      <c r="A100">
        <v>256</v>
      </c>
      <c r="B100" t="s">
        <v>94</v>
      </c>
      <c r="C100" s="228">
        <v>1581</v>
      </c>
      <c r="D100" s="188">
        <v>7999400.2915495504</v>
      </c>
      <c r="E100" s="192">
        <v>8303832.9878118886</v>
      </c>
      <c r="F100" s="274">
        <v>8379058</v>
      </c>
      <c r="G100" s="182">
        <f t="shared" si="10"/>
        <v>75225.012188111432</v>
      </c>
      <c r="H100" s="183">
        <f t="shared" si="11"/>
        <v>9.0590709493464528E-3</v>
      </c>
      <c r="I100" s="286">
        <f t="shared" si="8"/>
        <v>47.580652870405714</v>
      </c>
      <c r="J100" s="194">
        <v>-39902.216606268856</v>
      </c>
      <c r="K100" s="195">
        <v>-222556.59431700438</v>
      </c>
      <c r="L100" s="273">
        <v>-267691.33868008648</v>
      </c>
      <c r="M100" s="196">
        <f t="shared" si="12"/>
        <v>-28.548225403593996</v>
      </c>
      <c r="N100" s="197">
        <v>-236418.03507668569</v>
      </c>
      <c r="O100" s="198">
        <v>-358280.20944454637</v>
      </c>
      <c r="P100" s="282">
        <v>-388370.03901993233</v>
      </c>
      <c r="Q100" s="283">
        <f t="shared" si="9"/>
        <v>-19.032150269061326</v>
      </c>
      <c r="R100" s="268">
        <v>13</v>
      </c>
    </row>
    <row r="101" spans="1:18" ht="15">
      <c r="A101">
        <v>257</v>
      </c>
      <c r="B101" t="s">
        <v>95</v>
      </c>
      <c r="C101" s="228">
        <v>40433</v>
      </c>
      <c r="D101" s="188">
        <v>123994399.10600336</v>
      </c>
      <c r="E101" s="192">
        <v>124286956.76524302</v>
      </c>
      <c r="F101" s="274">
        <v>124178337</v>
      </c>
      <c r="G101" s="182">
        <f t="shared" si="10"/>
        <v>-108619.76524302363</v>
      </c>
      <c r="H101" s="183">
        <f t="shared" si="11"/>
        <v>-8.7394339736057702E-4</v>
      </c>
      <c r="I101" s="286">
        <f t="shared" si="8"/>
        <v>-2.6864137027433936</v>
      </c>
      <c r="J101" s="194">
        <v>4828326.396470353</v>
      </c>
      <c r="K101" s="195">
        <v>4652727.4146809671</v>
      </c>
      <c r="L101" s="273">
        <v>4717899.5307239471</v>
      </c>
      <c r="M101" s="196">
        <f t="shared" si="12"/>
        <v>1.6118545752969107</v>
      </c>
      <c r="N101" s="197">
        <v>3559200.5384789906</v>
      </c>
      <c r="O101" s="198">
        <v>3443272.2261250205</v>
      </c>
      <c r="P101" s="282">
        <v>3486720.3034870639</v>
      </c>
      <c r="Q101" s="283">
        <f t="shared" si="9"/>
        <v>1.0745697168660084</v>
      </c>
      <c r="R101" s="268">
        <v>1</v>
      </c>
    </row>
    <row r="102" spans="1:18" ht="15">
      <c r="A102">
        <v>260</v>
      </c>
      <c r="B102" t="s">
        <v>96</v>
      </c>
      <c r="C102" s="228">
        <v>9877</v>
      </c>
      <c r="D102" s="188">
        <v>47358852.313262761</v>
      </c>
      <c r="E102" s="192">
        <v>47364942.496019766</v>
      </c>
      <c r="F102" s="274">
        <v>47323638</v>
      </c>
      <c r="G102" s="182">
        <f t="shared" si="10"/>
        <v>-41304.496019765735</v>
      </c>
      <c r="H102" s="183">
        <f t="shared" si="11"/>
        <v>-8.720478447374171E-4</v>
      </c>
      <c r="I102" s="286">
        <f t="shared" si="8"/>
        <v>-4.18188680973633</v>
      </c>
      <c r="J102" s="194">
        <v>4288630.8812484732</v>
      </c>
      <c r="K102" s="195">
        <v>4284998.0357474945</v>
      </c>
      <c r="L102" s="273">
        <v>4309780.9450360192</v>
      </c>
      <c r="M102" s="196">
        <f t="shared" si="12"/>
        <v>2.5091535171129542</v>
      </c>
      <c r="N102" s="197">
        <v>2817110.8710943582</v>
      </c>
      <c r="O102" s="198">
        <v>2814313.2462343522</v>
      </c>
      <c r="P102" s="282">
        <v>2830835.1857600482</v>
      </c>
      <c r="Q102" s="283">
        <f t="shared" si="9"/>
        <v>1.6727690114099405</v>
      </c>
      <c r="R102" s="268">
        <v>12</v>
      </c>
    </row>
    <row r="103" spans="1:18" ht="15">
      <c r="A103">
        <v>261</v>
      </c>
      <c r="B103" t="s">
        <v>97</v>
      </c>
      <c r="C103" s="228">
        <v>6523</v>
      </c>
      <c r="D103" s="188">
        <v>30196663.333895337</v>
      </c>
      <c r="E103" s="192">
        <v>30365242.625615474</v>
      </c>
      <c r="F103" s="274">
        <v>30338562</v>
      </c>
      <c r="G103" s="182">
        <f t="shared" si="10"/>
        <v>-26680.625615473837</v>
      </c>
      <c r="H103" s="183">
        <f t="shared" si="11"/>
        <v>-8.7865675714926203E-4</v>
      </c>
      <c r="I103" s="286">
        <f t="shared" si="8"/>
        <v>-4.0902384815995454</v>
      </c>
      <c r="J103" s="194">
        <v>-391404.62765453779</v>
      </c>
      <c r="K103" s="195">
        <v>-492570.51705580379</v>
      </c>
      <c r="L103" s="273">
        <v>-476562.29855948989</v>
      </c>
      <c r="M103" s="196">
        <f t="shared" si="12"/>
        <v>2.4541190397537789</v>
      </c>
      <c r="N103" s="197">
        <v>1302529.457537344</v>
      </c>
      <c r="O103" s="198">
        <v>1235409.13779514</v>
      </c>
      <c r="P103" s="282">
        <v>1246081.2834593584</v>
      </c>
      <c r="Q103" s="283">
        <f t="shared" si="9"/>
        <v>1.6360793598372447</v>
      </c>
      <c r="R103" s="268">
        <v>19</v>
      </c>
    </row>
    <row r="104" spans="1:18" ht="15">
      <c r="A104">
        <v>263</v>
      </c>
      <c r="B104" t="s">
        <v>98</v>
      </c>
      <c r="C104" s="228">
        <v>7759</v>
      </c>
      <c r="D104" s="188">
        <v>37728567.898997001</v>
      </c>
      <c r="E104" s="192">
        <v>37641356.145347409</v>
      </c>
      <c r="F104" s="274">
        <v>37608446</v>
      </c>
      <c r="G104" s="182">
        <f t="shared" si="10"/>
        <v>-32910.14534740895</v>
      </c>
      <c r="H104" s="183">
        <f t="shared" si="11"/>
        <v>-8.7430817371006832E-4</v>
      </c>
      <c r="I104" s="286">
        <f t="shared" si="8"/>
        <v>-4.2415447025916935</v>
      </c>
      <c r="J104" s="194">
        <v>1152212.158487858</v>
      </c>
      <c r="K104" s="195">
        <v>1204569.2273792345</v>
      </c>
      <c r="L104" s="273">
        <v>1224315.5131435227</v>
      </c>
      <c r="M104" s="196">
        <f t="shared" si="12"/>
        <v>2.5449524119458897</v>
      </c>
      <c r="N104" s="197">
        <v>669973.4952983309</v>
      </c>
      <c r="O104" s="198">
        <v>704347.82650707709</v>
      </c>
      <c r="P104" s="282">
        <v>717512.01701661141</v>
      </c>
      <c r="Q104" s="283">
        <f t="shared" si="9"/>
        <v>1.696634941298405</v>
      </c>
      <c r="R104" s="268">
        <v>11</v>
      </c>
    </row>
    <row r="105" spans="1:18" ht="15">
      <c r="A105">
        <v>265</v>
      </c>
      <c r="B105" t="s">
        <v>99</v>
      </c>
      <c r="C105" s="228">
        <v>1088</v>
      </c>
      <c r="D105" s="188">
        <v>5803334.8952948786</v>
      </c>
      <c r="E105" s="192">
        <v>5642273.0156355649</v>
      </c>
      <c r="F105" s="274">
        <v>5666513</v>
      </c>
      <c r="G105" s="182">
        <f t="shared" si="10"/>
        <v>24239.984364435077</v>
      </c>
      <c r="H105" s="183">
        <f t="shared" si="11"/>
        <v>4.2961381516389814E-3</v>
      </c>
      <c r="I105" s="286">
        <f t="shared" si="8"/>
        <v>22.27939739378224</v>
      </c>
      <c r="J105" s="194">
        <v>340895.71897904784</v>
      </c>
      <c r="K105" s="195">
        <v>437538.53789059952</v>
      </c>
      <c r="L105" s="273">
        <v>422994.28370602295</v>
      </c>
      <c r="M105" s="196">
        <f t="shared" si="12"/>
        <v>-13.367880684353462</v>
      </c>
      <c r="N105" s="197">
        <v>147400.05252188485</v>
      </c>
      <c r="O105" s="198">
        <v>211728.03904742259</v>
      </c>
      <c r="P105" s="282">
        <v>202031.86959103993</v>
      </c>
      <c r="Q105" s="283">
        <f t="shared" si="9"/>
        <v>-8.9119204562340624</v>
      </c>
      <c r="R105" s="268">
        <v>13</v>
      </c>
    </row>
    <row r="106" spans="1:18" ht="15">
      <c r="A106">
        <v>271</v>
      </c>
      <c r="B106" t="s">
        <v>100</v>
      </c>
      <c r="C106" s="228">
        <v>6951</v>
      </c>
      <c r="D106" s="188">
        <v>30496895.214390013</v>
      </c>
      <c r="E106" s="192">
        <v>31444193.966960035</v>
      </c>
      <c r="F106" s="274">
        <v>31416689</v>
      </c>
      <c r="G106" s="182">
        <f t="shared" si="10"/>
        <v>-27504.966960035264</v>
      </c>
      <c r="H106" s="183">
        <f t="shared" si="11"/>
        <v>-8.7472323154271631E-4</v>
      </c>
      <c r="I106" s="286">
        <f t="shared" si="8"/>
        <v>-3.9569798532635971</v>
      </c>
      <c r="J106" s="194">
        <v>234415.18435002558</v>
      </c>
      <c r="K106" s="195">
        <v>-333943.2068839125</v>
      </c>
      <c r="L106" s="273">
        <v>-317440.41636771831</v>
      </c>
      <c r="M106" s="196">
        <f t="shared" si="12"/>
        <v>2.3741606267003581</v>
      </c>
      <c r="N106" s="197">
        <v>170333.65025739381</v>
      </c>
      <c r="O106" s="198">
        <v>-208940.53599895732</v>
      </c>
      <c r="P106" s="282">
        <v>-197938.67565481996</v>
      </c>
      <c r="Q106" s="283">
        <f t="shared" si="9"/>
        <v>1.5827737511347082</v>
      </c>
      <c r="R106" s="268">
        <v>4</v>
      </c>
    </row>
    <row r="107" spans="1:18" ht="15">
      <c r="A107">
        <v>272</v>
      </c>
      <c r="B107" t="s">
        <v>101</v>
      </c>
      <c r="C107" s="228">
        <v>47909</v>
      </c>
      <c r="D107" s="188">
        <v>187115589.87962046</v>
      </c>
      <c r="E107" s="192">
        <v>188257972.41101745</v>
      </c>
      <c r="F107" s="274">
        <v>188093031</v>
      </c>
      <c r="G107" s="182">
        <f t="shared" si="10"/>
        <v>-164941.41101744771</v>
      </c>
      <c r="H107" s="183">
        <f t="shared" si="11"/>
        <v>-8.7614568936999148E-4</v>
      </c>
      <c r="I107" s="286">
        <f t="shared" si="8"/>
        <v>-3.4428063832984974</v>
      </c>
      <c r="J107" s="194">
        <v>-5453441.9219217822</v>
      </c>
      <c r="K107" s="195">
        <v>-6138874.9437703043</v>
      </c>
      <c r="L107" s="273">
        <v>-6039909.8979731565</v>
      </c>
      <c r="M107" s="196">
        <f t="shared" si="12"/>
        <v>2.0656879875837064</v>
      </c>
      <c r="N107" s="197">
        <v>-2165021.1520381705</v>
      </c>
      <c r="O107" s="198">
        <v>-2621914.6033456684</v>
      </c>
      <c r="P107" s="282">
        <v>-2555937.9061475191</v>
      </c>
      <c r="Q107" s="283">
        <f t="shared" si="9"/>
        <v>1.3771253250568636</v>
      </c>
      <c r="R107" s="268">
        <v>16</v>
      </c>
    </row>
    <row r="108" spans="1:18" ht="15">
      <c r="A108">
        <v>273</v>
      </c>
      <c r="B108" t="s">
        <v>102</v>
      </c>
      <c r="C108" s="228">
        <v>3989</v>
      </c>
      <c r="D108" s="188">
        <v>19046865.401472989</v>
      </c>
      <c r="E108" s="192">
        <v>20099347.303655505</v>
      </c>
      <c r="F108" s="274">
        <v>19957007</v>
      </c>
      <c r="G108" s="182">
        <f t="shared" si="10"/>
        <v>-142340.30365550518</v>
      </c>
      <c r="H108" s="183">
        <f t="shared" si="11"/>
        <v>-7.0818371116766312E-3</v>
      </c>
      <c r="I108" s="286">
        <f t="shared" si="8"/>
        <v>-35.683204726875204</v>
      </c>
      <c r="J108" s="194">
        <v>-268030.49669088877</v>
      </c>
      <c r="K108" s="195">
        <v>-899533.65560442011</v>
      </c>
      <c r="L108" s="273">
        <v>-814129.30658958305</v>
      </c>
      <c r="M108" s="196">
        <f t="shared" si="12"/>
        <v>21.409964656514681</v>
      </c>
      <c r="N108" s="197">
        <v>1323572.7433761363</v>
      </c>
      <c r="O108" s="198">
        <v>902818.32208426797</v>
      </c>
      <c r="P108" s="282">
        <v>959754.55476083152</v>
      </c>
      <c r="Q108" s="283">
        <f t="shared" si="9"/>
        <v>14.273309771011169</v>
      </c>
      <c r="R108" s="268">
        <v>19</v>
      </c>
    </row>
    <row r="109" spans="1:18" ht="15">
      <c r="A109">
        <v>275</v>
      </c>
      <c r="B109" t="s">
        <v>103</v>
      </c>
      <c r="C109" s="228">
        <v>2586</v>
      </c>
      <c r="D109" s="188">
        <v>11667494.82640557</v>
      </c>
      <c r="E109" s="192">
        <v>11886496.714561982</v>
      </c>
      <c r="F109" s="274">
        <v>11912800</v>
      </c>
      <c r="G109" s="182">
        <f t="shared" si="10"/>
        <v>26303.28543801792</v>
      </c>
      <c r="H109" s="183">
        <f t="shared" si="11"/>
        <v>2.2128711318107823E-3</v>
      </c>
      <c r="I109" s="286">
        <f t="shared" si="8"/>
        <v>10.171417416093549</v>
      </c>
      <c r="J109" s="194">
        <v>595373.6805941792</v>
      </c>
      <c r="K109" s="195">
        <v>463976.11544823751</v>
      </c>
      <c r="L109" s="273">
        <v>448194.39721103443</v>
      </c>
      <c r="M109" s="196">
        <f t="shared" si="12"/>
        <v>-6.1027526052602781</v>
      </c>
      <c r="N109" s="197">
        <v>559061.58779389714</v>
      </c>
      <c r="O109" s="198">
        <v>471400.17055667861</v>
      </c>
      <c r="P109" s="282">
        <v>460879.0250652135</v>
      </c>
      <c r="Q109" s="283">
        <f t="shared" si="9"/>
        <v>-4.0685017368387904</v>
      </c>
      <c r="R109" s="268">
        <v>13</v>
      </c>
    </row>
    <row r="110" spans="1:18" ht="15">
      <c r="A110">
        <v>276</v>
      </c>
      <c r="B110" t="s">
        <v>104</v>
      </c>
      <c r="C110" s="228">
        <v>15035</v>
      </c>
      <c r="D110" s="188">
        <v>41513385.402179286</v>
      </c>
      <c r="E110" s="192">
        <v>42185757.26233694</v>
      </c>
      <c r="F110" s="274">
        <v>42148676</v>
      </c>
      <c r="G110" s="182">
        <f t="shared" si="10"/>
        <v>-37081.262336939573</v>
      </c>
      <c r="H110" s="183">
        <f t="shared" si="11"/>
        <v>-8.7899956628360409E-4</v>
      </c>
      <c r="I110" s="286">
        <f t="shared" si="8"/>
        <v>-2.4663293872257781</v>
      </c>
      <c r="J110" s="194">
        <v>2198641.1221422497</v>
      </c>
      <c r="K110" s="195">
        <v>1795181.6723449104</v>
      </c>
      <c r="L110" s="273">
        <v>1817430.1323513938</v>
      </c>
      <c r="M110" s="196">
        <f t="shared" si="12"/>
        <v>1.4797778521106328</v>
      </c>
      <c r="N110" s="197">
        <v>729778.7348113755</v>
      </c>
      <c r="O110" s="198">
        <v>461447.76818603708</v>
      </c>
      <c r="P110" s="282">
        <v>476280.07485705195</v>
      </c>
      <c r="Q110" s="283">
        <f t="shared" si="9"/>
        <v>0.98651856807548188</v>
      </c>
      <c r="R110" s="268">
        <v>12</v>
      </c>
    </row>
    <row r="111" spans="1:18" ht="15">
      <c r="A111">
        <v>280</v>
      </c>
      <c r="B111" t="s">
        <v>105</v>
      </c>
      <c r="C111" s="228">
        <v>2050</v>
      </c>
      <c r="D111" s="188">
        <v>8768393.404889429</v>
      </c>
      <c r="E111" s="192">
        <v>9181376.3022048529</v>
      </c>
      <c r="F111" s="274">
        <v>8592058</v>
      </c>
      <c r="G111" s="182">
        <f t="shared" si="10"/>
        <v>-589318.30220485292</v>
      </c>
      <c r="H111" s="183">
        <f t="shared" si="11"/>
        <v>-6.4186270424765365E-2</v>
      </c>
      <c r="I111" s="286">
        <f t="shared" si="8"/>
        <v>-287.47234253895266</v>
      </c>
      <c r="J111" s="194">
        <v>-113659.99689489689</v>
      </c>
      <c r="K111" s="195">
        <v>-361443.65754539368</v>
      </c>
      <c r="L111" s="273">
        <v>-7852.4502045848512</v>
      </c>
      <c r="M111" s="196">
        <f t="shared" si="12"/>
        <v>172.48351577600431</v>
      </c>
      <c r="N111" s="197">
        <v>186605.95704321098</v>
      </c>
      <c r="O111" s="198">
        <v>21309.459079513141</v>
      </c>
      <c r="P111" s="282">
        <v>257036.93064005545</v>
      </c>
      <c r="Q111" s="283">
        <f t="shared" si="9"/>
        <v>114.9890105173377</v>
      </c>
      <c r="R111" s="268">
        <v>15</v>
      </c>
    </row>
    <row r="112" spans="1:18" ht="15">
      <c r="A112">
        <v>284</v>
      </c>
      <c r="B112" t="s">
        <v>374</v>
      </c>
      <c r="C112" s="228">
        <v>2271</v>
      </c>
      <c r="D112" s="188">
        <v>9203189.432977153</v>
      </c>
      <c r="E112" s="192">
        <v>9255480.1900411006</v>
      </c>
      <c r="F112" s="274">
        <v>9247416</v>
      </c>
      <c r="G112" s="182">
        <f t="shared" si="10"/>
        <v>-8064.1900411006063</v>
      </c>
      <c r="H112" s="183">
        <f t="shared" si="11"/>
        <v>-8.7128813151992669E-4</v>
      </c>
      <c r="I112" s="286">
        <f t="shared" si="8"/>
        <v>-3.5509423342583033</v>
      </c>
      <c r="J112" s="194">
        <v>1055346.3034045529</v>
      </c>
      <c r="K112" s="195">
        <v>1023978.8586301102</v>
      </c>
      <c r="L112" s="273">
        <v>1028817.6081680136</v>
      </c>
      <c r="M112" s="196">
        <f t="shared" si="12"/>
        <v>2.1306691051974753</v>
      </c>
      <c r="N112" s="197">
        <v>853011.55306537787</v>
      </c>
      <c r="O112" s="198">
        <v>831976.06919490534</v>
      </c>
      <c r="P112" s="282">
        <v>835201.90222017828</v>
      </c>
      <c r="Q112" s="283">
        <f t="shared" si="9"/>
        <v>1.420446070133393</v>
      </c>
      <c r="R112" s="268">
        <v>2</v>
      </c>
    </row>
    <row r="113" spans="1:18" ht="15">
      <c r="A113">
        <v>285</v>
      </c>
      <c r="B113" t="s">
        <v>107</v>
      </c>
      <c r="C113" s="228">
        <v>51241</v>
      </c>
      <c r="D113" s="188">
        <v>233855331.09020281</v>
      </c>
      <c r="E113" s="192">
        <v>236749129.64617407</v>
      </c>
      <c r="F113" s="274">
        <v>236758561</v>
      </c>
      <c r="G113" s="182">
        <f t="shared" si="10"/>
        <v>9431.3538259267807</v>
      </c>
      <c r="H113" s="183">
        <f t="shared" si="11"/>
        <v>3.9836910234990567E-5</v>
      </c>
      <c r="I113" s="286">
        <f t="shared" si="8"/>
        <v>0.18405873862584221</v>
      </c>
      <c r="J113" s="194">
        <v>931007.5410607052</v>
      </c>
      <c r="K113" s="195">
        <v>-805125.65773407952</v>
      </c>
      <c r="L113" s="273">
        <v>-810784.20997074631</v>
      </c>
      <c r="M113" s="196">
        <f t="shared" si="12"/>
        <v>-0.11043016796445788</v>
      </c>
      <c r="N113" s="197">
        <v>3945298.2948206807</v>
      </c>
      <c r="O113" s="198">
        <v>2785297.5613505011</v>
      </c>
      <c r="P113" s="282">
        <v>2781525.1931927828</v>
      </c>
      <c r="Q113" s="283">
        <f t="shared" si="9"/>
        <v>-7.3620111975143551E-2</v>
      </c>
      <c r="R113" s="268">
        <v>8</v>
      </c>
    </row>
    <row r="114" spans="1:18" ht="15">
      <c r="A114">
        <v>286</v>
      </c>
      <c r="B114" t="s">
        <v>108</v>
      </c>
      <c r="C114" s="228">
        <v>80454</v>
      </c>
      <c r="D114" s="188">
        <v>355006794.10388374</v>
      </c>
      <c r="E114" s="192">
        <v>357277321.69165021</v>
      </c>
      <c r="F114" s="274">
        <v>356965061</v>
      </c>
      <c r="G114" s="182">
        <f t="shared" si="10"/>
        <v>-312260.69165021181</v>
      </c>
      <c r="H114" s="183">
        <f t="shared" si="11"/>
        <v>-8.7400087464748128E-4</v>
      </c>
      <c r="I114" s="286">
        <f t="shared" si="8"/>
        <v>-3.8812326503369854</v>
      </c>
      <c r="J114" s="194">
        <v>-3126300.4579730504</v>
      </c>
      <c r="K114" s="195">
        <v>-4488371.5490439953</v>
      </c>
      <c r="L114" s="273">
        <v>-4301015.2112129303</v>
      </c>
      <c r="M114" s="196">
        <f t="shared" si="12"/>
        <v>2.3287386311564999</v>
      </c>
      <c r="N114" s="197">
        <v>380486.66664846765</v>
      </c>
      <c r="O114" s="198">
        <v>-531897.92138022336</v>
      </c>
      <c r="P114" s="282">
        <v>-406993.69615939754</v>
      </c>
      <c r="Q114" s="283">
        <f t="shared" si="9"/>
        <v>1.5524924207724391</v>
      </c>
      <c r="R114" s="268">
        <v>8</v>
      </c>
    </row>
    <row r="115" spans="1:18" ht="15">
      <c r="A115">
        <v>287</v>
      </c>
      <c r="B115" t="s">
        <v>375</v>
      </c>
      <c r="C115" s="228">
        <v>6380</v>
      </c>
      <c r="D115" s="188">
        <v>30397855.282756053</v>
      </c>
      <c r="E115" s="192">
        <v>29534155.471796054</v>
      </c>
      <c r="F115" s="274">
        <v>29508439</v>
      </c>
      <c r="G115" s="182">
        <f t="shared" si="10"/>
        <v>-25716.471796054393</v>
      </c>
      <c r="H115" s="183">
        <f t="shared" si="11"/>
        <v>-8.7073665677058561E-4</v>
      </c>
      <c r="I115" s="286">
        <f t="shared" si="8"/>
        <v>-4.0307949523596225</v>
      </c>
      <c r="J115" s="194">
        <v>1073269.7562788855</v>
      </c>
      <c r="K115" s="195">
        <v>1591500.2013969633</v>
      </c>
      <c r="L115" s="273">
        <v>1606930.1544386714</v>
      </c>
      <c r="M115" s="196">
        <f t="shared" si="12"/>
        <v>2.4184879375718018</v>
      </c>
      <c r="N115" s="197">
        <v>717008.02769912384</v>
      </c>
      <c r="O115" s="198">
        <v>1062308.4265031074</v>
      </c>
      <c r="P115" s="282">
        <v>1072595.0618642569</v>
      </c>
      <c r="Q115" s="283">
        <f t="shared" si="9"/>
        <v>1.6123252917162134</v>
      </c>
      <c r="R115" s="268">
        <v>15</v>
      </c>
    </row>
    <row r="116" spans="1:18" ht="15">
      <c r="A116">
        <v>288</v>
      </c>
      <c r="B116" t="s">
        <v>110</v>
      </c>
      <c r="C116" s="228">
        <v>6442</v>
      </c>
      <c r="D116" s="188">
        <v>26821722.219703481</v>
      </c>
      <c r="E116" s="192">
        <v>26434441.009936474</v>
      </c>
      <c r="F116" s="274">
        <v>26270438</v>
      </c>
      <c r="G116" s="182">
        <f t="shared" si="10"/>
        <v>-164003.00993647426</v>
      </c>
      <c r="H116" s="183">
        <f t="shared" si="11"/>
        <v>-6.2041414030592507E-3</v>
      </c>
      <c r="I116" s="286">
        <f t="shared" si="8"/>
        <v>-25.458399555491194</v>
      </c>
      <c r="J116" s="194">
        <v>-814309.59776317223</v>
      </c>
      <c r="K116" s="195">
        <v>-581943.32080212701</v>
      </c>
      <c r="L116" s="273">
        <v>-483541.52055936662</v>
      </c>
      <c r="M116" s="196">
        <f t="shared" si="12"/>
        <v>15.275038845507668</v>
      </c>
      <c r="N116" s="197">
        <v>-842181.69835989841</v>
      </c>
      <c r="O116" s="198">
        <v>-687227.57612451701</v>
      </c>
      <c r="P116" s="282">
        <v>-621626.37596266565</v>
      </c>
      <c r="Q116" s="283">
        <f t="shared" si="9"/>
        <v>10.183359230340168</v>
      </c>
      <c r="R116" s="268">
        <v>15</v>
      </c>
    </row>
    <row r="117" spans="1:18" ht="15">
      <c r="A117">
        <v>290</v>
      </c>
      <c r="B117" t="s">
        <v>111</v>
      </c>
      <c r="C117" s="228">
        <v>7928</v>
      </c>
      <c r="D117" s="188">
        <v>44791267.485121071</v>
      </c>
      <c r="E117" s="192">
        <v>44163948.066524126</v>
      </c>
      <c r="F117" s="274">
        <v>44125283</v>
      </c>
      <c r="G117" s="182">
        <f t="shared" si="10"/>
        <v>-38665.066524125636</v>
      </c>
      <c r="H117" s="183">
        <f t="shared" si="11"/>
        <v>-8.7548935765173149E-4</v>
      </c>
      <c r="I117" s="286">
        <f t="shared" si="8"/>
        <v>-4.8770265545062612</v>
      </c>
      <c r="J117" s="194">
        <v>-464708.15251307294</v>
      </c>
      <c r="K117" s="195">
        <v>-88281.412196629812</v>
      </c>
      <c r="L117" s="273">
        <v>-65082.62521018627</v>
      </c>
      <c r="M117" s="196">
        <f t="shared" si="12"/>
        <v>2.9261840295715871</v>
      </c>
      <c r="N117" s="197">
        <v>287056.14183100866</v>
      </c>
      <c r="O117" s="198">
        <v>537387.29266791081</v>
      </c>
      <c r="P117" s="282">
        <v>552853.15065888315</v>
      </c>
      <c r="Q117" s="283">
        <f t="shared" si="9"/>
        <v>1.9507893530489844</v>
      </c>
      <c r="R117" s="268">
        <v>18</v>
      </c>
    </row>
    <row r="118" spans="1:18" ht="15">
      <c r="A118">
        <v>291</v>
      </c>
      <c r="B118" t="s">
        <v>112</v>
      </c>
      <c r="C118" s="228">
        <v>2158</v>
      </c>
      <c r="D118" s="188">
        <v>11256507.144720394</v>
      </c>
      <c r="E118" s="192">
        <v>11247458.961879544</v>
      </c>
      <c r="F118" s="274">
        <v>11237659</v>
      </c>
      <c r="G118" s="182">
        <f t="shared" si="10"/>
        <v>-9799.9618795439601</v>
      </c>
      <c r="H118" s="183">
        <f t="shared" si="11"/>
        <v>-8.7130452422707087E-4</v>
      </c>
      <c r="I118" s="286">
        <f t="shared" si="8"/>
        <v>-4.541224225923985</v>
      </c>
      <c r="J118" s="194">
        <v>950904.73402385158</v>
      </c>
      <c r="K118" s="195">
        <v>956335.87941771001</v>
      </c>
      <c r="L118" s="273">
        <v>962215.81022848887</v>
      </c>
      <c r="M118" s="196">
        <f t="shared" si="12"/>
        <v>2.7247130726500775</v>
      </c>
      <c r="N118" s="197">
        <v>896243.77007172839</v>
      </c>
      <c r="O118" s="198">
        <v>899825.03005968791</v>
      </c>
      <c r="P118" s="282">
        <v>903744.98393354379</v>
      </c>
      <c r="Q118" s="283">
        <f t="shared" si="9"/>
        <v>1.8164753817682469</v>
      </c>
      <c r="R118" s="268">
        <v>6</v>
      </c>
    </row>
    <row r="119" spans="1:18" ht="15">
      <c r="A119">
        <v>297</v>
      </c>
      <c r="B119" t="s">
        <v>113</v>
      </c>
      <c r="C119" s="228">
        <v>121543</v>
      </c>
      <c r="D119" s="188">
        <v>490440465.71322721</v>
      </c>
      <c r="E119" s="192">
        <v>477271332.11567742</v>
      </c>
      <c r="F119" s="274">
        <v>486586285</v>
      </c>
      <c r="G119" s="182">
        <f t="shared" si="10"/>
        <v>9314952.8843225837</v>
      </c>
      <c r="H119" s="183">
        <f t="shared" si="11"/>
        <v>1.9517101190701509E-2</v>
      </c>
      <c r="I119" s="286">
        <f t="shared" si="8"/>
        <v>76.639155560769311</v>
      </c>
      <c r="J119" s="194">
        <v>-14117505.026139481</v>
      </c>
      <c r="K119" s="195">
        <v>-6216290.9374902397</v>
      </c>
      <c r="L119" s="273">
        <v>-11805262.822869556</v>
      </c>
      <c r="M119" s="196">
        <f t="shared" si="12"/>
        <v>-45.983494609967799</v>
      </c>
      <c r="N119" s="197">
        <v>-6481568.6417166879</v>
      </c>
      <c r="O119" s="198">
        <v>-1209391.2495430226</v>
      </c>
      <c r="P119" s="282">
        <v>-4935372.5064624157</v>
      </c>
      <c r="Q119" s="283">
        <f t="shared" si="9"/>
        <v>-30.655663073310624</v>
      </c>
      <c r="R119" s="268">
        <v>11</v>
      </c>
    </row>
    <row r="120" spans="1:18" ht="15">
      <c r="A120">
        <v>300</v>
      </c>
      <c r="B120" t="s">
        <v>114</v>
      </c>
      <c r="C120" s="228">
        <v>3528</v>
      </c>
      <c r="D120" s="188">
        <v>15854435.089735491</v>
      </c>
      <c r="E120" s="192">
        <v>16085633.932508774</v>
      </c>
      <c r="F120" s="274">
        <v>16071598</v>
      </c>
      <c r="G120" s="182">
        <f t="shared" si="10"/>
        <v>-14035.932508774102</v>
      </c>
      <c r="H120" s="183">
        <f t="shared" si="11"/>
        <v>-8.7257565152018893E-4</v>
      </c>
      <c r="I120" s="286">
        <f t="shared" si="8"/>
        <v>-3.9784389197205505</v>
      </c>
      <c r="J120" s="194">
        <v>1455854.0474903292</v>
      </c>
      <c r="K120" s="195">
        <v>1317138.6827333088</v>
      </c>
      <c r="L120" s="273">
        <v>1325560.2991796143</v>
      </c>
      <c r="M120" s="196">
        <f t="shared" si="12"/>
        <v>2.3870794915832008</v>
      </c>
      <c r="N120" s="194">
        <v>816011.03948278818</v>
      </c>
      <c r="O120" s="195">
        <v>723464.49562194885</v>
      </c>
      <c r="P120" s="273">
        <v>729078.90658615809</v>
      </c>
      <c r="Q120" s="283">
        <f t="shared" si="9"/>
        <v>1.5913863277237066</v>
      </c>
      <c r="R120" s="268">
        <v>14</v>
      </c>
    </row>
    <row r="121" spans="1:18" ht="15">
      <c r="A121">
        <v>301</v>
      </c>
      <c r="B121" t="s">
        <v>115</v>
      </c>
      <c r="C121" s="228">
        <v>20197</v>
      </c>
      <c r="D121" s="188">
        <v>94311084.993447155</v>
      </c>
      <c r="E121" s="192">
        <v>94681176.404734939</v>
      </c>
      <c r="F121" s="274">
        <v>94733756</v>
      </c>
      <c r="G121" s="182">
        <f t="shared" si="10"/>
        <v>52579.595265060663</v>
      </c>
      <c r="H121" s="183">
        <f t="shared" si="11"/>
        <v>5.5533314288679656E-4</v>
      </c>
      <c r="I121" s="286">
        <f t="shared" si="8"/>
        <v>2.6033368948388702</v>
      </c>
      <c r="J121" s="194">
        <v>717073.25065928139</v>
      </c>
      <c r="K121" s="195">
        <v>495099.59500097728</v>
      </c>
      <c r="L121" s="273">
        <v>463551.83119081572</v>
      </c>
      <c r="M121" s="196">
        <f t="shared" si="12"/>
        <v>-1.5620024662158518</v>
      </c>
      <c r="N121" s="197">
        <v>-633320.12612438854</v>
      </c>
      <c r="O121" s="198">
        <v>-782737.17307722894</v>
      </c>
      <c r="P121" s="282">
        <v>-803769.0156173053</v>
      </c>
      <c r="Q121" s="283">
        <f t="shared" si="9"/>
        <v>-1.0413349774756822</v>
      </c>
      <c r="R121" s="268">
        <v>14</v>
      </c>
    </row>
    <row r="122" spans="1:18" ht="15">
      <c r="A122">
        <v>304</v>
      </c>
      <c r="B122" t="s">
        <v>116</v>
      </c>
      <c r="C122" s="228">
        <v>971</v>
      </c>
      <c r="D122" s="188">
        <v>4870062.4429641832</v>
      </c>
      <c r="E122" s="192">
        <v>4186457.9538516654</v>
      </c>
      <c r="F122" s="274">
        <v>4927451</v>
      </c>
      <c r="G122" s="182">
        <f t="shared" si="10"/>
        <v>740993.04614833463</v>
      </c>
      <c r="H122" s="183">
        <f t="shared" si="11"/>
        <v>0.17699760855512692</v>
      </c>
      <c r="I122" s="286">
        <f t="shared" si="8"/>
        <v>763.12363146069481</v>
      </c>
      <c r="J122" s="194">
        <v>-335143.88026683748</v>
      </c>
      <c r="K122" s="195">
        <v>75017.11801353663</v>
      </c>
      <c r="L122" s="273">
        <v>-369578.77209693141</v>
      </c>
      <c r="M122" s="196">
        <f t="shared" si="12"/>
        <v>-457.87424316217101</v>
      </c>
      <c r="N122" s="194">
        <v>-69377.10175927107</v>
      </c>
      <c r="O122" s="195">
        <v>204093.51694220459</v>
      </c>
      <c r="P122" s="273">
        <v>-92303.743131439114</v>
      </c>
      <c r="Q122" s="283">
        <f t="shared" si="9"/>
        <v>-305.24949544144562</v>
      </c>
      <c r="R122" s="268">
        <v>2</v>
      </c>
    </row>
    <row r="123" spans="1:18" ht="15">
      <c r="A123">
        <v>305</v>
      </c>
      <c r="B123" t="s">
        <v>117</v>
      </c>
      <c r="C123" s="228">
        <v>15165</v>
      </c>
      <c r="D123" s="188">
        <v>66156211.885958016</v>
      </c>
      <c r="E123" s="192">
        <v>65770400.667165659</v>
      </c>
      <c r="F123" s="274">
        <v>66257766</v>
      </c>
      <c r="G123" s="182">
        <f t="shared" si="10"/>
        <v>487365.33283434063</v>
      </c>
      <c r="H123" s="183">
        <f t="shared" si="11"/>
        <v>7.41010132051159E-3</v>
      </c>
      <c r="I123" s="286">
        <f t="shared" si="8"/>
        <v>32.137509583537131</v>
      </c>
      <c r="J123" s="194">
        <v>1997457.3543863457</v>
      </c>
      <c r="K123" s="195">
        <v>2228966.8217618456</v>
      </c>
      <c r="L123" s="273">
        <v>1936547.7977629702</v>
      </c>
      <c r="M123" s="196">
        <f t="shared" si="12"/>
        <v>-19.282494164119711</v>
      </c>
      <c r="N123" s="197">
        <v>2425928.9941001441</v>
      </c>
      <c r="O123" s="198">
        <v>2579866.9025302925</v>
      </c>
      <c r="P123" s="282">
        <v>2384920.8865310634</v>
      </c>
      <c r="Q123" s="283">
        <f t="shared" si="9"/>
        <v>-12.854996109411749</v>
      </c>
      <c r="R123" s="268">
        <v>17</v>
      </c>
    </row>
    <row r="124" spans="1:18" ht="15">
      <c r="A124">
        <v>309</v>
      </c>
      <c r="B124" t="s">
        <v>118</v>
      </c>
      <c r="C124" s="228">
        <v>6506</v>
      </c>
      <c r="D124" s="188">
        <v>31436113.25570282</v>
      </c>
      <c r="E124" s="192">
        <v>31682814.827628676</v>
      </c>
      <c r="F124" s="274">
        <v>31655194</v>
      </c>
      <c r="G124" s="182">
        <f t="shared" si="10"/>
        <v>-27620.827628675848</v>
      </c>
      <c r="H124" s="183">
        <f t="shared" si="11"/>
        <v>-8.7179209861711483E-4</v>
      </c>
      <c r="I124" s="286">
        <f t="shared" si="8"/>
        <v>-4.2454392297380643</v>
      </c>
      <c r="J124" s="194">
        <v>-401495.22926220956</v>
      </c>
      <c r="K124" s="195">
        <v>-549499.78741531994</v>
      </c>
      <c r="L124" s="273">
        <v>-532927.13107197662</v>
      </c>
      <c r="M124" s="196">
        <f t="shared" si="12"/>
        <v>2.5472880945808973</v>
      </c>
      <c r="N124" s="197">
        <v>-433381.87784330669</v>
      </c>
      <c r="O124" s="198">
        <v>-532341.09877524362</v>
      </c>
      <c r="P124" s="282">
        <v>-521292.66121300391</v>
      </c>
      <c r="Q124" s="283">
        <f t="shared" si="9"/>
        <v>1.6981920630555958</v>
      </c>
      <c r="R124" s="268">
        <v>12</v>
      </c>
    </row>
    <row r="125" spans="1:18" ht="15">
      <c r="A125">
        <v>312</v>
      </c>
      <c r="B125" t="s">
        <v>119</v>
      </c>
      <c r="C125" s="228">
        <v>1232</v>
      </c>
      <c r="D125" s="188">
        <v>6112148.0582051259</v>
      </c>
      <c r="E125" s="192">
        <v>6178933.3826172156</v>
      </c>
      <c r="F125" s="274">
        <v>6173543</v>
      </c>
      <c r="G125" s="182">
        <f t="shared" si="10"/>
        <v>-5390.3826172156259</v>
      </c>
      <c r="H125" s="183">
        <f t="shared" si="11"/>
        <v>-8.7238076273488119E-4</v>
      </c>
      <c r="I125" s="286">
        <f t="shared" si="8"/>
        <v>-4.3753105659217741</v>
      </c>
      <c r="J125" s="194">
        <v>98108.208258273487</v>
      </c>
      <c r="K125" s="195">
        <v>58052.458058340882</v>
      </c>
      <c r="L125" s="273">
        <v>61286.43494559903</v>
      </c>
      <c r="M125" s="196">
        <f t="shared" si="12"/>
        <v>2.6249812396575876</v>
      </c>
      <c r="N125" s="197">
        <v>-12640.698763405486</v>
      </c>
      <c r="O125" s="198">
        <v>-39617.42854870086</v>
      </c>
      <c r="P125" s="282">
        <v>-37461.443957193558</v>
      </c>
      <c r="Q125" s="283">
        <f t="shared" si="9"/>
        <v>1.7499874931065762</v>
      </c>
      <c r="R125" s="268">
        <v>13</v>
      </c>
    </row>
    <row r="126" spans="1:18" ht="15">
      <c r="A126">
        <v>316</v>
      </c>
      <c r="B126" t="s">
        <v>120</v>
      </c>
      <c r="C126" s="228">
        <v>4245</v>
      </c>
      <c r="D126" s="188">
        <v>17042081.075403221</v>
      </c>
      <c r="E126" s="192">
        <v>16665984.838789919</v>
      </c>
      <c r="F126" s="274">
        <v>16651389</v>
      </c>
      <c r="G126" s="182">
        <f t="shared" si="10"/>
        <v>-14595.838789919391</v>
      </c>
      <c r="H126" s="183">
        <f t="shared" si="11"/>
        <v>-8.757861555200577E-4</v>
      </c>
      <c r="I126" s="286">
        <f t="shared" si="8"/>
        <v>-3.4383601389680547</v>
      </c>
      <c r="J126" s="194">
        <v>-345227.75280109228</v>
      </c>
      <c r="K126" s="195">
        <v>-119546.01348243303</v>
      </c>
      <c r="L126" s="273">
        <v>-110788.76585552718</v>
      </c>
      <c r="M126" s="196">
        <f t="shared" si="12"/>
        <v>2.0629558602840645</v>
      </c>
      <c r="N126" s="197">
        <v>-308798.81497438921</v>
      </c>
      <c r="O126" s="198">
        <v>-158768.3443034401</v>
      </c>
      <c r="P126" s="282">
        <v>-152930.17921883069</v>
      </c>
      <c r="Q126" s="283">
        <f t="shared" si="9"/>
        <v>1.3753039068573409</v>
      </c>
      <c r="R126" s="268">
        <v>7</v>
      </c>
    </row>
    <row r="127" spans="1:18" ht="15">
      <c r="A127">
        <v>317</v>
      </c>
      <c r="B127" t="s">
        <v>121</v>
      </c>
      <c r="C127" s="228">
        <v>2533</v>
      </c>
      <c r="D127" s="188">
        <v>11070929.656212972</v>
      </c>
      <c r="E127" s="192">
        <v>11317467.585226992</v>
      </c>
      <c r="F127" s="274">
        <v>11301529</v>
      </c>
      <c r="G127" s="182">
        <f t="shared" si="10"/>
        <v>-15938.585226992145</v>
      </c>
      <c r="H127" s="183">
        <f t="shared" si="11"/>
        <v>-1.4083172853790391E-3</v>
      </c>
      <c r="I127" s="286">
        <f t="shared" si="8"/>
        <v>-6.2923747441737641</v>
      </c>
      <c r="J127" s="194">
        <v>986384.70593636518</v>
      </c>
      <c r="K127" s="195">
        <v>838464.95862976706</v>
      </c>
      <c r="L127" s="273">
        <v>848028.36924636201</v>
      </c>
      <c r="M127" s="196">
        <f t="shared" si="12"/>
        <v>3.7755272864567506</v>
      </c>
      <c r="N127" s="197">
        <v>529237.9696661788</v>
      </c>
      <c r="O127" s="198">
        <v>430571.61767318676</v>
      </c>
      <c r="P127" s="282">
        <v>436947.22475092119</v>
      </c>
      <c r="Q127" s="283">
        <f t="shared" si="9"/>
        <v>2.5170181909729288</v>
      </c>
      <c r="R127" s="268">
        <v>17</v>
      </c>
    </row>
    <row r="128" spans="1:18" ht="15">
      <c r="A128">
        <v>320</v>
      </c>
      <c r="B128" t="s">
        <v>122</v>
      </c>
      <c r="C128" s="228">
        <v>7105</v>
      </c>
      <c r="D128" s="188">
        <v>38711943.537279598</v>
      </c>
      <c r="E128" s="192">
        <v>38135287.329112925</v>
      </c>
      <c r="F128" s="274">
        <v>38102016</v>
      </c>
      <c r="G128" s="182">
        <f t="shared" si="10"/>
        <v>-33271.329112924635</v>
      </c>
      <c r="H128" s="183">
        <f t="shared" si="11"/>
        <v>-8.7245518371969664E-4</v>
      </c>
      <c r="I128" s="286">
        <f t="shared" si="8"/>
        <v>-4.6828049420020594</v>
      </c>
      <c r="J128" s="194">
        <v>850384.64555176522</v>
      </c>
      <c r="K128" s="195">
        <v>1196405.5980365726</v>
      </c>
      <c r="L128" s="273">
        <v>1216368.6201065173</v>
      </c>
      <c r="M128" s="196">
        <f t="shared" si="12"/>
        <v>2.8097145770506358</v>
      </c>
      <c r="N128" s="197">
        <v>1141663.6105878628</v>
      </c>
      <c r="O128" s="198">
        <v>1371863.1466104258</v>
      </c>
      <c r="P128" s="282">
        <v>1385171.8279903987</v>
      </c>
      <c r="Q128" s="283">
        <f t="shared" si="9"/>
        <v>1.8731430513684668</v>
      </c>
      <c r="R128" s="268">
        <v>19</v>
      </c>
    </row>
    <row r="129" spans="1:18" ht="15">
      <c r="A129">
        <v>322</v>
      </c>
      <c r="B129" t="s">
        <v>123</v>
      </c>
      <c r="C129" s="228">
        <v>6614</v>
      </c>
      <c r="D129" s="188">
        <v>28059035.062988557</v>
      </c>
      <c r="E129" s="192">
        <v>28228022.123938046</v>
      </c>
      <c r="F129" s="274">
        <v>28203422</v>
      </c>
      <c r="G129" s="182">
        <f t="shared" si="10"/>
        <v>-24600.123938046396</v>
      </c>
      <c r="H129" s="183">
        <f t="shared" si="11"/>
        <v>-8.714788386532011E-4</v>
      </c>
      <c r="I129" s="286">
        <f t="shared" si="8"/>
        <v>-3.7194018654439667</v>
      </c>
      <c r="J129" s="194">
        <v>1334230.2620859423</v>
      </c>
      <c r="K129" s="195">
        <v>1232841.1730604614</v>
      </c>
      <c r="L129" s="273">
        <v>1247601.3822249568</v>
      </c>
      <c r="M129" s="196">
        <f t="shared" si="12"/>
        <v>2.2316615005284772</v>
      </c>
      <c r="N129" s="197">
        <v>1290740.3265106499</v>
      </c>
      <c r="O129" s="198">
        <v>1223091.9848275445</v>
      </c>
      <c r="P129" s="282">
        <v>1232932.1242705504</v>
      </c>
      <c r="Q129" s="283">
        <f t="shared" si="9"/>
        <v>1.4877743336870126</v>
      </c>
      <c r="R129" s="268">
        <v>2</v>
      </c>
    </row>
    <row r="130" spans="1:18" ht="15">
      <c r="A130">
        <v>398</v>
      </c>
      <c r="B130" t="s">
        <v>124</v>
      </c>
      <c r="C130" s="228">
        <v>120027</v>
      </c>
      <c r="D130" s="188">
        <v>439702842.44531393</v>
      </c>
      <c r="E130" s="192">
        <v>441182444.36495429</v>
      </c>
      <c r="F130" s="274">
        <v>440796185</v>
      </c>
      <c r="G130" s="182">
        <f t="shared" si="10"/>
        <v>-386259.36495429277</v>
      </c>
      <c r="H130" s="183">
        <f t="shared" si="11"/>
        <v>-8.7550937234205054E-4</v>
      </c>
      <c r="I130" s="286">
        <f t="shared" si="8"/>
        <v>-3.218103967892997</v>
      </c>
      <c r="J130" s="194">
        <v>13510392.830545874</v>
      </c>
      <c r="K130" s="195">
        <v>12622701.257143427</v>
      </c>
      <c r="L130" s="273">
        <v>12854456.673994904</v>
      </c>
      <c r="M130" s="196">
        <f t="shared" si="12"/>
        <v>1.9308606967722071</v>
      </c>
      <c r="N130" s="197">
        <v>19204866.668158781</v>
      </c>
      <c r="O130" s="198">
        <v>18611842.867718708</v>
      </c>
      <c r="P130" s="282">
        <v>18766346.478953186</v>
      </c>
      <c r="Q130" s="283">
        <f t="shared" si="9"/>
        <v>1.2872404645161393</v>
      </c>
      <c r="R130" s="268">
        <v>7</v>
      </c>
    </row>
    <row r="131" spans="1:18" ht="15">
      <c r="A131">
        <v>399</v>
      </c>
      <c r="B131" t="s">
        <v>125</v>
      </c>
      <c r="C131" s="228">
        <v>7916</v>
      </c>
      <c r="D131" s="188">
        <v>30365075.530890677</v>
      </c>
      <c r="E131" s="192">
        <v>31724684.099883355</v>
      </c>
      <c r="F131" s="274">
        <v>31697012</v>
      </c>
      <c r="G131" s="182">
        <f t="shared" si="10"/>
        <v>-27672.0998833552</v>
      </c>
      <c r="H131" s="183">
        <f t="shared" si="11"/>
        <v>-8.722576967584981E-4</v>
      </c>
      <c r="I131" s="286">
        <f t="shared" si="8"/>
        <v>-3.4957175193728145</v>
      </c>
      <c r="J131" s="194">
        <v>-375042.4107776052</v>
      </c>
      <c r="K131" s="195">
        <v>-1190781.3445348125</v>
      </c>
      <c r="L131" s="273">
        <v>-1174178.2707272482</v>
      </c>
      <c r="M131" s="196">
        <f t="shared" si="12"/>
        <v>2.097406999439658</v>
      </c>
      <c r="N131" s="194">
        <v>-999965.2917481811</v>
      </c>
      <c r="O131" s="195">
        <v>-1544254.3245672423</v>
      </c>
      <c r="P131" s="273">
        <v>-1533185.608695521</v>
      </c>
      <c r="Q131" s="283">
        <f t="shared" si="9"/>
        <v>1.3982713329612524</v>
      </c>
      <c r="R131" s="268">
        <v>15</v>
      </c>
    </row>
    <row r="132" spans="1:18" ht="15">
      <c r="A132">
        <v>400</v>
      </c>
      <c r="B132" t="s">
        <v>126</v>
      </c>
      <c r="C132" s="228">
        <v>8456</v>
      </c>
      <c r="D132" s="188">
        <v>32400158.891339924</v>
      </c>
      <c r="E132" s="192">
        <v>30740821.304154996</v>
      </c>
      <c r="F132" s="274">
        <v>30728679</v>
      </c>
      <c r="G132" s="182">
        <f t="shared" si="10"/>
        <v>-12142.304154995829</v>
      </c>
      <c r="H132" s="183">
        <f t="shared" si="11"/>
        <v>-3.9498958192618779E-4</v>
      </c>
      <c r="I132" s="286">
        <f t="shared" si="8"/>
        <v>-1.4359394696068861</v>
      </c>
      <c r="J132" s="194">
        <v>1094780.8976453673</v>
      </c>
      <c r="K132" s="195">
        <v>2090392.2742327179</v>
      </c>
      <c r="L132" s="273">
        <v>2097677.7349020829</v>
      </c>
      <c r="M132" s="196">
        <f t="shared" si="12"/>
        <v>0.86157292684070641</v>
      </c>
      <c r="N132" s="197">
        <v>954612.05077918351</v>
      </c>
      <c r="O132" s="198">
        <v>1618197.0475773532</v>
      </c>
      <c r="P132" s="282">
        <v>1623054.0213569414</v>
      </c>
      <c r="Q132" s="283">
        <f t="shared" si="9"/>
        <v>0.57438195122850511</v>
      </c>
      <c r="R132" s="268">
        <v>2</v>
      </c>
    </row>
    <row r="133" spans="1:18" ht="15">
      <c r="A133">
        <v>402</v>
      </c>
      <c r="B133" t="s">
        <v>127</v>
      </c>
      <c r="C133" s="228">
        <v>9247</v>
      </c>
      <c r="D133" s="188">
        <v>43599849.285096027</v>
      </c>
      <c r="E133" s="192">
        <v>43667410.433473654</v>
      </c>
      <c r="F133" s="274">
        <v>43629391</v>
      </c>
      <c r="G133" s="182">
        <f t="shared" si="10"/>
        <v>-38019.433473654091</v>
      </c>
      <c r="H133" s="183">
        <f t="shared" si="11"/>
        <v>-8.7065921922656407E-4</v>
      </c>
      <c r="I133" s="286">
        <f t="shared" si="8"/>
        <v>-4.1115424974212278</v>
      </c>
      <c r="J133" s="194">
        <v>-765750.7235946334</v>
      </c>
      <c r="K133" s="195">
        <v>-806252.21847935824</v>
      </c>
      <c r="L133" s="273">
        <v>-783440.40137383319</v>
      </c>
      <c r="M133" s="196">
        <f t="shared" si="12"/>
        <v>2.4669424792392189</v>
      </c>
      <c r="N133" s="197">
        <v>-942873.22810209764</v>
      </c>
      <c r="O133" s="198">
        <v>-970496.08907768806</v>
      </c>
      <c r="P133" s="282">
        <v>-955288.21100732288</v>
      </c>
      <c r="Q133" s="283">
        <f t="shared" si="9"/>
        <v>1.6446283194944493</v>
      </c>
      <c r="R133" s="268">
        <v>11</v>
      </c>
    </row>
    <row r="134" spans="1:18" ht="15">
      <c r="A134">
        <v>403</v>
      </c>
      <c r="B134" t="s">
        <v>128</v>
      </c>
      <c r="C134" s="228">
        <v>2866</v>
      </c>
      <c r="D134" s="188">
        <v>14220135.467437269</v>
      </c>
      <c r="E134" s="192">
        <v>14357515.772489063</v>
      </c>
      <c r="F134" s="274">
        <v>14338857</v>
      </c>
      <c r="G134" s="182">
        <f t="shared" si="10"/>
        <v>-18658.772489063442</v>
      </c>
      <c r="H134" s="183">
        <f t="shared" si="11"/>
        <v>-1.2995822386499597E-3</v>
      </c>
      <c r="I134" s="286">
        <f t="shared" si="8"/>
        <v>-6.5103881678518638</v>
      </c>
      <c r="J134" s="194">
        <v>622590.73780885374</v>
      </c>
      <c r="K134" s="195">
        <v>540179.88216419867</v>
      </c>
      <c r="L134" s="273">
        <v>551375.07703542442</v>
      </c>
      <c r="M134" s="196">
        <f t="shared" si="12"/>
        <v>3.9062089571618088</v>
      </c>
      <c r="N134" s="197">
        <v>196166.60831395956</v>
      </c>
      <c r="O134" s="198">
        <v>140919.87089306198</v>
      </c>
      <c r="P134" s="282">
        <v>148383.33414054918</v>
      </c>
      <c r="Q134" s="283">
        <f t="shared" si="9"/>
        <v>2.6041393047757171</v>
      </c>
      <c r="R134" s="268">
        <v>14</v>
      </c>
    </row>
    <row r="135" spans="1:18" ht="15">
      <c r="A135">
        <v>405</v>
      </c>
      <c r="B135" t="s">
        <v>129</v>
      </c>
      <c r="C135" s="228">
        <v>72634</v>
      </c>
      <c r="D135" s="188">
        <v>277224892.0542866</v>
      </c>
      <c r="E135" s="192">
        <v>276191583.18062496</v>
      </c>
      <c r="F135" s="274">
        <v>275949554</v>
      </c>
      <c r="G135" s="182">
        <f t="shared" si="10"/>
        <v>-242029.18062496185</v>
      </c>
      <c r="H135" s="183">
        <f t="shared" si="11"/>
        <v>-8.7630903823263345E-4</v>
      </c>
      <c r="I135" s="286">
        <f t="shared" si="8"/>
        <v>-3.3321747477071599</v>
      </c>
      <c r="J135" s="194">
        <v>-1307633.1986752984</v>
      </c>
      <c r="K135" s="195">
        <v>-687591.67063756136</v>
      </c>
      <c r="L135" s="273">
        <v>-542373.96388745692</v>
      </c>
      <c r="M135" s="196">
        <f t="shared" si="12"/>
        <v>1.9993075797850102</v>
      </c>
      <c r="N135" s="197">
        <v>3526667.3874740954</v>
      </c>
      <c r="O135" s="198">
        <v>3939035.3100139028</v>
      </c>
      <c r="P135" s="282">
        <v>4035847.1145140617</v>
      </c>
      <c r="Q135" s="283">
        <f t="shared" si="9"/>
        <v>1.3328717198579023</v>
      </c>
      <c r="R135" s="268">
        <v>9</v>
      </c>
    </row>
    <row r="136" spans="1:18" ht="15">
      <c r="A136">
        <v>407</v>
      </c>
      <c r="B136" t="s">
        <v>130</v>
      </c>
      <c r="C136" s="228">
        <v>2580</v>
      </c>
      <c r="D136" s="188">
        <v>11081400.073035877</v>
      </c>
      <c r="E136" s="192">
        <v>11025260.59034057</v>
      </c>
      <c r="F136" s="274">
        <v>11015600</v>
      </c>
      <c r="G136" s="182">
        <f t="shared" si="10"/>
        <v>-9660.5903405696154</v>
      </c>
      <c r="H136" s="183">
        <f t="shared" si="11"/>
        <v>-8.7622331113274856E-4</v>
      </c>
      <c r="I136" s="286">
        <f t="shared" si="8"/>
        <v>-3.7444148606858976</v>
      </c>
      <c r="J136" s="194">
        <v>192284.82127251051</v>
      </c>
      <c r="K136" s="195">
        <v>225980.94804010226</v>
      </c>
      <c r="L136" s="273">
        <v>231777.33373985888</v>
      </c>
      <c r="M136" s="196">
        <f t="shared" si="12"/>
        <v>2.2466611239366738</v>
      </c>
      <c r="N136" s="197">
        <v>86023.996000081897</v>
      </c>
      <c r="O136" s="198">
        <v>108268.32175388366</v>
      </c>
      <c r="P136" s="282">
        <v>112132.57888705807</v>
      </c>
      <c r="Q136" s="283">
        <f t="shared" si="9"/>
        <v>1.4977740826257409</v>
      </c>
      <c r="R136" s="268">
        <v>1</v>
      </c>
    </row>
    <row r="137" spans="1:18" ht="15">
      <c r="A137">
        <v>408</v>
      </c>
      <c r="B137" t="s">
        <v>131</v>
      </c>
      <c r="C137" s="228">
        <v>14203</v>
      </c>
      <c r="D137" s="188">
        <v>57447121.124084227</v>
      </c>
      <c r="E137" s="192">
        <v>53806002.575258493</v>
      </c>
      <c r="F137" s="274">
        <v>56304409</v>
      </c>
      <c r="G137" s="182">
        <f t="shared" si="10"/>
        <v>2498406.4247415066</v>
      </c>
      <c r="H137" s="183">
        <f t="shared" si="11"/>
        <v>4.6433600437924813E-2</v>
      </c>
      <c r="I137" s="286">
        <f t="shared" si="8"/>
        <v>175.90695097806847</v>
      </c>
      <c r="J137" s="194">
        <v>441994.01981019601</v>
      </c>
      <c r="K137" s="195">
        <v>2626679.4080920331</v>
      </c>
      <c r="L137" s="273">
        <v>1127635.3236815659</v>
      </c>
      <c r="M137" s="196">
        <f t="shared" si="12"/>
        <v>-105.54418675001529</v>
      </c>
      <c r="N137" s="197">
        <v>-382837.57119115582</v>
      </c>
      <c r="O137" s="198">
        <v>1073367.4045640009</v>
      </c>
      <c r="P137" s="282">
        <v>74004.681623711745</v>
      </c>
      <c r="Q137" s="283">
        <f t="shared" si="9"/>
        <v>-70.362791166675294</v>
      </c>
      <c r="R137" s="268">
        <v>14</v>
      </c>
    </row>
    <row r="138" spans="1:18" ht="15">
      <c r="A138">
        <v>410</v>
      </c>
      <c r="B138" t="s">
        <v>132</v>
      </c>
      <c r="C138" s="228">
        <v>18788</v>
      </c>
      <c r="D138" s="188">
        <v>65922022.482761919</v>
      </c>
      <c r="E138" s="192">
        <v>66786504.705413669</v>
      </c>
      <c r="F138" s="274">
        <v>66727994</v>
      </c>
      <c r="G138" s="182">
        <f t="shared" si="10"/>
        <v>-58510.705413669348</v>
      </c>
      <c r="H138" s="183">
        <f t="shared" si="11"/>
        <v>-8.7608575522483522E-4</v>
      </c>
      <c r="I138" s="286">
        <f t="shared" si="8"/>
        <v>-3.1142593896992414</v>
      </c>
      <c r="J138" s="194">
        <v>-1203641.066939669</v>
      </c>
      <c r="K138" s="195">
        <v>-1722308.6182588381</v>
      </c>
      <c r="L138" s="273">
        <v>-1687202.4017858221</v>
      </c>
      <c r="M138" s="196">
        <f t="shared" si="12"/>
        <v>1.8685446281145388</v>
      </c>
      <c r="N138" s="197">
        <v>-1353185.0091590269</v>
      </c>
      <c r="O138" s="198">
        <v>-1699348.2594838326</v>
      </c>
      <c r="P138" s="282">
        <v>-1675944.1151684648</v>
      </c>
      <c r="Q138" s="283">
        <f t="shared" si="9"/>
        <v>1.245696418744294</v>
      </c>
      <c r="R138" s="268">
        <v>13</v>
      </c>
    </row>
    <row r="139" spans="1:18" ht="15">
      <c r="A139">
        <v>416</v>
      </c>
      <c r="B139" t="s">
        <v>133</v>
      </c>
      <c r="C139" s="228">
        <v>2917</v>
      </c>
      <c r="D139" s="188">
        <v>11760276.812780395</v>
      </c>
      <c r="E139" s="192">
        <v>11792818.738245074</v>
      </c>
      <c r="F139" s="274">
        <v>11782487</v>
      </c>
      <c r="G139" s="182">
        <f t="shared" si="10"/>
        <v>-10331.738245073706</v>
      </c>
      <c r="H139" s="183">
        <f t="shared" si="11"/>
        <v>-8.7610421854166518E-4</v>
      </c>
      <c r="I139" s="286">
        <f t="shared" si="8"/>
        <v>-3.5419054662576981</v>
      </c>
      <c r="J139" s="194">
        <v>-324747.00977366214</v>
      </c>
      <c r="K139" s="195">
        <v>-344257.93513641233</v>
      </c>
      <c r="L139" s="273">
        <v>-338058.75406148727</v>
      </c>
      <c r="M139" s="196">
        <f t="shared" si="12"/>
        <v>2.1251906324734513</v>
      </c>
      <c r="N139" s="197">
        <v>-256093.19672164335</v>
      </c>
      <c r="O139" s="198">
        <v>-269351.91640360985</v>
      </c>
      <c r="P139" s="282">
        <v>-265219.12902032188</v>
      </c>
      <c r="Q139" s="283">
        <f t="shared" si="9"/>
        <v>1.4167937549838774</v>
      </c>
      <c r="R139" s="268">
        <v>9</v>
      </c>
    </row>
    <row r="140" spans="1:18" ht="15">
      <c r="A140">
        <v>418</v>
      </c>
      <c r="B140" t="s">
        <v>134</v>
      </c>
      <c r="C140" s="228">
        <v>24164</v>
      </c>
      <c r="D140" s="188">
        <v>69892142.337671503</v>
      </c>
      <c r="E140" s="192">
        <v>71476623.153672725</v>
      </c>
      <c r="F140" s="274">
        <v>71413990</v>
      </c>
      <c r="G140" s="182">
        <f t="shared" si="10"/>
        <v>-62633.153672724962</v>
      </c>
      <c r="H140" s="183">
        <f t="shared" si="11"/>
        <v>-8.7627466029089609E-4</v>
      </c>
      <c r="I140" s="286">
        <f t="shared" si="8"/>
        <v>-2.5920027177919618</v>
      </c>
      <c r="J140" s="194">
        <v>882473.44264661067</v>
      </c>
      <c r="K140" s="195">
        <v>-68286.470533423009</v>
      </c>
      <c r="L140" s="273">
        <v>-30706.780717447447</v>
      </c>
      <c r="M140" s="196">
        <f t="shared" si="12"/>
        <v>1.5551932550892056</v>
      </c>
      <c r="N140" s="197">
        <v>790131.25242133194</v>
      </c>
      <c r="O140" s="198">
        <v>157553.33227376873</v>
      </c>
      <c r="P140" s="282">
        <v>182606.45881778075</v>
      </c>
      <c r="Q140" s="283">
        <f t="shared" si="9"/>
        <v>1.0367955033939753</v>
      </c>
      <c r="R140" s="268">
        <v>6</v>
      </c>
    </row>
    <row r="141" spans="1:18" ht="15">
      <c r="A141">
        <v>420</v>
      </c>
      <c r="B141" t="s">
        <v>135</v>
      </c>
      <c r="C141" s="228">
        <v>9280</v>
      </c>
      <c r="D141" s="188">
        <v>43145304.854106449</v>
      </c>
      <c r="E141" s="192">
        <v>43099991.567530781</v>
      </c>
      <c r="F141" s="274">
        <v>46886496</v>
      </c>
      <c r="G141" s="182">
        <f t="shared" si="10"/>
        <v>3786504.432469219</v>
      </c>
      <c r="H141" s="183">
        <f t="shared" si="11"/>
        <v>8.785394833630937E-2</v>
      </c>
      <c r="I141" s="286">
        <f t="shared" si="8"/>
        <v>408.02849487814859</v>
      </c>
      <c r="J141" s="194">
        <v>1143544.3510032834</v>
      </c>
      <c r="K141" s="195">
        <v>1170770.4101250719</v>
      </c>
      <c r="L141" s="273">
        <v>-1101132.1184625868</v>
      </c>
      <c r="M141" s="196">
        <f t="shared" si="12"/>
        <v>-244.817082821946</v>
      </c>
      <c r="N141" s="197">
        <v>677049.17605923256</v>
      </c>
      <c r="O141" s="198">
        <v>694526.89915787068</v>
      </c>
      <c r="P141" s="282">
        <v>-820074.78656721918</v>
      </c>
      <c r="Q141" s="283">
        <f t="shared" si="9"/>
        <v>-163.21138854796226</v>
      </c>
      <c r="R141" s="268">
        <v>11</v>
      </c>
    </row>
    <row r="142" spans="1:18" ht="15">
      <c r="A142">
        <v>421</v>
      </c>
      <c r="B142" t="s">
        <v>136</v>
      </c>
      <c r="C142" s="228">
        <v>719</v>
      </c>
      <c r="D142" s="188">
        <v>3095994.4685514919</v>
      </c>
      <c r="E142" s="192">
        <v>3351184.6999082845</v>
      </c>
      <c r="F142" s="274">
        <v>3348197</v>
      </c>
      <c r="G142" s="182">
        <f t="shared" si="10"/>
        <v>-2987.6999082844704</v>
      </c>
      <c r="H142" s="183">
        <f t="shared" si="11"/>
        <v>-8.9153543472737806E-4</v>
      </c>
      <c r="I142" s="286">
        <f t="shared" ref="I142:I205" si="13">G142/C142</f>
        <v>-4.1553545316891105</v>
      </c>
      <c r="J142" s="194">
        <v>210444.82792210605</v>
      </c>
      <c r="K142" s="195">
        <v>57331.956080571937</v>
      </c>
      <c r="L142" s="273">
        <v>59124.580471354551</v>
      </c>
      <c r="M142" s="196">
        <f t="shared" si="12"/>
        <v>2.4932189023402138</v>
      </c>
      <c r="N142" s="197">
        <v>49813.144757970273</v>
      </c>
      <c r="O142" s="198">
        <v>-52284.489961561885</v>
      </c>
      <c r="P142" s="282">
        <v>-51089.407034372649</v>
      </c>
      <c r="Q142" s="283">
        <f t="shared" si="9"/>
        <v>1.6621459348946261</v>
      </c>
      <c r="R142" s="268">
        <v>16</v>
      </c>
    </row>
    <row r="143" spans="1:18" ht="15">
      <c r="A143">
        <v>422</v>
      </c>
      <c r="B143" t="s">
        <v>137</v>
      </c>
      <c r="C143" s="228">
        <v>10543</v>
      </c>
      <c r="D143" s="188">
        <v>54335137.391176403</v>
      </c>
      <c r="E143" s="192">
        <v>54885577.815520585</v>
      </c>
      <c r="F143" s="274">
        <v>54837686</v>
      </c>
      <c r="G143" s="182">
        <f t="shared" si="10"/>
        <v>-47891.815520584583</v>
      </c>
      <c r="H143" s="183">
        <f t="shared" si="11"/>
        <v>-8.7257559137952087E-4</v>
      </c>
      <c r="I143" s="286">
        <f t="shared" si="13"/>
        <v>-4.5425225761723027</v>
      </c>
      <c r="J143" s="194">
        <v>2035914.6490245794</v>
      </c>
      <c r="K143" s="195">
        <v>1705703.4249434376</v>
      </c>
      <c r="L143" s="273">
        <v>1734438.7487365038</v>
      </c>
      <c r="M143" s="196">
        <f t="shared" si="12"/>
        <v>2.7255357861202882</v>
      </c>
      <c r="N143" s="197">
        <v>1686417.9384784063</v>
      </c>
      <c r="O143" s="198">
        <v>1465340.0973015525</v>
      </c>
      <c r="P143" s="282">
        <v>1484496.9798302788</v>
      </c>
      <c r="Q143" s="283">
        <f t="shared" ref="Q143:Q206" si="14">(P143-O143)/C143</f>
        <v>1.8170238574149904</v>
      </c>
      <c r="R143" s="268">
        <v>12</v>
      </c>
    </row>
    <row r="144" spans="1:18" ht="15">
      <c r="A144">
        <v>423</v>
      </c>
      <c r="B144" t="s">
        <v>138</v>
      </c>
      <c r="C144" s="228">
        <v>20291</v>
      </c>
      <c r="D144" s="188">
        <v>64710178.467590339</v>
      </c>
      <c r="E144" s="192">
        <v>61842163.102757089</v>
      </c>
      <c r="F144" s="274">
        <v>63401670</v>
      </c>
      <c r="G144" s="182">
        <f t="shared" ref="G144:G207" si="15">F144-E144</f>
        <v>1559506.8972429112</v>
      </c>
      <c r="H144" s="183">
        <f t="shared" ref="H144:H207" si="16">G144/E144</f>
        <v>2.5217534752974773E-2</v>
      </c>
      <c r="I144" s="286">
        <f t="shared" si="13"/>
        <v>76.857074429200694</v>
      </c>
      <c r="J144" s="194">
        <v>682033.04186193272</v>
      </c>
      <c r="K144" s="195">
        <v>2402818.0777906645</v>
      </c>
      <c r="L144" s="273">
        <v>1467114.1862799476</v>
      </c>
      <c r="M144" s="196">
        <f t="shared" ref="M144:M207" si="17">(L144-K144)/C144</f>
        <v>-46.114232492766099</v>
      </c>
      <c r="N144" s="197">
        <v>-286975.05515880603</v>
      </c>
      <c r="O144" s="198">
        <v>860642.27083261835</v>
      </c>
      <c r="P144" s="282">
        <v>236839.6764921734</v>
      </c>
      <c r="Q144" s="283">
        <f t="shared" si="14"/>
        <v>-30.742821661842441</v>
      </c>
      <c r="R144" s="268">
        <v>2</v>
      </c>
    </row>
    <row r="145" spans="1:18" ht="15">
      <c r="A145">
        <v>425</v>
      </c>
      <c r="B145" t="s">
        <v>139</v>
      </c>
      <c r="C145" s="228">
        <v>10218</v>
      </c>
      <c r="D145" s="188">
        <v>30543462.739927363</v>
      </c>
      <c r="E145" s="192">
        <v>29801886.912021227</v>
      </c>
      <c r="F145" s="274">
        <v>29775807</v>
      </c>
      <c r="G145" s="182">
        <f t="shared" si="15"/>
        <v>-26079.912021227181</v>
      </c>
      <c r="H145" s="183">
        <f t="shared" si="16"/>
        <v>-8.7510942170266714E-4</v>
      </c>
      <c r="I145" s="286">
        <f t="shared" si="13"/>
        <v>-2.5523499727174772</v>
      </c>
      <c r="J145" s="194">
        <v>-1776669.9584317359</v>
      </c>
      <c r="K145" s="195">
        <v>-1331712.3633866741</v>
      </c>
      <c r="L145" s="273">
        <v>-1316064.6412269443</v>
      </c>
      <c r="M145" s="196">
        <f t="shared" si="17"/>
        <v>1.5313879584781567</v>
      </c>
      <c r="N145" s="194">
        <v>-2308219.9726729626</v>
      </c>
      <c r="O145" s="195">
        <v>-2011795.3474266455</v>
      </c>
      <c r="P145" s="273">
        <v>-2001363.5326534815</v>
      </c>
      <c r="Q145" s="283">
        <f t="shared" si="14"/>
        <v>1.0209253056531602</v>
      </c>
      <c r="R145" s="268">
        <v>17</v>
      </c>
    </row>
    <row r="146" spans="1:18" ht="15">
      <c r="A146">
        <v>426</v>
      </c>
      <c r="B146" t="s">
        <v>140</v>
      </c>
      <c r="C146" s="228">
        <v>11979</v>
      </c>
      <c r="D146" s="188">
        <v>45012378.454174422</v>
      </c>
      <c r="E146" s="192">
        <v>45236496.087518975</v>
      </c>
      <c r="F146" s="274">
        <v>45196938</v>
      </c>
      <c r="G146" s="182">
        <f t="shared" si="15"/>
        <v>-39558.087518975139</v>
      </c>
      <c r="H146" s="183">
        <f t="shared" si="16"/>
        <v>-8.7447284693408108E-4</v>
      </c>
      <c r="I146" s="286">
        <f t="shared" si="13"/>
        <v>-3.3022862942628883</v>
      </c>
      <c r="J146" s="194">
        <v>-200184.33034729151</v>
      </c>
      <c r="K146" s="195">
        <v>-334642.93148734898</v>
      </c>
      <c r="L146" s="273">
        <v>-310907.9001552905</v>
      </c>
      <c r="M146" s="196">
        <f t="shared" si="17"/>
        <v>1.9813867044042477</v>
      </c>
      <c r="N146" s="197">
        <v>-253066.21103606222</v>
      </c>
      <c r="O146" s="198">
        <v>-342916.93955649901</v>
      </c>
      <c r="P146" s="282">
        <v>-327093.58533511113</v>
      </c>
      <c r="Q146" s="283">
        <f t="shared" si="14"/>
        <v>1.3209244696041307</v>
      </c>
      <c r="R146" s="268">
        <v>12</v>
      </c>
    </row>
    <row r="147" spans="1:18" ht="15">
      <c r="A147">
        <v>430</v>
      </c>
      <c r="B147" t="s">
        <v>141</v>
      </c>
      <c r="C147" s="228">
        <v>15628</v>
      </c>
      <c r="D147" s="188">
        <v>69904360.589861482</v>
      </c>
      <c r="E147" s="192">
        <v>70655501.151333824</v>
      </c>
      <c r="F147" s="274">
        <v>70593964</v>
      </c>
      <c r="G147" s="182">
        <f t="shared" si="15"/>
        <v>-61537.1513338238</v>
      </c>
      <c r="H147" s="183">
        <f t="shared" si="16"/>
        <v>-8.7094635705746621E-4</v>
      </c>
      <c r="I147" s="286">
        <f t="shared" si="13"/>
        <v>-3.9376216620056179</v>
      </c>
      <c r="J147" s="194">
        <v>940080.21199927235</v>
      </c>
      <c r="K147" s="195">
        <v>489443.4553580262</v>
      </c>
      <c r="L147" s="273">
        <v>526365.95899723028</v>
      </c>
      <c r="M147" s="196">
        <f t="shared" si="17"/>
        <v>2.3625866162787355</v>
      </c>
      <c r="N147" s="197">
        <v>521323.28624814219</v>
      </c>
      <c r="O147" s="198">
        <v>220058.06070897431</v>
      </c>
      <c r="P147" s="282">
        <v>244673.06313513551</v>
      </c>
      <c r="Q147" s="283">
        <f t="shared" si="14"/>
        <v>1.5750577441874327</v>
      </c>
      <c r="R147" s="268">
        <v>2</v>
      </c>
    </row>
    <row r="148" spans="1:18" ht="15">
      <c r="A148">
        <v>433</v>
      </c>
      <c r="B148" t="s">
        <v>142</v>
      </c>
      <c r="C148" s="228">
        <v>7799</v>
      </c>
      <c r="D148" s="188">
        <v>28099638.309220582</v>
      </c>
      <c r="E148" s="192">
        <v>28239589.487595387</v>
      </c>
      <c r="F148" s="274">
        <v>28683321</v>
      </c>
      <c r="G148" s="182">
        <f t="shared" si="15"/>
        <v>443731.5124046132</v>
      </c>
      <c r="H148" s="183">
        <f t="shared" si="16"/>
        <v>1.5713100666690929E-2</v>
      </c>
      <c r="I148" s="286">
        <f t="shared" si="13"/>
        <v>56.895949789025927</v>
      </c>
      <c r="J148" s="194">
        <v>925598.68032818905</v>
      </c>
      <c r="K148" s="195">
        <v>841647.31660575978</v>
      </c>
      <c r="L148" s="273">
        <v>575408.2609469922</v>
      </c>
      <c r="M148" s="196">
        <f t="shared" si="17"/>
        <v>-34.137588877903269</v>
      </c>
      <c r="N148" s="197">
        <v>750149.57498666854</v>
      </c>
      <c r="O148" s="198">
        <v>693840.21186668612</v>
      </c>
      <c r="P148" s="282">
        <v>516347.5080941855</v>
      </c>
      <c r="Q148" s="283">
        <f t="shared" si="14"/>
        <v>-22.758392585267423</v>
      </c>
      <c r="R148" s="268">
        <v>5</v>
      </c>
    </row>
    <row r="149" spans="1:18" ht="15">
      <c r="A149">
        <v>434</v>
      </c>
      <c r="B149" t="s">
        <v>143</v>
      </c>
      <c r="C149" s="228">
        <v>14643</v>
      </c>
      <c r="D149" s="188">
        <v>57197141.028732643</v>
      </c>
      <c r="E149" s="192">
        <v>58244313.574187465</v>
      </c>
      <c r="F149" s="274">
        <v>58046432</v>
      </c>
      <c r="G149" s="182">
        <f t="shared" si="15"/>
        <v>-197881.57418746501</v>
      </c>
      <c r="H149" s="183">
        <f t="shared" si="16"/>
        <v>-3.3974402314041786E-3</v>
      </c>
      <c r="I149" s="286">
        <f t="shared" si="13"/>
        <v>-13.51373176176091</v>
      </c>
      <c r="J149" s="194">
        <v>2752029.3800959741</v>
      </c>
      <c r="K149" s="195">
        <v>2123762.330632465</v>
      </c>
      <c r="L149" s="273">
        <v>2242491.3071369282</v>
      </c>
      <c r="M149" s="196">
        <f t="shared" si="17"/>
        <v>8.1082412418536656</v>
      </c>
      <c r="N149" s="197">
        <v>1770547.5324185644</v>
      </c>
      <c r="O149" s="198">
        <v>1351058.286572543</v>
      </c>
      <c r="P149" s="282">
        <v>1430210.937575537</v>
      </c>
      <c r="Q149" s="283">
        <f t="shared" si="14"/>
        <v>5.4054941612370442</v>
      </c>
      <c r="R149" s="268">
        <v>1</v>
      </c>
    </row>
    <row r="150" spans="1:18" ht="15">
      <c r="A150">
        <v>435</v>
      </c>
      <c r="B150" t="s">
        <v>144</v>
      </c>
      <c r="C150" s="228">
        <v>703</v>
      </c>
      <c r="D150" s="188">
        <v>3356623.6604126841</v>
      </c>
      <c r="E150" s="192">
        <v>3213521.6541057122</v>
      </c>
      <c r="F150" s="274">
        <v>3188327</v>
      </c>
      <c r="G150" s="182">
        <f t="shared" si="15"/>
        <v>-25194.654105712194</v>
      </c>
      <c r="H150" s="183">
        <f t="shared" si="16"/>
        <v>-7.8402005082251706E-3</v>
      </c>
      <c r="I150" s="286">
        <f t="shared" si="13"/>
        <v>-35.838768286930573</v>
      </c>
      <c r="J150" s="194">
        <v>181017.85611917317</v>
      </c>
      <c r="K150" s="195">
        <v>266878.48921985697</v>
      </c>
      <c r="L150" s="273">
        <v>281995.3078204405</v>
      </c>
      <c r="M150" s="196">
        <f t="shared" si="17"/>
        <v>21.50329815161242</v>
      </c>
      <c r="N150" s="197">
        <v>274976.91671843064</v>
      </c>
      <c r="O150" s="198">
        <v>332227.42250193277</v>
      </c>
      <c r="P150" s="282">
        <v>342305.30156898953</v>
      </c>
      <c r="Q150" s="283">
        <f t="shared" si="14"/>
        <v>14.335532101076463</v>
      </c>
      <c r="R150" s="268">
        <v>13</v>
      </c>
    </row>
    <row r="151" spans="1:18" ht="15">
      <c r="A151">
        <v>436</v>
      </c>
      <c r="B151" t="s">
        <v>145</v>
      </c>
      <c r="C151" s="228">
        <v>2018</v>
      </c>
      <c r="D151" s="188">
        <v>6429615.4180347631</v>
      </c>
      <c r="E151" s="192">
        <v>6078264.2699214704</v>
      </c>
      <c r="F151" s="274">
        <v>6256665</v>
      </c>
      <c r="G151" s="182">
        <f t="shared" si="15"/>
        <v>178400.73007852957</v>
      </c>
      <c r="H151" s="183">
        <f t="shared" si="16"/>
        <v>2.9350604408786993E-2</v>
      </c>
      <c r="I151" s="286">
        <f t="shared" si="13"/>
        <v>88.40472253643685</v>
      </c>
      <c r="J151" s="194">
        <v>244748.79053621643</v>
      </c>
      <c r="K151" s="195">
        <v>455565.5356009496</v>
      </c>
      <c r="L151" s="273">
        <v>348525.13529645506</v>
      </c>
      <c r="M151" s="196">
        <f t="shared" si="17"/>
        <v>-53.042814818877375</v>
      </c>
      <c r="N151" s="197">
        <v>6453.6596851415507</v>
      </c>
      <c r="O151" s="198">
        <v>146891.1461688792</v>
      </c>
      <c r="P151" s="282">
        <v>75530.87929921945</v>
      </c>
      <c r="Q151" s="283">
        <f t="shared" si="14"/>
        <v>-35.36187654591663</v>
      </c>
      <c r="R151" s="268">
        <v>17</v>
      </c>
    </row>
    <row r="152" spans="1:18" ht="15">
      <c r="A152">
        <v>440</v>
      </c>
      <c r="B152" t="s">
        <v>146</v>
      </c>
      <c r="C152" s="228">
        <v>5622</v>
      </c>
      <c r="D152" s="188">
        <v>18292512.181361973</v>
      </c>
      <c r="E152" s="192">
        <v>18438832.731491599</v>
      </c>
      <c r="F152" s="274">
        <v>18099536</v>
      </c>
      <c r="G152" s="182">
        <f t="shared" si="15"/>
        <v>-339296.73149159923</v>
      </c>
      <c r="H152" s="183">
        <f t="shared" si="16"/>
        <v>-1.8401204481459169E-2</v>
      </c>
      <c r="I152" s="286">
        <f t="shared" si="13"/>
        <v>-60.351606455282678</v>
      </c>
      <c r="J152" s="194">
        <v>-1442256.3873326301</v>
      </c>
      <c r="K152" s="195">
        <v>-1530067.8993051006</v>
      </c>
      <c r="L152" s="273">
        <v>-1326489.8967506385</v>
      </c>
      <c r="M152" s="196">
        <f t="shared" si="17"/>
        <v>36.21095740918927</v>
      </c>
      <c r="N152" s="197">
        <v>-1459792.5278839981</v>
      </c>
      <c r="O152" s="198">
        <v>-1517994.600561454</v>
      </c>
      <c r="P152" s="282">
        <v>-1382275.9321918038</v>
      </c>
      <c r="Q152" s="283">
        <f t="shared" si="14"/>
        <v>24.140638272794405</v>
      </c>
      <c r="R152" s="268">
        <v>15</v>
      </c>
    </row>
    <row r="153" spans="1:18" ht="15">
      <c r="A153">
        <v>441</v>
      </c>
      <c r="B153" t="s">
        <v>147</v>
      </c>
      <c r="C153" s="228">
        <v>4473</v>
      </c>
      <c r="D153" s="188">
        <v>22622681.417131651</v>
      </c>
      <c r="E153" s="192">
        <v>22611220.771237541</v>
      </c>
      <c r="F153" s="274">
        <v>22591449</v>
      </c>
      <c r="G153" s="182">
        <f t="shared" si="15"/>
        <v>-19771.77123754099</v>
      </c>
      <c r="H153" s="183">
        <f t="shared" si="16"/>
        <v>-8.7442298837272624E-4</v>
      </c>
      <c r="I153" s="286">
        <f t="shared" si="13"/>
        <v>-4.4202484322693918</v>
      </c>
      <c r="J153" s="194">
        <v>-697332.71486114571</v>
      </c>
      <c r="K153" s="195">
        <v>-690435.04730660189</v>
      </c>
      <c r="L153" s="273">
        <v>-678572.22119244223</v>
      </c>
      <c r="M153" s="196">
        <f t="shared" si="17"/>
        <v>2.6520961578715982</v>
      </c>
      <c r="N153" s="197">
        <v>-206117.57267791688</v>
      </c>
      <c r="O153" s="198">
        <v>-201895.13582576218</v>
      </c>
      <c r="P153" s="282">
        <v>-193986.58508298401</v>
      </c>
      <c r="Q153" s="283">
        <f t="shared" si="14"/>
        <v>1.7680641052488644</v>
      </c>
      <c r="R153" s="268">
        <v>9</v>
      </c>
    </row>
    <row r="154" spans="1:18" ht="15">
      <c r="A154">
        <v>444</v>
      </c>
      <c r="B154" t="s">
        <v>148</v>
      </c>
      <c r="C154" s="228">
        <v>45988</v>
      </c>
      <c r="D154" s="188">
        <v>174334015.231796</v>
      </c>
      <c r="E154" s="192">
        <v>173535018.90447208</v>
      </c>
      <c r="F154" s="274">
        <v>173383794</v>
      </c>
      <c r="G154" s="182">
        <f t="shared" si="15"/>
        <v>-151224.90447208285</v>
      </c>
      <c r="H154" s="183">
        <f t="shared" si="16"/>
        <v>-8.7143739302169003E-4</v>
      </c>
      <c r="I154" s="286">
        <f t="shared" si="13"/>
        <v>-3.2883557552422991</v>
      </c>
      <c r="J154" s="194">
        <v>1171327.8780792272</v>
      </c>
      <c r="K154" s="195">
        <v>1650730.0126952659</v>
      </c>
      <c r="L154" s="273">
        <v>1741465.0762853224</v>
      </c>
      <c r="M154" s="196">
        <f t="shared" si="17"/>
        <v>1.9730160822400733</v>
      </c>
      <c r="N154" s="197">
        <v>3578678.4287187983</v>
      </c>
      <c r="O154" s="198">
        <v>3898203.1974049169</v>
      </c>
      <c r="P154" s="282">
        <v>3958693.2397983586</v>
      </c>
      <c r="Q154" s="283">
        <f t="shared" si="14"/>
        <v>1.3153440548282547</v>
      </c>
      <c r="R154" s="268">
        <v>1</v>
      </c>
    </row>
    <row r="155" spans="1:18" ht="15">
      <c r="A155">
        <v>445</v>
      </c>
      <c r="B155" t="s">
        <v>149</v>
      </c>
      <c r="C155" s="228">
        <v>15086</v>
      </c>
      <c r="D155" s="188">
        <v>64349762.345123112</v>
      </c>
      <c r="E155" s="192">
        <v>64079077.939661786</v>
      </c>
      <c r="F155" s="274">
        <v>64023126</v>
      </c>
      <c r="G155" s="182">
        <f t="shared" si="15"/>
        <v>-55951.93966178596</v>
      </c>
      <c r="H155" s="183">
        <f t="shared" si="16"/>
        <v>-8.7317017442840688E-4</v>
      </c>
      <c r="I155" s="286">
        <f t="shared" si="13"/>
        <v>-3.7088651505890202</v>
      </c>
      <c r="J155" s="194">
        <v>-3595387.0761203538</v>
      </c>
      <c r="K155" s="195">
        <v>-3432961.3184490236</v>
      </c>
      <c r="L155" s="273">
        <v>-3399389.9714153982</v>
      </c>
      <c r="M155" s="196">
        <f t="shared" si="17"/>
        <v>2.2253312364858457</v>
      </c>
      <c r="N155" s="197">
        <v>-352873.74417103775</v>
      </c>
      <c r="O155" s="198">
        <v>-244856.97015997235</v>
      </c>
      <c r="P155" s="282">
        <v>-222476.07213752993</v>
      </c>
      <c r="Q155" s="283">
        <f t="shared" si="14"/>
        <v>1.4835541576589166</v>
      </c>
      <c r="R155" s="268">
        <v>2</v>
      </c>
    </row>
    <row r="156" spans="1:18" ht="15">
      <c r="A156">
        <v>475</v>
      </c>
      <c r="B156" t="s">
        <v>150</v>
      </c>
      <c r="C156" s="228">
        <v>5487</v>
      </c>
      <c r="D156" s="188">
        <v>24904037.554185681</v>
      </c>
      <c r="E156" s="192">
        <v>25368691.472073883</v>
      </c>
      <c r="F156" s="274">
        <v>25146518</v>
      </c>
      <c r="G156" s="182">
        <f t="shared" si="15"/>
        <v>-222173.47207388282</v>
      </c>
      <c r="H156" s="183">
        <f t="shared" si="16"/>
        <v>-8.7577820999736496E-3</v>
      </c>
      <c r="I156" s="286">
        <f t="shared" si="13"/>
        <v>-40.49088246289098</v>
      </c>
      <c r="J156" s="194">
        <v>-1075341.3521216339</v>
      </c>
      <c r="K156" s="195">
        <v>-1354139.4044835449</v>
      </c>
      <c r="L156" s="273">
        <v>-1220835.1691205476</v>
      </c>
      <c r="M156" s="196">
        <f t="shared" si="17"/>
        <v>24.294557201202348</v>
      </c>
      <c r="N156" s="197">
        <v>-845857.59370972891</v>
      </c>
      <c r="O156" s="198">
        <v>-1031622.2167749341</v>
      </c>
      <c r="P156" s="282">
        <v>-942752.72653293004</v>
      </c>
      <c r="Q156" s="283">
        <f t="shared" si="14"/>
        <v>16.196371467469298</v>
      </c>
      <c r="R156" s="268">
        <v>15</v>
      </c>
    </row>
    <row r="157" spans="1:18" ht="15">
      <c r="A157">
        <v>480</v>
      </c>
      <c r="B157" t="s">
        <v>151</v>
      </c>
      <c r="C157" s="228">
        <v>1990</v>
      </c>
      <c r="D157" s="188">
        <v>7587062.6376414206</v>
      </c>
      <c r="E157" s="192">
        <v>7586944.0315285064</v>
      </c>
      <c r="F157" s="274">
        <v>7580324</v>
      </c>
      <c r="G157" s="182">
        <f t="shared" si="15"/>
        <v>-6620.031528506428</v>
      </c>
      <c r="H157" s="183">
        <f t="shared" si="16"/>
        <v>-8.7255573535221153E-4</v>
      </c>
      <c r="I157" s="286">
        <f t="shared" si="13"/>
        <v>-3.3266490092997127</v>
      </c>
      <c r="J157" s="194">
        <v>257660.50735958465</v>
      </c>
      <c r="K157" s="195">
        <v>257735.35952264559</v>
      </c>
      <c r="L157" s="273">
        <v>261707.27360177401</v>
      </c>
      <c r="M157" s="196">
        <f t="shared" si="17"/>
        <v>1.9959367231801082</v>
      </c>
      <c r="N157" s="197">
        <v>72308.580864122079</v>
      </c>
      <c r="O157" s="198">
        <v>72293.308281447811</v>
      </c>
      <c r="P157" s="282">
        <v>74941.251000869946</v>
      </c>
      <c r="Q157" s="283">
        <f t="shared" si="14"/>
        <v>1.3306244821216759</v>
      </c>
      <c r="R157" s="268">
        <v>2</v>
      </c>
    </row>
    <row r="158" spans="1:18" ht="15">
      <c r="A158">
        <v>481</v>
      </c>
      <c r="B158" t="s">
        <v>152</v>
      </c>
      <c r="C158" s="228">
        <v>9612</v>
      </c>
      <c r="D158" s="188">
        <v>29158461.871864155</v>
      </c>
      <c r="E158" s="192">
        <v>29624670.35204576</v>
      </c>
      <c r="F158" s="274">
        <v>29536038</v>
      </c>
      <c r="G158" s="182">
        <f t="shared" si="15"/>
        <v>-88632.352045759559</v>
      </c>
      <c r="H158" s="183">
        <f t="shared" si="16"/>
        <v>-2.9918426430570887E-3</v>
      </c>
      <c r="I158" s="286">
        <f t="shared" si="13"/>
        <v>-9.2210104084227584</v>
      </c>
      <c r="J158" s="194">
        <v>407115.68446518679</v>
      </c>
      <c r="K158" s="195">
        <v>127379.05916760612</v>
      </c>
      <c r="L158" s="273">
        <v>180558.41929749332</v>
      </c>
      <c r="M158" s="196">
        <f t="shared" si="17"/>
        <v>5.53260092903529</v>
      </c>
      <c r="N158" s="197">
        <v>182330.87402769257</v>
      </c>
      <c r="O158" s="198">
        <v>-3956.3526588329705</v>
      </c>
      <c r="P158" s="282">
        <v>31496.55409443851</v>
      </c>
      <c r="Q158" s="283">
        <f t="shared" si="14"/>
        <v>3.6884006193582484</v>
      </c>
      <c r="R158" s="268">
        <v>2</v>
      </c>
    </row>
    <row r="159" spans="1:18" ht="15">
      <c r="A159">
        <v>483</v>
      </c>
      <c r="B159" t="s">
        <v>153</v>
      </c>
      <c r="C159" s="228">
        <v>1076</v>
      </c>
      <c r="D159" s="188">
        <v>4208644.4995360486</v>
      </c>
      <c r="E159" s="192">
        <v>4227278.194899369</v>
      </c>
      <c r="F159" s="274">
        <v>4283503</v>
      </c>
      <c r="G159" s="182">
        <f t="shared" si="15"/>
        <v>56224.805100630969</v>
      </c>
      <c r="H159" s="183">
        <f t="shared" si="16"/>
        <v>1.3300474326121185E-2</v>
      </c>
      <c r="I159" s="286">
        <f t="shared" si="13"/>
        <v>52.253536338876366</v>
      </c>
      <c r="J159" s="194">
        <v>-35920.452803307897</v>
      </c>
      <c r="K159" s="195">
        <v>-47099.423704399829</v>
      </c>
      <c r="L159" s="273">
        <v>-80834.448165230875</v>
      </c>
      <c r="M159" s="196">
        <f t="shared" si="17"/>
        <v>-31.35225321638573</v>
      </c>
      <c r="N159" s="197">
        <v>-169596.44241376835</v>
      </c>
      <c r="O159" s="198">
        <v>-177071.11153059875</v>
      </c>
      <c r="P159" s="282">
        <v>-199561.12783781782</v>
      </c>
      <c r="Q159" s="283">
        <f t="shared" si="14"/>
        <v>-20.901502144255648</v>
      </c>
      <c r="R159" s="268">
        <v>17</v>
      </c>
    </row>
    <row r="160" spans="1:18" ht="15">
      <c r="A160">
        <v>484</v>
      </c>
      <c r="B160" t="s">
        <v>154</v>
      </c>
      <c r="C160" s="228">
        <v>3055</v>
      </c>
      <c r="D160" s="188">
        <v>15223949.234433219</v>
      </c>
      <c r="E160" s="192">
        <v>15463034.428530421</v>
      </c>
      <c r="F160" s="274">
        <v>15449518</v>
      </c>
      <c r="G160" s="182">
        <f t="shared" si="15"/>
        <v>-13516.428530421108</v>
      </c>
      <c r="H160" s="183">
        <f t="shared" si="16"/>
        <v>-8.741122961921572E-4</v>
      </c>
      <c r="I160" s="286">
        <f t="shared" si="13"/>
        <v>-4.4243628577483172</v>
      </c>
      <c r="J160" s="194">
        <v>-218105.52122042701</v>
      </c>
      <c r="K160" s="195">
        <v>-361551.71027159796</v>
      </c>
      <c r="L160" s="273">
        <v>-353441.73405280849</v>
      </c>
      <c r="M160" s="196">
        <f t="shared" si="17"/>
        <v>2.6546567000947516</v>
      </c>
      <c r="N160" s="197">
        <v>227664.40924612511</v>
      </c>
      <c r="O160" s="198">
        <v>131946.5515152592</v>
      </c>
      <c r="P160" s="282">
        <v>137353.20232779079</v>
      </c>
      <c r="Q160" s="283">
        <f t="shared" si="14"/>
        <v>1.7697711333982287</v>
      </c>
      <c r="R160" s="268">
        <v>4</v>
      </c>
    </row>
    <row r="161" spans="1:18" ht="15">
      <c r="A161">
        <v>489</v>
      </c>
      <c r="B161" t="s">
        <v>155</v>
      </c>
      <c r="C161" s="228">
        <v>1835</v>
      </c>
      <c r="D161" s="188">
        <v>9200051.9580057338</v>
      </c>
      <c r="E161" s="192">
        <v>9118039.8401106056</v>
      </c>
      <c r="F161" s="274">
        <v>9110015</v>
      </c>
      <c r="G161" s="182">
        <f t="shared" si="15"/>
        <v>-8024.8401106055826</v>
      </c>
      <c r="H161" s="183">
        <f t="shared" si="16"/>
        <v>-8.8010583977753685E-4</v>
      </c>
      <c r="I161" s="286">
        <f t="shared" si="13"/>
        <v>-4.3732098695398269</v>
      </c>
      <c r="J161" s="194">
        <v>687365.11781107401</v>
      </c>
      <c r="K161" s="195">
        <v>736582.23630525544</v>
      </c>
      <c r="L161" s="273">
        <v>741397.29173486971</v>
      </c>
      <c r="M161" s="196">
        <f t="shared" si="17"/>
        <v>2.6240084085091366</v>
      </c>
      <c r="N161" s="197">
        <v>400664.69899798319</v>
      </c>
      <c r="O161" s="198">
        <v>433302.10596456198</v>
      </c>
      <c r="P161" s="282">
        <v>436512.14291764138</v>
      </c>
      <c r="Q161" s="283">
        <f t="shared" si="14"/>
        <v>1.7493389390078462</v>
      </c>
      <c r="R161" s="268">
        <v>8</v>
      </c>
    </row>
    <row r="162" spans="1:18" ht="15">
      <c r="A162">
        <v>491</v>
      </c>
      <c r="B162" t="s">
        <v>156</v>
      </c>
      <c r="C162" s="228">
        <v>52122</v>
      </c>
      <c r="D162" s="188">
        <v>238151435.33634514</v>
      </c>
      <c r="E162" s="192">
        <v>239414552.04537356</v>
      </c>
      <c r="F162" s="274">
        <v>239710909</v>
      </c>
      <c r="G162" s="182">
        <f t="shared" si="15"/>
        <v>296356.954626441</v>
      </c>
      <c r="H162" s="183">
        <f t="shared" si="16"/>
        <v>1.2378401901413068E-3</v>
      </c>
      <c r="I162" s="286">
        <f t="shared" si="13"/>
        <v>5.6858323668784969</v>
      </c>
      <c r="J162" s="194">
        <v>-8898038.5160374753</v>
      </c>
      <c r="K162" s="195">
        <v>-9655753.1401467435</v>
      </c>
      <c r="L162" s="273">
        <v>-9833567.5417955555</v>
      </c>
      <c r="M162" s="196">
        <f t="shared" si="17"/>
        <v>-3.4115038112277349</v>
      </c>
      <c r="N162" s="197">
        <v>-3441371.5069824778</v>
      </c>
      <c r="O162" s="198">
        <v>-3949260.4597366396</v>
      </c>
      <c r="P162" s="282">
        <v>-4067803.3941691201</v>
      </c>
      <c r="Q162" s="283">
        <f t="shared" si="14"/>
        <v>-2.2743358741506556</v>
      </c>
      <c r="R162" s="268">
        <v>10</v>
      </c>
    </row>
    <row r="163" spans="1:18" ht="15">
      <c r="A163">
        <v>494</v>
      </c>
      <c r="B163" t="s">
        <v>157</v>
      </c>
      <c r="C163" s="228">
        <v>8909</v>
      </c>
      <c r="D163" s="188">
        <v>34331419.682517014</v>
      </c>
      <c r="E163" s="192">
        <v>34365687.775311865</v>
      </c>
      <c r="F163" s="274">
        <v>35195120</v>
      </c>
      <c r="G163" s="182">
        <f t="shared" si="15"/>
        <v>829432.22468813509</v>
      </c>
      <c r="H163" s="183">
        <f t="shared" si="16"/>
        <v>2.413547577197029E-2</v>
      </c>
      <c r="I163" s="286">
        <f t="shared" si="13"/>
        <v>93.10048542913178</v>
      </c>
      <c r="J163" s="194">
        <v>-1034998.5650999871</v>
      </c>
      <c r="K163" s="195">
        <v>-1055554.989250958</v>
      </c>
      <c r="L163" s="273">
        <v>-1553214.1069209697</v>
      </c>
      <c r="M163" s="196">
        <f t="shared" si="17"/>
        <v>-55.86026688405115</v>
      </c>
      <c r="N163" s="197">
        <v>-1604283.4289201191</v>
      </c>
      <c r="O163" s="198">
        <v>-1618066.0147231924</v>
      </c>
      <c r="P163" s="282">
        <v>-1949838.7598365212</v>
      </c>
      <c r="Q163" s="283">
        <f t="shared" si="14"/>
        <v>-37.240177922699381</v>
      </c>
      <c r="R163" s="268">
        <v>17</v>
      </c>
    </row>
    <row r="164" spans="1:18" ht="15">
      <c r="A164">
        <v>495</v>
      </c>
      <c r="B164" t="s">
        <v>158</v>
      </c>
      <c r="C164" s="228">
        <v>1488</v>
      </c>
      <c r="D164" s="188">
        <v>7450166.0494546108</v>
      </c>
      <c r="E164" s="192">
        <v>7571464.3833918208</v>
      </c>
      <c r="F164" s="274">
        <v>7564863</v>
      </c>
      <c r="G164" s="182">
        <f t="shared" si="15"/>
        <v>-6601.3833918208256</v>
      </c>
      <c r="H164" s="183">
        <f t="shared" si="16"/>
        <v>-8.7187670146096315E-4</v>
      </c>
      <c r="I164" s="286">
        <f t="shared" si="13"/>
        <v>-4.4364135697720606</v>
      </c>
      <c r="J164" s="194">
        <v>283408.27406115044</v>
      </c>
      <c r="K164" s="195">
        <v>210648.54425222619</v>
      </c>
      <c r="L164" s="273">
        <v>214609.38296891158</v>
      </c>
      <c r="M164" s="196">
        <f t="shared" si="17"/>
        <v>2.6618539762670657</v>
      </c>
      <c r="N164" s="197">
        <v>224918.62696863536</v>
      </c>
      <c r="O164" s="198">
        <v>176071.63856659361</v>
      </c>
      <c r="P164" s="282">
        <v>178712.19771105226</v>
      </c>
      <c r="Q164" s="283">
        <f t="shared" si="14"/>
        <v>1.774569317512531</v>
      </c>
      <c r="R164" s="268">
        <v>13</v>
      </c>
    </row>
    <row r="165" spans="1:18" ht="15">
      <c r="A165">
        <v>498</v>
      </c>
      <c r="B165" t="s">
        <v>159</v>
      </c>
      <c r="C165" s="228">
        <v>2321</v>
      </c>
      <c r="D165" s="188">
        <v>11893588.969733909</v>
      </c>
      <c r="E165" s="192">
        <v>11529025.943334637</v>
      </c>
      <c r="F165" s="274">
        <v>11587009</v>
      </c>
      <c r="G165" s="182">
        <f t="shared" si="15"/>
        <v>57983.05666536279</v>
      </c>
      <c r="H165" s="183">
        <f t="shared" si="16"/>
        <v>5.0293109713127997E-3</v>
      </c>
      <c r="I165" s="286">
        <f t="shared" si="13"/>
        <v>24.981928765774576</v>
      </c>
      <c r="J165" s="194">
        <v>-306629.42781047744</v>
      </c>
      <c r="K165" s="195">
        <v>-87896.313108590111</v>
      </c>
      <c r="L165" s="273">
        <v>-122686.07046232563</v>
      </c>
      <c r="M165" s="196">
        <f t="shared" si="17"/>
        <v>-14.989124236852874</v>
      </c>
      <c r="N165" s="197">
        <v>371675.13995040877</v>
      </c>
      <c r="O165" s="198">
        <v>517580.28337047831</v>
      </c>
      <c r="P165" s="282">
        <v>494387.11180132453</v>
      </c>
      <c r="Q165" s="283">
        <f t="shared" si="14"/>
        <v>-9.992749491233857</v>
      </c>
      <c r="R165" s="268">
        <v>19</v>
      </c>
    </row>
    <row r="166" spans="1:18" ht="15">
      <c r="A166">
        <v>499</v>
      </c>
      <c r="B166" t="s">
        <v>160</v>
      </c>
      <c r="C166" s="228">
        <v>19536</v>
      </c>
      <c r="D166" s="188">
        <v>65521482.877500996</v>
      </c>
      <c r="E166" s="192">
        <v>66417746.241504297</v>
      </c>
      <c r="F166" s="274">
        <v>66359715</v>
      </c>
      <c r="G166" s="182">
        <f t="shared" si="15"/>
        <v>-58031.24150429666</v>
      </c>
      <c r="H166" s="183">
        <f t="shared" si="16"/>
        <v>-8.7373096481303174E-4</v>
      </c>
      <c r="I166" s="286">
        <f t="shared" si="13"/>
        <v>-2.9704771449783305</v>
      </c>
      <c r="J166" s="194">
        <v>2760043.699478507</v>
      </c>
      <c r="K166" s="195">
        <v>2222277.170830538</v>
      </c>
      <c r="L166" s="273">
        <v>2257095.6570163397</v>
      </c>
      <c r="M166" s="196">
        <f t="shared" si="17"/>
        <v>1.7822730439087675</v>
      </c>
      <c r="N166" s="197">
        <v>1103093.5689282147</v>
      </c>
      <c r="O166" s="198">
        <v>744732.92198355473</v>
      </c>
      <c r="P166" s="282">
        <v>767945.24610744999</v>
      </c>
      <c r="Q166" s="283">
        <f t="shared" si="14"/>
        <v>1.188182029273918</v>
      </c>
      <c r="R166" s="268">
        <v>15</v>
      </c>
    </row>
    <row r="167" spans="1:18" ht="15">
      <c r="A167">
        <v>500</v>
      </c>
      <c r="B167" t="s">
        <v>161</v>
      </c>
      <c r="C167" s="228">
        <v>10426</v>
      </c>
      <c r="D167" s="188">
        <v>28809212.429937236</v>
      </c>
      <c r="E167" s="192">
        <v>28697955.325552177</v>
      </c>
      <c r="F167" s="274">
        <v>28672707</v>
      </c>
      <c r="G167" s="182">
        <f t="shared" si="15"/>
        <v>-25248.325552176684</v>
      </c>
      <c r="H167" s="183">
        <f t="shared" si="16"/>
        <v>-8.7979527690239311E-4</v>
      </c>
      <c r="I167" s="286">
        <f t="shared" si="13"/>
        <v>-2.4216694371932364</v>
      </c>
      <c r="J167" s="194">
        <v>2302703.4720751704</v>
      </c>
      <c r="K167" s="195">
        <v>2369423.256970257</v>
      </c>
      <c r="L167" s="273">
        <v>2384572.1870733406</v>
      </c>
      <c r="M167" s="196">
        <f t="shared" si="17"/>
        <v>1.4529954060122392</v>
      </c>
      <c r="N167" s="197">
        <v>1216849.8994772814</v>
      </c>
      <c r="O167" s="198">
        <v>1261938.9618958228</v>
      </c>
      <c r="P167" s="282">
        <v>1272038.2486312264</v>
      </c>
      <c r="Q167" s="283">
        <f t="shared" si="14"/>
        <v>0.96866360400955154</v>
      </c>
      <c r="R167" s="268">
        <v>13</v>
      </c>
    </row>
    <row r="168" spans="1:18" ht="15">
      <c r="A168">
        <v>503</v>
      </c>
      <c r="B168" t="s">
        <v>162</v>
      </c>
      <c r="C168" s="228">
        <v>7594</v>
      </c>
      <c r="D168" s="188">
        <v>31953671.298530269</v>
      </c>
      <c r="E168" s="192">
        <v>32254643.717537895</v>
      </c>
      <c r="F168" s="274">
        <v>32226543</v>
      </c>
      <c r="G168" s="182">
        <f t="shared" si="15"/>
        <v>-28100.717537894845</v>
      </c>
      <c r="H168" s="183">
        <f t="shared" si="16"/>
        <v>-8.7121463141803595E-4</v>
      </c>
      <c r="I168" s="286">
        <f t="shared" si="13"/>
        <v>-3.7003841898729055</v>
      </c>
      <c r="J168" s="194">
        <v>-709676.63181609509</v>
      </c>
      <c r="K168" s="195">
        <v>-890241.66087238502</v>
      </c>
      <c r="L168" s="273">
        <v>-873381.28137660876</v>
      </c>
      <c r="M168" s="196">
        <f t="shared" si="17"/>
        <v>2.2202237945452015</v>
      </c>
      <c r="N168" s="197">
        <v>-894876.0892662257</v>
      </c>
      <c r="O168" s="198">
        <v>-1015578.2897699471</v>
      </c>
      <c r="P168" s="282">
        <v>-1004338.0367727539</v>
      </c>
      <c r="Q168" s="283">
        <f t="shared" si="14"/>
        <v>1.4801491963646478</v>
      </c>
      <c r="R168" s="268">
        <v>2</v>
      </c>
    </row>
    <row r="169" spans="1:18" ht="15">
      <c r="A169">
        <v>504</v>
      </c>
      <c r="B169" t="s">
        <v>163</v>
      </c>
      <c r="C169" s="228">
        <v>1816</v>
      </c>
      <c r="D169" s="188">
        <v>7902639.3385737343</v>
      </c>
      <c r="E169" s="192">
        <v>7946257.9354066746</v>
      </c>
      <c r="F169" s="274">
        <v>7921481</v>
      </c>
      <c r="G169" s="182">
        <f t="shared" si="15"/>
        <v>-24776.935406674631</v>
      </c>
      <c r="H169" s="183">
        <f t="shared" si="16"/>
        <v>-3.1180633208839569E-3</v>
      </c>
      <c r="I169" s="286">
        <f t="shared" si="13"/>
        <v>-13.643686897948585</v>
      </c>
      <c r="J169" s="194">
        <v>-141250.1993991879</v>
      </c>
      <c r="K169" s="195">
        <v>-167405.78089371035</v>
      </c>
      <c r="L169" s="273">
        <v>-152539.77561146973</v>
      </c>
      <c r="M169" s="196">
        <f t="shared" si="17"/>
        <v>8.1861262567404349</v>
      </c>
      <c r="N169" s="197">
        <v>32976.786553983286</v>
      </c>
      <c r="O169" s="198">
        <v>15264.500735649279</v>
      </c>
      <c r="P169" s="282">
        <v>25175.170923812559</v>
      </c>
      <c r="Q169" s="283">
        <f t="shared" si="14"/>
        <v>5.457417504495198</v>
      </c>
      <c r="R169" s="268">
        <v>1</v>
      </c>
    </row>
    <row r="170" spans="1:18" ht="15">
      <c r="A170">
        <v>505</v>
      </c>
      <c r="B170" t="s">
        <v>164</v>
      </c>
      <c r="C170" s="228">
        <v>20837</v>
      </c>
      <c r="D170" s="188">
        <v>73839086.137679949</v>
      </c>
      <c r="E170" s="192">
        <v>71756003.250124544</v>
      </c>
      <c r="F170" s="274">
        <v>71693165</v>
      </c>
      <c r="G170" s="182">
        <f t="shared" si="15"/>
        <v>-62838.250124543905</v>
      </c>
      <c r="H170" s="183">
        <f t="shared" si="16"/>
        <v>-8.7572115611713418E-4</v>
      </c>
      <c r="I170" s="286">
        <f t="shared" si="13"/>
        <v>-3.015705241855541</v>
      </c>
      <c r="J170" s="194">
        <v>-2355276.1845408077</v>
      </c>
      <c r="K170" s="195">
        <v>-1105426.5179128796</v>
      </c>
      <c r="L170" s="273">
        <v>-1067723.4109920911</v>
      </c>
      <c r="M170" s="196">
        <f t="shared" si="17"/>
        <v>1.8094306723995071</v>
      </c>
      <c r="N170" s="197">
        <v>-1345832.9120401235</v>
      </c>
      <c r="O170" s="198">
        <v>-512598.63643742196</v>
      </c>
      <c r="P170" s="282">
        <v>-487463.23182353366</v>
      </c>
      <c r="Q170" s="283">
        <f t="shared" si="14"/>
        <v>1.2062871149344099</v>
      </c>
      <c r="R170" s="268">
        <v>1</v>
      </c>
    </row>
    <row r="171" spans="1:18" ht="15">
      <c r="A171">
        <v>507</v>
      </c>
      <c r="B171" t="s">
        <v>165</v>
      </c>
      <c r="C171" s="228">
        <v>5635</v>
      </c>
      <c r="D171" s="188">
        <v>29248646.908792414</v>
      </c>
      <c r="E171" s="192">
        <v>29327995.91764994</v>
      </c>
      <c r="F171" s="274">
        <v>29302413</v>
      </c>
      <c r="G171" s="182">
        <f t="shared" si="15"/>
        <v>-25582.917649939656</v>
      </c>
      <c r="H171" s="183">
        <f t="shared" si="16"/>
        <v>-8.7230364194587021E-4</v>
      </c>
      <c r="I171" s="286">
        <f t="shared" si="13"/>
        <v>-4.5400031321986969</v>
      </c>
      <c r="J171" s="194">
        <v>158252.58510120588</v>
      </c>
      <c r="K171" s="195">
        <v>110657.67352489813</v>
      </c>
      <c r="L171" s="273">
        <v>126007.61324428333</v>
      </c>
      <c r="M171" s="196">
        <f t="shared" si="17"/>
        <v>2.724035442659309</v>
      </c>
      <c r="N171" s="197">
        <v>488550.39193206059</v>
      </c>
      <c r="O171" s="198">
        <v>456564.3531577597</v>
      </c>
      <c r="P171" s="282">
        <v>466797.64630402316</v>
      </c>
      <c r="Q171" s="283">
        <f t="shared" si="14"/>
        <v>1.8160236284407203</v>
      </c>
      <c r="R171" s="268">
        <v>10</v>
      </c>
    </row>
    <row r="172" spans="1:18" ht="15">
      <c r="A172">
        <v>508</v>
      </c>
      <c r="B172" t="s">
        <v>166</v>
      </c>
      <c r="C172" s="228">
        <v>9563</v>
      </c>
      <c r="D172" s="188">
        <v>47980552.860586725</v>
      </c>
      <c r="E172" s="192">
        <v>47653692.987951837</v>
      </c>
      <c r="F172" s="274">
        <v>47684246</v>
      </c>
      <c r="G172" s="182">
        <f t="shared" si="15"/>
        <v>30553.01204816252</v>
      </c>
      <c r="H172" s="183">
        <f t="shared" si="16"/>
        <v>6.4114678490683104E-4</v>
      </c>
      <c r="I172" s="286">
        <f t="shared" si="13"/>
        <v>3.1949191726615624</v>
      </c>
      <c r="J172" s="194">
        <v>-380014.52889886691</v>
      </c>
      <c r="K172" s="195">
        <v>-183863.45943241139</v>
      </c>
      <c r="L172" s="273">
        <v>-202194.99052737484</v>
      </c>
      <c r="M172" s="196">
        <f t="shared" si="17"/>
        <v>-1.9169226283554803</v>
      </c>
      <c r="N172" s="197">
        <v>-287271.51896962296</v>
      </c>
      <c r="O172" s="198">
        <v>-157125.15104383734</v>
      </c>
      <c r="P172" s="282">
        <v>-169346.17177379702</v>
      </c>
      <c r="Q172" s="283">
        <f t="shared" si="14"/>
        <v>-1.2779484189019847</v>
      </c>
      <c r="R172" s="268">
        <v>6</v>
      </c>
    </row>
    <row r="173" spans="1:18" ht="15">
      <c r="A173">
        <v>529</v>
      </c>
      <c r="B173" t="s">
        <v>167</v>
      </c>
      <c r="C173" s="228">
        <v>19579</v>
      </c>
      <c r="D173" s="188">
        <v>69282611.432868317</v>
      </c>
      <c r="E173" s="192">
        <v>69499654.546699688</v>
      </c>
      <c r="F173" s="274">
        <v>69438969</v>
      </c>
      <c r="G173" s="182">
        <f t="shared" si="15"/>
        <v>-60685.546699687839</v>
      </c>
      <c r="H173" s="183">
        <f t="shared" si="16"/>
        <v>-8.7317767398269175E-4</v>
      </c>
      <c r="I173" s="286">
        <f t="shared" si="13"/>
        <v>-3.0995222789564245</v>
      </c>
      <c r="J173" s="194">
        <v>3343010.2268073051</v>
      </c>
      <c r="K173" s="195">
        <v>3212757.8693427257</v>
      </c>
      <c r="L173" s="273">
        <v>3249168.9988771346</v>
      </c>
      <c r="M173" s="196">
        <f t="shared" si="17"/>
        <v>1.8597032297057519</v>
      </c>
      <c r="N173" s="197">
        <v>674989.07294340711</v>
      </c>
      <c r="O173" s="198">
        <v>588622.21940839221</v>
      </c>
      <c r="P173" s="282">
        <v>612896.30576468771</v>
      </c>
      <c r="Q173" s="283">
        <f t="shared" si="14"/>
        <v>1.2398021531383372</v>
      </c>
      <c r="R173" s="268">
        <v>2</v>
      </c>
    </row>
    <row r="174" spans="1:18" ht="15">
      <c r="A174">
        <v>531</v>
      </c>
      <c r="B174" t="s">
        <v>168</v>
      </c>
      <c r="C174" s="228">
        <v>5169</v>
      </c>
      <c r="D174" s="188">
        <v>22458359.845228009</v>
      </c>
      <c r="E174" s="192">
        <v>22667667.766239949</v>
      </c>
      <c r="F174" s="274">
        <v>22647827</v>
      </c>
      <c r="G174" s="182">
        <f t="shared" si="15"/>
        <v>-19840.766239948571</v>
      </c>
      <c r="H174" s="183">
        <f t="shared" si="16"/>
        <v>-8.7528926418704541E-4</v>
      </c>
      <c r="I174" s="286">
        <f t="shared" si="13"/>
        <v>-3.8384148268424396</v>
      </c>
      <c r="J174" s="194">
        <v>-787538.65673347574</v>
      </c>
      <c r="K174" s="195">
        <v>-913097.22406325117</v>
      </c>
      <c r="L174" s="273">
        <v>-901192.83959212282</v>
      </c>
      <c r="M174" s="196">
        <f t="shared" si="17"/>
        <v>2.3030343337450851</v>
      </c>
      <c r="N174" s="197">
        <v>-830255.32399992773</v>
      </c>
      <c r="O174" s="198">
        <v>-914423.71742528037</v>
      </c>
      <c r="P174" s="282">
        <v>-906487.4611111877</v>
      </c>
      <c r="Q174" s="283">
        <f t="shared" si="14"/>
        <v>1.5353562224980972</v>
      </c>
      <c r="R174" s="268">
        <v>4</v>
      </c>
    </row>
    <row r="175" spans="1:18" ht="15">
      <c r="A175">
        <v>535</v>
      </c>
      <c r="B175" t="s">
        <v>169</v>
      </c>
      <c r="C175" s="228">
        <v>10396</v>
      </c>
      <c r="D175" s="188">
        <v>45918296.110611171</v>
      </c>
      <c r="E175" s="192">
        <v>45835724.107512102</v>
      </c>
      <c r="F175" s="274">
        <v>45795606</v>
      </c>
      <c r="G175" s="182">
        <f t="shared" si="15"/>
        <v>-40118.107512101531</v>
      </c>
      <c r="H175" s="183">
        <f t="shared" si="16"/>
        <v>-8.752585083634907E-4</v>
      </c>
      <c r="I175" s="286">
        <f t="shared" si="13"/>
        <v>-3.8589945663814476</v>
      </c>
      <c r="J175" s="194">
        <v>574701.71898707887</v>
      </c>
      <c r="K175" s="195">
        <v>624279.06159576366</v>
      </c>
      <c r="L175" s="273">
        <v>648349.79844050645</v>
      </c>
      <c r="M175" s="196">
        <f t="shared" si="17"/>
        <v>2.3153844598636772</v>
      </c>
      <c r="N175" s="197">
        <v>-377368.61599576473</v>
      </c>
      <c r="O175" s="198">
        <v>-344920.30567690555</v>
      </c>
      <c r="P175" s="282">
        <v>-328873.14778039505</v>
      </c>
      <c r="Q175" s="283">
        <f t="shared" si="14"/>
        <v>1.5435896399105906</v>
      </c>
      <c r="R175" s="268">
        <v>17</v>
      </c>
    </row>
    <row r="176" spans="1:18" ht="15">
      <c r="A176">
        <v>536</v>
      </c>
      <c r="B176" t="s">
        <v>170</v>
      </c>
      <c r="C176" s="228">
        <v>34884</v>
      </c>
      <c r="D176" s="188">
        <v>118012314.6723851</v>
      </c>
      <c r="E176" s="192">
        <v>118015971.3806815</v>
      </c>
      <c r="F176" s="274">
        <v>117912818</v>
      </c>
      <c r="G176" s="182">
        <f t="shared" si="15"/>
        <v>-103153.38068149984</v>
      </c>
      <c r="H176" s="183">
        <f t="shared" si="16"/>
        <v>-8.7406288720668376E-4</v>
      </c>
      <c r="I176" s="286">
        <f t="shared" si="13"/>
        <v>-2.9570399232169429</v>
      </c>
      <c r="J176" s="194">
        <v>-1932683.3145860049</v>
      </c>
      <c r="K176" s="195">
        <v>-1934960.3373907513</v>
      </c>
      <c r="L176" s="273">
        <v>-1873068.0773626922</v>
      </c>
      <c r="M176" s="196">
        <f t="shared" si="17"/>
        <v>1.7742305936262794</v>
      </c>
      <c r="N176" s="197">
        <v>-1560017.5818199383</v>
      </c>
      <c r="O176" s="198">
        <v>-1560069.0633900831</v>
      </c>
      <c r="P176" s="282">
        <v>-1518807.5567046653</v>
      </c>
      <c r="Q176" s="283">
        <f t="shared" si="14"/>
        <v>1.1828203957521455</v>
      </c>
      <c r="R176" s="268">
        <v>6</v>
      </c>
    </row>
    <row r="177" spans="1:18" ht="15">
      <c r="A177">
        <v>538</v>
      </c>
      <c r="B177" t="s">
        <v>171</v>
      </c>
      <c r="C177" s="228">
        <v>4689</v>
      </c>
      <c r="D177" s="188">
        <v>16240875.327292409</v>
      </c>
      <c r="E177" s="192">
        <v>16440537.567985285</v>
      </c>
      <c r="F177" s="274">
        <v>16426180</v>
      </c>
      <c r="G177" s="182">
        <f t="shared" si="15"/>
        <v>-14357.567985285074</v>
      </c>
      <c r="H177" s="183">
        <f t="shared" si="16"/>
        <v>-8.7330283002689732E-4</v>
      </c>
      <c r="I177" s="286">
        <f t="shared" si="13"/>
        <v>-3.0619680070985442</v>
      </c>
      <c r="J177" s="194">
        <v>-16138.004788234994</v>
      </c>
      <c r="K177" s="195">
        <v>-135931.14869348251</v>
      </c>
      <c r="L177" s="273">
        <v>-127316.54536926148</v>
      </c>
      <c r="M177" s="196">
        <f t="shared" si="17"/>
        <v>1.8371941403755652</v>
      </c>
      <c r="N177" s="197">
        <v>-270075.92281577736</v>
      </c>
      <c r="O177" s="198">
        <v>-350012.2398509839</v>
      </c>
      <c r="P177" s="282">
        <v>-344269.17096816306</v>
      </c>
      <c r="Q177" s="283">
        <f t="shared" si="14"/>
        <v>1.2247960935851645</v>
      </c>
      <c r="R177" s="268">
        <v>2</v>
      </c>
    </row>
    <row r="178" spans="1:18" ht="15">
      <c r="A178">
        <v>541</v>
      </c>
      <c r="B178" t="s">
        <v>172</v>
      </c>
      <c r="C178" s="228">
        <v>9423</v>
      </c>
      <c r="D178" s="188">
        <v>46353912.052174799</v>
      </c>
      <c r="E178" s="192">
        <v>47078722.041526571</v>
      </c>
      <c r="F178" s="274">
        <v>47037631</v>
      </c>
      <c r="G178" s="182">
        <f t="shared" si="15"/>
        <v>-41091.041526570916</v>
      </c>
      <c r="H178" s="183">
        <f t="shared" si="16"/>
        <v>-8.7281556815254843E-4</v>
      </c>
      <c r="I178" s="286">
        <f t="shared" si="13"/>
        <v>-4.3607175556161435</v>
      </c>
      <c r="J178" s="194">
        <v>4276856.7454230506</v>
      </c>
      <c r="K178" s="195">
        <v>3841997.4519767878</v>
      </c>
      <c r="L178" s="273">
        <v>3866652.0284846225</v>
      </c>
      <c r="M178" s="196">
        <f t="shared" si="17"/>
        <v>2.6164253961407957</v>
      </c>
      <c r="N178" s="197">
        <v>3060051.0401437129</v>
      </c>
      <c r="O178" s="198">
        <v>2769673.0648157932</v>
      </c>
      <c r="P178" s="282">
        <v>2786109.4491543616</v>
      </c>
      <c r="Q178" s="283">
        <f t="shared" si="14"/>
        <v>1.7442835974284654</v>
      </c>
      <c r="R178" s="268">
        <v>12</v>
      </c>
    </row>
    <row r="179" spans="1:18" ht="15">
      <c r="A179">
        <v>543</v>
      </c>
      <c r="B179" t="s">
        <v>173</v>
      </c>
      <c r="C179" s="228">
        <v>44127</v>
      </c>
      <c r="D179" s="188">
        <v>139445358.5755378</v>
      </c>
      <c r="E179" s="192">
        <v>138314908.80912301</v>
      </c>
      <c r="F179" s="274">
        <v>138193845</v>
      </c>
      <c r="G179" s="182">
        <f t="shared" si="15"/>
        <v>-121063.80912300944</v>
      </c>
      <c r="H179" s="183">
        <f t="shared" si="16"/>
        <v>-8.7527664346060926E-4</v>
      </c>
      <c r="I179" s="286">
        <f t="shared" si="13"/>
        <v>-2.7435313781360491</v>
      </c>
      <c r="J179" s="194">
        <v>2109894.9603322246</v>
      </c>
      <c r="K179" s="195">
        <v>2788073.4295458943</v>
      </c>
      <c r="L179" s="273">
        <v>2860711.8872551038</v>
      </c>
      <c r="M179" s="196">
        <f t="shared" si="17"/>
        <v>1.6461227300566439</v>
      </c>
      <c r="N179" s="197">
        <v>1757903.6391449464</v>
      </c>
      <c r="O179" s="198">
        <v>2211637.4493371844</v>
      </c>
      <c r="P179" s="282">
        <v>2260063.0878100507</v>
      </c>
      <c r="Q179" s="283">
        <f t="shared" si="14"/>
        <v>1.0974151533724537</v>
      </c>
      <c r="R179" s="268">
        <v>1</v>
      </c>
    </row>
    <row r="180" spans="1:18" ht="15">
      <c r="A180">
        <v>545</v>
      </c>
      <c r="B180" t="s">
        <v>174</v>
      </c>
      <c r="C180" s="228">
        <v>9562</v>
      </c>
      <c r="D180" s="188">
        <v>41266694.665264115</v>
      </c>
      <c r="E180" s="192">
        <v>41085664.631091841</v>
      </c>
      <c r="F180" s="274">
        <v>40352940</v>
      </c>
      <c r="G180" s="182">
        <f t="shared" si="15"/>
        <v>-732724.63109184057</v>
      </c>
      <c r="H180" s="183">
        <f t="shared" si="16"/>
        <v>-1.783407029364073E-2</v>
      </c>
      <c r="I180" s="286">
        <f t="shared" si="13"/>
        <v>-76.628804757565419</v>
      </c>
      <c r="J180" s="194">
        <v>550891.42780669406</v>
      </c>
      <c r="K180" s="195">
        <v>659514.84139458719</v>
      </c>
      <c r="L180" s="273">
        <v>1099149.4054686362</v>
      </c>
      <c r="M180" s="196">
        <f t="shared" si="17"/>
        <v>45.977260413516944</v>
      </c>
      <c r="N180" s="197">
        <v>746691.99874247506</v>
      </c>
      <c r="O180" s="198">
        <v>819012.31446494872</v>
      </c>
      <c r="P180" s="282">
        <v>1112102.0238476603</v>
      </c>
      <c r="Q180" s="283">
        <f t="shared" si="14"/>
        <v>30.651506942345907</v>
      </c>
      <c r="R180" s="268">
        <v>15</v>
      </c>
    </row>
    <row r="181" spans="1:18" ht="15">
      <c r="A181">
        <v>560</v>
      </c>
      <c r="B181" t="s">
        <v>175</v>
      </c>
      <c r="C181" s="228">
        <v>15808</v>
      </c>
      <c r="D181" s="188">
        <v>59724090.243411802</v>
      </c>
      <c r="E181" s="192">
        <v>58925826.904719397</v>
      </c>
      <c r="F181" s="274">
        <v>58874059</v>
      </c>
      <c r="G181" s="182">
        <f t="shared" si="15"/>
        <v>-51767.904719397426</v>
      </c>
      <c r="H181" s="183">
        <f t="shared" si="16"/>
        <v>-8.7852657211079897E-4</v>
      </c>
      <c r="I181" s="286">
        <f t="shared" si="13"/>
        <v>-3.2747915434841488</v>
      </c>
      <c r="J181" s="194">
        <v>428274.31573304441</v>
      </c>
      <c r="K181" s="195">
        <v>907262.27348114166</v>
      </c>
      <c r="L181" s="273">
        <v>938323.15703580657</v>
      </c>
      <c r="M181" s="196">
        <f t="shared" si="17"/>
        <v>1.9648838281038024</v>
      </c>
      <c r="N181" s="197">
        <v>234720.7804247103</v>
      </c>
      <c r="O181" s="198">
        <v>553516.80270204437</v>
      </c>
      <c r="P181" s="282">
        <v>574224.05840517965</v>
      </c>
      <c r="Q181" s="283">
        <f t="shared" si="14"/>
        <v>1.3099225520708044</v>
      </c>
      <c r="R181" s="268">
        <v>7</v>
      </c>
    </row>
    <row r="182" spans="1:18" ht="15">
      <c r="A182">
        <v>561</v>
      </c>
      <c r="B182" t="s">
        <v>176</v>
      </c>
      <c r="C182" s="228">
        <v>1337</v>
      </c>
      <c r="D182" s="188">
        <v>5126477.0376761425</v>
      </c>
      <c r="E182" s="192">
        <v>5105024.7438816791</v>
      </c>
      <c r="F182" s="274">
        <v>5100573</v>
      </c>
      <c r="G182" s="182">
        <f t="shared" si="15"/>
        <v>-4451.74388167914</v>
      </c>
      <c r="H182" s="183">
        <f t="shared" si="16"/>
        <v>-8.7203179318856593E-4</v>
      </c>
      <c r="I182" s="286">
        <f t="shared" si="13"/>
        <v>-3.3296513699918773</v>
      </c>
      <c r="J182" s="194">
        <v>364167.75483977265</v>
      </c>
      <c r="K182" s="195">
        <v>377039.24821740109</v>
      </c>
      <c r="L182" s="273">
        <v>379710.31877004961</v>
      </c>
      <c r="M182" s="196">
        <f t="shared" si="17"/>
        <v>1.9978089399016536</v>
      </c>
      <c r="N182" s="197">
        <v>318837.16988358827</v>
      </c>
      <c r="O182" s="198">
        <v>327416.09634848998</v>
      </c>
      <c r="P182" s="282">
        <v>329196.81005025771</v>
      </c>
      <c r="Q182" s="283">
        <f t="shared" si="14"/>
        <v>1.3318726266026406</v>
      </c>
      <c r="R182" s="268">
        <v>2</v>
      </c>
    </row>
    <row r="183" spans="1:18" ht="15">
      <c r="A183">
        <v>562</v>
      </c>
      <c r="B183" t="s">
        <v>177</v>
      </c>
      <c r="C183" s="228">
        <v>8978</v>
      </c>
      <c r="D183" s="188">
        <v>40049114.261238605</v>
      </c>
      <c r="E183" s="192">
        <v>39925868.30711899</v>
      </c>
      <c r="F183" s="274">
        <v>39891077</v>
      </c>
      <c r="G183" s="182">
        <f t="shared" si="15"/>
        <v>-34791.307118989527</v>
      </c>
      <c r="H183" s="183">
        <f t="shared" si="16"/>
        <v>-8.7139763251651203E-4</v>
      </c>
      <c r="I183" s="286">
        <f t="shared" si="13"/>
        <v>-3.8751734371786064</v>
      </c>
      <c r="J183" s="194">
        <v>-396180.76684205449</v>
      </c>
      <c r="K183" s="195">
        <v>-322219.32098562777</v>
      </c>
      <c r="L183" s="273">
        <v>-301344.2472770341</v>
      </c>
      <c r="M183" s="196">
        <f t="shared" si="17"/>
        <v>2.3251363008012556</v>
      </c>
      <c r="N183" s="197">
        <v>-355069.96669169812</v>
      </c>
      <c r="O183" s="198">
        <v>-306007.47248063976</v>
      </c>
      <c r="P183" s="282">
        <v>-292090.75667489751</v>
      </c>
      <c r="Q183" s="283">
        <f t="shared" si="14"/>
        <v>1.5500908672022999</v>
      </c>
      <c r="R183" s="268">
        <v>6</v>
      </c>
    </row>
    <row r="184" spans="1:18" ht="15">
      <c r="A184">
        <v>563</v>
      </c>
      <c r="B184" t="s">
        <v>178</v>
      </c>
      <c r="C184" s="228">
        <v>7102</v>
      </c>
      <c r="D184" s="188">
        <v>35612848.212158121</v>
      </c>
      <c r="E184" s="192">
        <v>35602292.402137689</v>
      </c>
      <c r="F184" s="274">
        <v>35571088</v>
      </c>
      <c r="G184" s="182">
        <f t="shared" si="15"/>
        <v>-31204.402137689292</v>
      </c>
      <c r="H184" s="183">
        <f t="shared" si="16"/>
        <v>-8.7647171101307142E-4</v>
      </c>
      <c r="I184" s="286">
        <f t="shared" si="13"/>
        <v>-4.3937485409306243</v>
      </c>
      <c r="J184" s="194">
        <v>334342.85284304817</v>
      </c>
      <c r="K184" s="195">
        <v>340694.95196249883</v>
      </c>
      <c r="L184" s="273">
        <v>359417.74274852534</v>
      </c>
      <c r="M184" s="196">
        <f t="shared" si="17"/>
        <v>2.6362701754472702</v>
      </c>
      <c r="N184" s="197">
        <v>-410221.65134159976</v>
      </c>
      <c r="O184" s="198">
        <v>-406315.80368411547</v>
      </c>
      <c r="P184" s="282">
        <v>-393833.94316008739</v>
      </c>
      <c r="Q184" s="283">
        <f t="shared" si="14"/>
        <v>1.7575134502996443</v>
      </c>
      <c r="R184" s="268">
        <v>17</v>
      </c>
    </row>
    <row r="185" spans="1:18" ht="15">
      <c r="A185">
        <v>564</v>
      </c>
      <c r="B185" t="s">
        <v>179</v>
      </c>
      <c r="C185" s="228">
        <v>209551</v>
      </c>
      <c r="D185" s="188">
        <v>729228164.48559988</v>
      </c>
      <c r="E185" s="192">
        <v>730977704.37667048</v>
      </c>
      <c r="F185" s="274">
        <v>731475057</v>
      </c>
      <c r="G185" s="182">
        <f t="shared" si="15"/>
        <v>497352.62332952023</v>
      </c>
      <c r="H185" s="183">
        <f t="shared" si="16"/>
        <v>6.8039369785379391E-4</v>
      </c>
      <c r="I185" s="286">
        <f t="shared" si="13"/>
        <v>2.3734204242858312</v>
      </c>
      <c r="J185" s="194">
        <v>-21811721.516549539</v>
      </c>
      <c r="K185" s="195">
        <v>-22861884.811554708</v>
      </c>
      <c r="L185" s="273">
        <v>-23160296.368695986</v>
      </c>
      <c r="M185" s="196">
        <f t="shared" si="17"/>
        <v>-1.4240521741307746</v>
      </c>
      <c r="N185" s="197">
        <v>-12134518.520710235</v>
      </c>
      <c r="O185" s="198">
        <v>-12826864.087426247</v>
      </c>
      <c r="P185" s="282">
        <v>-13025805.125520186</v>
      </c>
      <c r="Q185" s="283">
        <f t="shared" si="14"/>
        <v>-0.94936811608600968</v>
      </c>
      <c r="R185" s="268">
        <v>17</v>
      </c>
    </row>
    <row r="186" spans="1:18" ht="15">
      <c r="A186">
        <v>576</v>
      </c>
      <c r="B186" t="s">
        <v>180</v>
      </c>
      <c r="C186" s="228">
        <v>2813</v>
      </c>
      <c r="D186" s="188">
        <v>14086329.870138131</v>
      </c>
      <c r="E186" s="192">
        <v>14452602.139057344</v>
      </c>
      <c r="F186" s="274">
        <v>14439991</v>
      </c>
      <c r="G186" s="182">
        <f t="shared" si="15"/>
        <v>-12611.139057343826</v>
      </c>
      <c r="H186" s="183">
        <f t="shared" si="16"/>
        <v>-8.7258605308610361E-4</v>
      </c>
      <c r="I186" s="286">
        <f t="shared" si="13"/>
        <v>-4.4831635468694726</v>
      </c>
      <c r="J186" s="194">
        <v>843287.56158048229</v>
      </c>
      <c r="K186" s="195">
        <v>623538.62111708906</v>
      </c>
      <c r="L186" s="273">
        <v>631105.49353377777</v>
      </c>
      <c r="M186" s="196">
        <f t="shared" si="17"/>
        <v>2.6899653098786747</v>
      </c>
      <c r="N186" s="197">
        <v>740806.26782373502</v>
      </c>
      <c r="O186" s="198">
        <v>594052.16368542321</v>
      </c>
      <c r="P186" s="282">
        <v>599096.74529655254</v>
      </c>
      <c r="Q186" s="283">
        <f t="shared" si="14"/>
        <v>1.7933102065870383</v>
      </c>
      <c r="R186" s="268">
        <v>7</v>
      </c>
    </row>
    <row r="187" spans="1:18" ht="15">
      <c r="A187">
        <v>577</v>
      </c>
      <c r="B187" t="s">
        <v>181</v>
      </c>
      <c r="C187" s="228">
        <v>11041</v>
      </c>
      <c r="D187" s="188">
        <v>38371502.183675602</v>
      </c>
      <c r="E187" s="192">
        <v>38051537.42072095</v>
      </c>
      <c r="F187" s="274">
        <v>37369777</v>
      </c>
      <c r="G187" s="182">
        <f t="shared" si="15"/>
        <v>-681760.42072094977</v>
      </c>
      <c r="H187" s="183">
        <f t="shared" si="16"/>
        <v>-1.7916764129212226E-2</v>
      </c>
      <c r="I187" s="286">
        <f t="shared" si="13"/>
        <v>-61.748068175070173</v>
      </c>
      <c r="J187" s="194">
        <v>-448966.36443179456</v>
      </c>
      <c r="K187" s="195">
        <v>-257011.13104155159</v>
      </c>
      <c r="L187" s="273">
        <v>152044.8658024623</v>
      </c>
      <c r="M187" s="196">
        <f t="shared" si="17"/>
        <v>37.048817756001625</v>
      </c>
      <c r="N187" s="197">
        <v>-708298.4577028089</v>
      </c>
      <c r="O187" s="198">
        <v>-579910.87007691828</v>
      </c>
      <c r="P187" s="282">
        <v>-307206.87218089239</v>
      </c>
      <c r="Q187" s="283">
        <f t="shared" si="14"/>
        <v>24.69921183733592</v>
      </c>
      <c r="R187" s="268">
        <v>2</v>
      </c>
    </row>
    <row r="188" spans="1:18" ht="15">
      <c r="A188">
        <v>578</v>
      </c>
      <c r="B188" t="s">
        <v>182</v>
      </c>
      <c r="C188" s="228">
        <v>3183</v>
      </c>
      <c r="D188" s="188">
        <v>17278659.913557231</v>
      </c>
      <c r="E188" s="192">
        <v>17392135.641463257</v>
      </c>
      <c r="F188" s="274">
        <v>17376888</v>
      </c>
      <c r="G188" s="182">
        <f t="shared" si="15"/>
        <v>-15247.641463257372</v>
      </c>
      <c r="H188" s="183">
        <f t="shared" si="16"/>
        <v>-8.7669747853775007E-4</v>
      </c>
      <c r="I188" s="286">
        <f t="shared" si="13"/>
        <v>-4.7903366205646787</v>
      </c>
      <c r="J188" s="194">
        <v>-382168.76131516322</v>
      </c>
      <c r="K188" s="195">
        <v>-450238.48415696155</v>
      </c>
      <c r="L188" s="273">
        <v>-441089.73889290687</v>
      </c>
      <c r="M188" s="196">
        <f t="shared" si="17"/>
        <v>2.8742523606832182</v>
      </c>
      <c r="N188" s="197">
        <v>-314350.6664897523</v>
      </c>
      <c r="O188" s="198">
        <v>-360008.13917390472</v>
      </c>
      <c r="P188" s="282">
        <v>-353908.97566453047</v>
      </c>
      <c r="Q188" s="283">
        <f t="shared" si="14"/>
        <v>1.9161682404568807</v>
      </c>
      <c r="R188" s="268">
        <v>18</v>
      </c>
    </row>
    <row r="189" spans="1:18" ht="15">
      <c r="A189">
        <v>580</v>
      </c>
      <c r="B189" t="s">
        <v>183</v>
      </c>
      <c r="C189" s="228">
        <v>4567</v>
      </c>
      <c r="D189" s="188">
        <v>25711560.646301679</v>
      </c>
      <c r="E189" s="192">
        <v>25309310.35513743</v>
      </c>
      <c r="F189" s="274">
        <v>25154517</v>
      </c>
      <c r="G189" s="182">
        <f t="shared" si="15"/>
        <v>-154793.35513743013</v>
      </c>
      <c r="H189" s="183">
        <f t="shared" si="16"/>
        <v>-6.1160637317013771E-3</v>
      </c>
      <c r="I189" s="286">
        <f t="shared" si="13"/>
        <v>-33.893881133661075</v>
      </c>
      <c r="J189" s="194">
        <v>-403420.47707424039</v>
      </c>
      <c r="K189" s="195">
        <v>-162044.26137359804</v>
      </c>
      <c r="L189" s="273">
        <v>-69168.421515403068</v>
      </c>
      <c r="M189" s="196">
        <f t="shared" si="17"/>
        <v>20.336290750644839</v>
      </c>
      <c r="N189" s="197">
        <v>-25458.949048369486</v>
      </c>
      <c r="O189" s="198">
        <v>134998.39549167003</v>
      </c>
      <c r="P189" s="282">
        <v>196915.62206380701</v>
      </c>
      <c r="Q189" s="283">
        <f t="shared" si="14"/>
        <v>13.55752716709809</v>
      </c>
      <c r="R189" s="268">
        <v>9</v>
      </c>
    </row>
    <row r="190" spans="1:18" ht="15">
      <c r="A190">
        <v>581</v>
      </c>
      <c r="B190" t="s">
        <v>184</v>
      </c>
      <c r="C190" s="228">
        <v>6286</v>
      </c>
      <c r="D190" s="188">
        <v>28818519.573117182</v>
      </c>
      <c r="E190" s="192">
        <v>30301032.174686428</v>
      </c>
      <c r="F190" s="274">
        <v>29071290</v>
      </c>
      <c r="G190" s="182">
        <f t="shared" si="15"/>
        <v>-1229742.1746864282</v>
      </c>
      <c r="H190" s="183">
        <f t="shared" si="16"/>
        <v>-4.0584167813060783E-2</v>
      </c>
      <c r="I190" s="286">
        <f t="shared" si="13"/>
        <v>-195.63190815883362</v>
      </c>
      <c r="J190" s="194">
        <v>941744.12842739152</v>
      </c>
      <c r="K190" s="195">
        <v>52258.024058542782</v>
      </c>
      <c r="L190" s="273">
        <v>790103.50519285083</v>
      </c>
      <c r="M190" s="196">
        <f t="shared" si="17"/>
        <v>117.37917294532421</v>
      </c>
      <c r="N190" s="197">
        <v>547065.93433072336</v>
      </c>
      <c r="O190" s="198">
        <v>-46303.929738722989</v>
      </c>
      <c r="P190" s="282">
        <v>445593.05768416007</v>
      </c>
      <c r="Q190" s="283">
        <f t="shared" si="14"/>
        <v>78.252781963551229</v>
      </c>
      <c r="R190" s="268">
        <v>6</v>
      </c>
    </row>
    <row r="191" spans="1:18" ht="15">
      <c r="A191">
        <v>583</v>
      </c>
      <c r="B191" t="s">
        <v>185</v>
      </c>
      <c r="C191" s="228">
        <v>924</v>
      </c>
      <c r="D191" s="188">
        <v>6855883.3468460916</v>
      </c>
      <c r="E191" s="192">
        <v>5755467.5055017471</v>
      </c>
      <c r="F191" s="274">
        <v>6750301</v>
      </c>
      <c r="G191" s="182">
        <f t="shared" si="15"/>
        <v>994833.49449825287</v>
      </c>
      <c r="H191" s="183">
        <f t="shared" si="16"/>
        <v>0.17285016265790312</v>
      </c>
      <c r="I191" s="286">
        <f t="shared" si="13"/>
        <v>1076.6596260803603</v>
      </c>
      <c r="J191" s="194">
        <v>-830585.9021620343</v>
      </c>
      <c r="K191" s="195">
        <v>-170333.94844514047</v>
      </c>
      <c r="L191" s="273">
        <v>-767234.31895424612</v>
      </c>
      <c r="M191" s="196">
        <f t="shared" si="17"/>
        <v>-645.99607197955152</v>
      </c>
      <c r="N191" s="197">
        <v>133280.38066358719</v>
      </c>
      <c r="O191" s="198">
        <v>573405.07868375315</v>
      </c>
      <c r="P191" s="282">
        <v>175471.4983443516</v>
      </c>
      <c r="Q191" s="283">
        <f t="shared" si="14"/>
        <v>-430.66404798636529</v>
      </c>
      <c r="R191" s="268">
        <v>19</v>
      </c>
    </row>
    <row r="192" spans="1:18" ht="15">
      <c r="A192">
        <v>584</v>
      </c>
      <c r="B192" t="s">
        <v>186</v>
      </c>
      <c r="C192" s="228">
        <v>2676</v>
      </c>
      <c r="D192" s="188">
        <v>12202142.197261309</v>
      </c>
      <c r="E192" s="192">
        <v>12171336.877200011</v>
      </c>
      <c r="F192" s="274">
        <v>12160635</v>
      </c>
      <c r="G192" s="182">
        <f t="shared" si="15"/>
        <v>-10701.877200011164</v>
      </c>
      <c r="H192" s="183">
        <f t="shared" si="16"/>
        <v>-8.7926883529602104E-4</v>
      </c>
      <c r="I192" s="286">
        <f t="shared" si="13"/>
        <v>-3.9992067264615709</v>
      </c>
      <c r="J192" s="194">
        <v>-358138.30411396106</v>
      </c>
      <c r="K192" s="195">
        <v>-339645.4811201251</v>
      </c>
      <c r="L192" s="273">
        <v>-333224.47355662909</v>
      </c>
      <c r="M192" s="196">
        <f t="shared" si="17"/>
        <v>2.399479657509719</v>
      </c>
      <c r="N192" s="197">
        <v>-400787.21454349521</v>
      </c>
      <c r="O192" s="198">
        <v>-388628.8404861294</v>
      </c>
      <c r="P192" s="282">
        <v>-384348.16877712862</v>
      </c>
      <c r="Q192" s="283">
        <f t="shared" si="14"/>
        <v>1.5996531050077627</v>
      </c>
      <c r="R192" s="268">
        <v>16</v>
      </c>
    </row>
    <row r="193" spans="1:18" ht="15">
      <c r="A193">
        <v>588</v>
      </c>
      <c r="B193" t="s">
        <v>187</v>
      </c>
      <c r="C193" s="228">
        <v>1644</v>
      </c>
      <c r="D193" s="188">
        <v>9450230.7867076974</v>
      </c>
      <c r="E193" s="192">
        <v>9477781.0827951394</v>
      </c>
      <c r="F193" s="274">
        <v>9469527</v>
      </c>
      <c r="G193" s="182">
        <f t="shared" si="15"/>
        <v>-8254.0827951394022</v>
      </c>
      <c r="H193" s="183">
        <f t="shared" si="16"/>
        <v>-8.7088768172994657E-4</v>
      </c>
      <c r="I193" s="286">
        <f t="shared" si="13"/>
        <v>-5.0207316272137481</v>
      </c>
      <c r="J193" s="194">
        <v>-440037.15890558279</v>
      </c>
      <c r="K193" s="195">
        <v>-456563.62000203179</v>
      </c>
      <c r="L193" s="273">
        <v>-451611.41258085769</v>
      </c>
      <c r="M193" s="196">
        <f t="shared" si="17"/>
        <v>3.0122916187190381</v>
      </c>
      <c r="N193" s="197">
        <v>-238098.87565480359</v>
      </c>
      <c r="O193" s="198">
        <v>-249182.18623029048</v>
      </c>
      <c r="P193" s="282">
        <v>-245880.71461617234</v>
      </c>
      <c r="Q193" s="283">
        <f t="shared" si="14"/>
        <v>2.0081944124806212</v>
      </c>
      <c r="R193" s="268">
        <v>10</v>
      </c>
    </row>
    <row r="194" spans="1:18" ht="15">
      <c r="A194">
        <v>592</v>
      </c>
      <c r="B194" t="s">
        <v>188</v>
      </c>
      <c r="C194" s="228">
        <v>3678</v>
      </c>
      <c r="D194" s="188">
        <v>13091789.838050192</v>
      </c>
      <c r="E194" s="192">
        <v>13915177.254678326</v>
      </c>
      <c r="F194" s="274">
        <v>13850450</v>
      </c>
      <c r="G194" s="182">
        <f t="shared" si="15"/>
        <v>-64727.254678325728</v>
      </c>
      <c r="H194" s="183">
        <f t="shared" si="16"/>
        <v>-4.6515580429680996E-3</v>
      </c>
      <c r="I194" s="286">
        <f t="shared" si="13"/>
        <v>-17.598492299707921</v>
      </c>
      <c r="J194" s="194">
        <v>700227.67995579506</v>
      </c>
      <c r="K194" s="195">
        <v>206222.23841878714</v>
      </c>
      <c r="L194" s="273">
        <v>245058.35564861374</v>
      </c>
      <c r="M194" s="196">
        <f t="shared" si="17"/>
        <v>10.559031329479772</v>
      </c>
      <c r="N194" s="197">
        <v>404739.96026244573</v>
      </c>
      <c r="O194" s="198">
        <v>74925.772461041925</v>
      </c>
      <c r="P194" s="282">
        <v>100816.51728093039</v>
      </c>
      <c r="Q194" s="283">
        <f t="shared" si="14"/>
        <v>7.0393542196542871</v>
      </c>
      <c r="R194" s="268">
        <v>13</v>
      </c>
    </row>
    <row r="195" spans="1:18" ht="15">
      <c r="A195">
        <v>593</v>
      </c>
      <c r="B195" t="s">
        <v>189</v>
      </c>
      <c r="C195" s="228">
        <v>17253</v>
      </c>
      <c r="D195" s="188">
        <v>88239514.953244939</v>
      </c>
      <c r="E195" s="192">
        <v>86295285.109545007</v>
      </c>
      <c r="F195" s="274">
        <v>86220078</v>
      </c>
      <c r="G195" s="182">
        <f t="shared" si="15"/>
        <v>-75207.109545007348</v>
      </c>
      <c r="H195" s="183">
        <f t="shared" si="16"/>
        <v>-8.7150890630395279E-4</v>
      </c>
      <c r="I195" s="286">
        <f t="shared" si="13"/>
        <v>-4.3590743375069465</v>
      </c>
      <c r="J195" s="194">
        <v>-1045970.4923668059</v>
      </c>
      <c r="K195" s="195">
        <v>120610.86835344811</v>
      </c>
      <c r="L195" s="273">
        <v>165735.03372375845</v>
      </c>
      <c r="M195" s="196">
        <f t="shared" si="17"/>
        <v>2.615438785736413</v>
      </c>
      <c r="N195" s="197">
        <v>-1306405.8758758213</v>
      </c>
      <c r="O195" s="198">
        <v>-529452.78986929858</v>
      </c>
      <c r="P195" s="282">
        <v>-499370.01295573113</v>
      </c>
      <c r="Q195" s="283">
        <f t="shared" si="14"/>
        <v>1.7436258571591865</v>
      </c>
      <c r="R195" s="268">
        <v>10</v>
      </c>
    </row>
    <row r="196" spans="1:18" ht="15">
      <c r="A196">
        <v>595</v>
      </c>
      <c r="B196" t="s">
        <v>190</v>
      </c>
      <c r="C196" s="228">
        <v>4269</v>
      </c>
      <c r="D196" s="188">
        <v>24647660.941215619</v>
      </c>
      <c r="E196" s="192">
        <v>24055413.392242011</v>
      </c>
      <c r="F196" s="274">
        <v>24040973</v>
      </c>
      <c r="G196" s="182">
        <f t="shared" si="15"/>
        <v>-14440.392242010683</v>
      </c>
      <c r="H196" s="183">
        <f t="shared" si="16"/>
        <v>-6.0029698956110152E-4</v>
      </c>
      <c r="I196" s="286">
        <f t="shared" si="13"/>
        <v>-3.3826170630149175</v>
      </c>
      <c r="J196" s="194">
        <v>550834.59223135433</v>
      </c>
      <c r="K196" s="195">
        <v>906199.56659895729</v>
      </c>
      <c r="L196" s="273">
        <v>914864.01242104999</v>
      </c>
      <c r="M196" s="196">
        <f t="shared" si="17"/>
        <v>2.029619541366293</v>
      </c>
      <c r="N196" s="197">
        <v>87729.402139128491</v>
      </c>
      <c r="O196" s="198">
        <v>324348.80971682258</v>
      </c>
      <c r="P196" s="282">
        <v>330125.10693155747</v>
      </c>
      <c r="Q196" s="283">
        <f t="shared" si="14"/>
        <v>1.3530796942456997</v>
      </c>
      <c r="R196" s="268">
        <v>11</v>
      </c>
    </row>
    <row r="197" spans="1:18" ht="15">
      <c r="A197">
        <v>598</v>
      </c>
      <c r="B197" t="s">
        <v>191</v>
      </c>
      <c r="C197" s="228">
        <v>19097</v>
      </c>
      <c r="D197" s="188">
        <v>85511229.925133362</v>
      </c>
      <c r="E197" s="192">
        <v>87733571.064445645</v>
      </c>
      <c r="F197" s="274">
        <v>87643880</v>
      </c>
      <c r="G197" s="182">
        <f t="shared" si="15"/>
        <v>-89691.064445644617</v>
      </c>
      <c r="H197" s="183">
        <f t="shared" si="16"/>
        <v>-1.0223117941906305E-3</v>
      </c>
      <c r="I197" s="286">
        <f t="shared" si="13"/>
        <v>-4.6966049351020906</v>
      </c>
      <c r="J197" s="194">
        <v>-3544871.6600922244</v>
      </c>
      <c r="K197" s="195">
        <v>-4878271.5783088738</v>
      </c>
      <c r="L197" s="273">
        <v>-4824456.9681539834</v>
      </c>
      <c r="M197" s="196">
        <f t="shared" si="17"/>
        <v>2.8179614680258918</v>
      </c>
      <c r="N197" s="197">
        <v>-1489738.2939557391</v>
      </c>
      <c r="O197" s="198">
        <v>-2378755.7746868031</v>
      </c>
      <c r="P197" s="282">
        <v>-2342879.3679168504</v>
      </c>
      <c r="Q197" s="283">
        <f t="shared" si="14"/>
        <v>1.8786409786852771</v>
      </c>
      <c r="R197" s="268">
        <v>15</v>
      </c>
    </row>
    <row r="198" spans="1:18" ht="15">
      <c r="A198">
        <v>599</v>
      </c>
      <c r="B198" t="s">
        <v>376</v>
      </c>
      <c r="C198" s="228">
        <v>11172</v>
      </c>
      <c r="D198" s="188">
        <v>39434219.484849527</v>
      </c>
      <c r="E198" s="192">
        <v>39625291.298712663</v>
      </c>
      <c r="F198" s="274">
        <v>39030984</v>
      </c>
      <c r="G198" s="182">
        <f t="shared" si="15"/>
        <v>-594307.29871266335</v>
      </c>
      <c r="H198" s="183">
        <f t="shared" si="16"/>
        <v>-1.4998181192726551E-2</v>
      </c>
      <c r="I198" s="286">
        <f t="shared" si="13"/>
        <v>-53.196142025838107</v>
      </c>
      <c r="J198" s="194">
        <v>-2554467.4506620141</v>
      </c>
      <c r="K198" s="195">
        <v>-2669102.4961620341</v>
      </c>
      <c r="L198" s="273">
        <v>-2312518.0982698658</v>
      </c>
      <c r="M198" s="196">
        <f t="shared" si="17"/>
        <v>31.917686886158993</v>
      </c>
      <c r="N198" s="197">
        <v>-2285252.8109904737</v>
      </c>
      <c r="O198" s="198">
        <v>-2361818.2875690232</v>
      </c>
      <c r="P198" s="282">
        <v>-2124095.3556408966</v>
      </c>
      <c r="Q198" s="283">
        <f t="shared" si="14"/>
        <v>21.278457924107286</v>
      </c>
      <c r="R198" s="268">
        <v>15</v>
      </c>
    </row>
    <row r="199" spans="1:18" ht="15">
      <c r="A199">
        <v>601</v>
      </c>
      <c r="B199" t="s">
        <v>193</v>
      </c>
      <c r="C199" s="228">
        <v>3873</v>
      </c>
      <c r="D199" s="188">
        <v>19333031.043739155</v>
      </c>
      <c r="E199" s="192">
        <v>19542306.685547005</v>
      </c>
      <c r="F199" s="274">
        <v>19379636</v>
      </c>
      <c r="G199" s="182">
        <f t="shared" si="15"/>
        <v>-162670.68554700539</v>
      </c>
      <c r="H199" s="183">
        <f t="shared" si="16"/>
        <v>-8.3240268492619906E-3</v>
      </c>
      <c r="I199" s="286">
        <f t="shared" si="13"/>
        <v>-42.00120979783253</v>
      </c>
      <c r="J199" s="194">
        <v>1241476.9640137814</v>
      </c>
      <c r="K199" s="195">
        <v>1115929.3232317239</v>
      </c>
      <c r="L199" s="273">
        <v>1213531.6001117597</v>
      </c>
      <c r="M199" s="196">
        <f t="shared" si="17"/>
        <v>25.200691164481249</v>
      </c>
      <c r="N199" s="197">
        <v>769734.45538456447</v>
      </c>
      <c r="O199" s="198">
        <v>685722.49448634952</v>
      </c>
      <c r="P199" s="282">
        <v>750790.6790730455</v>
      </c>
      <c r="Q199" s="283">
        <f t="shared" si="14"/>
        <v>16.800460776322225</v>
      </c>
      <c r="R199" s="268">
        <v>13</v>
      </c>
    </row>
    <row r="200" spans="1:18" ht="15">
      <c r="A200">
        <v>604</v>
      </c>
      <c r="B200" t="s">
        <v>194</v>
      </c>
      <c r="C200" s="228">
        <v>20206</v>
      </c>
      <c r="D200" s="188">
        <v>59817743.640762202</v>
      </c>
      <c r="E200" s="192">
        <v>61374180.660897195</v>
      </c>
      <c r="F200" s="274">
        <v>61320471</v>
      </c>
      <c r="G200" s="182">
        <f t="shared" si="15"/>
        <v>-53709.660897195339</v>
      </c>
      <c r="H200" s="183">
        <f t="shared" si="16"/>
        <v>-8.7511817377979126E-4</v>
      </c>
      <c r="I200" s="286">
        <f t="shared" si="13"/>
        <v>-2.6581045678113107</v>
      </c>
      <c r="J200" s="194">
        <v>4126406.0276300306</v>
      </c>
      <c r="K200" s="195">
        <v>3192452.2415939486</v>
      </c>
      <c r="L200" s="273">
        <v>3224678.1876852023</v>
      </c>
      <c r="M200" s="196">
        <f t="shared" si="17"/>
        <v>1.5948701420990683</v>
      </c>
      <c r="N200" s="197">
        <v>2326307.6639125608</v>
      </c>
      <c r="O200" s="198">
        <v>1705289.8764493372</v>
      </c>
      <c r="P200" s="282">
        <v>1726773.8405102009</v>
      </c>
      <c r="Q200" s="283">
        <f t="shared" si="14"/>
        <v>1.0632467614007579</v>
      </c>
      <c r="R200" s="268">
        <v>6</v>
      </c>
    </row>
    <row r="201" spans="1:18" ht="15">
      <c r="A201">
        <v>607</v>
      </c>
      <c r="B201" t="s">
        <v>195</v>
      </c>
      <c r="C201" s="228">
        <v>4161</v>
      </c>
      <c r="D201" s="188">
        <v>19490069.206855033</v>
      </c>
      <c r="E201" s="192">
        <v>19874306.474904735</v>
      </c>
      <c r="F201" s="274">
        <v>19856969</v>
      </c>
      <c r="G201" s="182">
        <f t="shared" si="15"/>
        <v>-17337.474904734641</v>
      </c>
      <c r="H201" s="183">
        <f t="shared" si="16"/>
        <v>-8.723562216687487E-4</v>
      </c>
      <c r="I201" s="286">
        <f t="shared" si="13"/>
        <v>-4.1666606356007305</v>
      </c>
      <c r="J201" s="194">
        <v>225680.48616045047</v>
      </c>
      <c r="K201" s="195">
        <v>-4848.6341931094321</v>
      </c>
      <c r="L201" s="273">
        <v>5553.6146347195299</v>
      </c>
      <c r="M201" s="196">
        <f t="shared" si="17"/>
        <v>2.4999396365847062</v>
      </c>
      <c r="N201" s="197">
        <v>347163.63301868807</v>
      </c>
      <c r="O201" s="198">
        <v>193243.59962476368</v>
      </c>
      <c r="P201" s="282">
        <v>200178.43217665635</v>
      </c>
      <c r="Q201" s="283">
        <f t="shared" si="14"/>
        <v>1.6666264243914137</v>
      </c>
      <c r="R201" s="268">
        <v>12</v>
      </c>
    </row>
    <row r="202" spans="1:18" ht="15">
      <c r="A202">
        <v>608</v>
      </c>
      <c r="B202" t="s">
        <v>196</v>
      </c>
      <c r="C202" s="228">
        <v>2013</v>
      </c>
      <c r="D202" s="188">
        <v>9139735.4027833026</v>
      </c>
      <c r="E202" s="192">
        <v>9418606.4167303611</v>
      </c>
      <c r="F202" s="274">
        <v>9421956</v>
      </c>
      <c r="G202" s="182">
        <f t="shared" si="15"/>
        <v>3349.5832696389407</v>
      </c>
      <c r="H202" s="183">
        <f t="shared" si="16"/>
        <v>3.5563470023431955E-4</v>
      </c>
      <c r="I202" s="286">
        <f t="shared" si="13"/>
        <v>1.6639757921703631</v>
      </c>
      <c r="J202" s="194">
        <v>212942.6898763139</v>
      </c>
      <c r="K202" s="195">
        <v>45634.48581337103</v>
      </c>
      <c r="L202" s="273">
        <v>43624.965495833691</v>
      </c>
      <c r="M202" s="196">
        <f t="shared" si="17"/>
        <v>-0.99827139470309934</v>
      </c>
      <c r="N202" s="197">
        <v>113798.98466249046</v>
      </c>
      <c r="O202" s="198">
        <v>2005.6644690266714</v>
      </c>
      <c r="P202" s="282">
        <v>665.98425733721444</v>
      </c>
      <c r="Q202" s="283">
        <f t="shared" si="14"/>
        <v>-0.66551426313435513</v>
      </c>
      <c r="R202" s="268">
        <v>4</v>
      </c>
    </row>
    <row r="203" spans="1:18" ht="15">
      <c r="A203">
        <v>609</v>
      </c>
      <c r="B203" t="s">
        <v>197</v>
      </c>
      <c r="C203" s="228">
        <v>83482</v>
      </c>
      <c r="D203" s="188">
        <v>346910810.29335147</v>
      </c>
      <c r="E203" s="192">
        <v>352186980.04384834</v>
      </c>
      <c r="F203" s="274">
        <v>351329481</v>
      </c>
      <c r="G203" s="182">
        <f t="shared" si="15"/>
        <v>-857499.04384833574</v>
      </c>
      <c r="H203" s="183">
        <f t="shared" si="16"/>
        <v>-2.4347834884230375E-3</v>
      </c>
      <c r="I203" s="286">
        <f t="shared" si="13"/>
        <v>-10.271663877821995</v>
      </c>
      <c r="J203" s="194">
        <v>-10473797.254036156</v>
      </c>
      <c r="K203" s="195">
        <v>-13639390.186613118</v>
      </c>
      <c r="L203" s="273">
        <v>-13124890.693792341</v>
      </c>
      <c r="M203" s="196">
        <f t="shared" si="17"/>
        <v>6.1629991234131545</v>
      </c>
      <c r="N203" s="197">
        <v>-1578497.5974366355</v>
      </c>
      <c r="O203" s="198">
        <v>-3690817.4121243195</v>
      </c>
      <c r="P203" s="282">
        <v>-3347817.7502436833</v>
      </c>
      <c r="Q203" s="283">
        <f t="shared" si="14"/>
        <v>4.1086660822768515</v>
      </c>
      <c r="R203" s="268">
        <v>4</v>
      </c>
    </row>
    <row r="204" spans="1:18" ht="15">
      <c r="A204">
        <v>611</v>
      </c>
      <c r="B204" t="s">
        <v>198</v>
      </c>
      <c r="C204" s="228">
        <v>5066</v>
      </c>
      <c r="D204" s="188">
        <v>15083621.505321169</v>
      </c>
      <c r="E204" s="192">
        <v>14683837.996177768</v>
      </c>
      <c r="F204" s="274">
        <v>14670967</v>
      </c>
      <c r="G204" s="182">
        <f t="shared" si="15"/>
        <v>-12870.996177768335</v>
      </c>
      <c r="H204" s="183">
        <f t="shared" si="16"/>
        <v>-8.7654169033454874E-4</v>
      </c>
      <c r="I204" s="286">
        <f t="shared" si="13"/>
        <v>-2.5406624906767341</v>
      </c>
      <c r="J204" s="194">
        <v>202651.87123917049</v>
      </c>
      <c r="K204" s="195">
        <v>442526.43102737516</v>
      </c>
      <c r="L204" s="273">
        <v>450249.09415179363</v>
      </c>
      <c r="M204" s="196">
        <f t="shared" si="17"/>
        <v>1.5244104075046325</v>
      </c>
      <c r="N204" s="194">
        <v>37990.649593068498</v>
      </c>
      <c r="O204" s="195">
        <v>197828.31730385174</v>
      </c>
      <c r="P204" s="273">
        <v>202976.75938680599</v>
      </c>
      <c r="Q204" s="283">
        <f t="shared" si="14"/>
        <v>1.0162736050047869</v>
      </c>
      <c r="R204" s="268">
        <v>1</v>
      </c>
    </row>
    <row r="205" spans="1:18" ht="15">
      <c r="A205">
        <v>614</v>
      </c>
      <c r="B205" t="s">
        <v>199</v>
      </c>
      <c r="C205" s="228">
        <v>3066</v>
      </c>
      <c r="D205" s="188">
        <v>20197653.602546912</v>
      </c>
      <c r="E205" s="192">
        <v>20042729.043501023</v>
      </c>
      <c r="F205" s="274">
        <v>20253930</v>
      </c>
      <c r="G205" s="182">
        <f t="shared" si="15"/>
        <v>211200.9564989768</v>
      </c>
      <c r="H205" s="183">
        <f t="shared" si="16"/>
        <v>1.0537534885622774E-2</v>
      </c>
      <c r="I205" s="286">
        <f t="shared" si="13"/>
        <v>68.884852087076581</v>
      </c>
      <c r="J205" s="194">
        <v>-495896.88494806981</v>
      </c>
      <c r="K205" s="195">
        <v>-402926.77536523377</v>
      </c>
      <c r="L205" s="273">
        <v>-529647.12186705426</v>
      </c>
      <c r="M205" s="196">
        <f t="shared" si="17"/>
        <v>-41.330837084742491</v>
      </c>
      <c r="N205" s="197">
        <v>-318676.4685570306</v>
      </c>
      <c r="O205" s="198">
        <v>-256968.04979261573</v>
      </c>
      <c r="P205" s="282">
        <v>-341448.28079382353</v>
      </c>
      <c r="Q205" s="283">
        <f t="shared" si="14"/>
        <v>-27.553891389826422</v>
      </c>
      <c r="R205" s="268">
        <v>19</v>
      </c>
    </row>
    <row r="206" spans="1:18" ht="15">
      <c r="A206">
        <v>615</v>
      </c>
      <c r="B206" t="s">
        <v>200</v>
      </c>
      <c r="C206" s="228">
        <v>7702</v>
      </c>
      <c r="D206" s="188">
        <v>37547704.062495828</v>
      </c>
      <c r="E206" s="192">
        <v>37867948.004335538</v>
      </c>
      <c r="F206" s="274">
        <v>37635493</v>
      </c>
      <c r="G206" s="182">
        <f t="shared" si="15"/>
        <v>-232455.00433553755</v>
      </c>
      <c r="H206" s="183">
        <f t="shared" si="16"/>
        <v>-6.1385688051785528E-3</v>
      </c>
      <c r="I206" s="286">
        <f t="shared" ref="I206:I269" si="18">G206/C206</f>
        <v>-30.181122349459564</v>
      </c>
      <c r="J206" s="194">
        <v>2081542.1113408031</v>
      </c>
      <c r="K206" s="195">
        <v>1889421.0268625203</v>
      </c>
      <c r="L206" s="273">
        <v>2028894.164462195</v>
      </c>
      <c r="M206" s="196">
        <f t="shared" si="17"/>
        <v>18.108690937376622</v>
      </c>
      <c r="N206" s="197">
        <v>519200.06404641783</v>
      </c>
      <c r="O206" s="198">
        <v>390672.6439730475</v>
      </c>
      <c r="P206" s="282">
        <v>483654.7357061751</v>
      </c>
      <c r="Q206" s="283">
        <f t="shared" si="14"/>
        <v>12.07246062491919</v>
      </c>
      <c r="R206" s="268">
        <v>17</v>
      </c>
    </row>
    <row r="207" spans="1:18" ht="15">
      <c r="A207">
        <v>616</v>
      </c>
      <c r="B207" t="s">
        <v>201</v>
      </c>
      <c r="C207" s="228">
        <v>1848</v>
      </c>
      <c r="D207" s="188">
        <v>6927551.1556033641</v>
      </c>
      <c r="E207" s="192">
        <v>6897067.9242132306</v>
      </c>
      <c r="F207" s="274">
        <v>6891009</v>
      </c>
      <c r="G207" s="182">
        <f t="shared" si="15"/>
        <v>-6058.9242132306099</v>
      </c>
      <c r="H207" s="183">
        <f t="shared" si="16"/>
        <v>-8.7847825768973698E-4</v>
      </c>
      <c r="I207" s="286">
        <f t="shared" si="18"/>
        <v>-3.2786386435230574</v>
      </c>
      <c r="J207" s="194">
        <v>-38503.108451899709</v>
      </c>
      <c r="K207" s="195">
        <v>-20215.840320985586</v>
      </c>
      <c r="L207" s="273">
        <v>-16580.564826977003</v>
      </c>
      <c r="M207" s="196">
        <f t="shared" si="17"/>
        <v>1.9671404188358135</v>
      </c>
      <c r="N207" s="197">
        <v>-53997.762741168663</v>
      </c>
      <c r="O207" s="198">
        <v>-41759.060550674534</v>
      </c>
      <c r="P207" s="282">
        <v>-39335.543554665368</v>
      </c>
      <c r="Q207" s="283">
        <f t="shared" ref="Q207:Q270" si="19">(P207-O207)/C207</f>
        <v>1.3114269458924059</v>
      </c>
      <c r="R207" s="268">
        <v>1</v>
      </c>
    </row>
    <row r="208" spans="1:18" ht="15">
      <c r="A208">
        <v>619</v>
      </c>
      <c r="B208" t="s">
        <v>202</v>
      </c>
      <c r="C208" s="228">
        <v>2721</v>
      </c>
      <c r="D208" s="188">
        <v>12905369.333423212</v>
      </c>
      <c r="E208" s="192">
        <v>13105229.99944002</v>
      </c>
      <c r="F208" s="274">
        <v>13162284</v>
      </c>
      <c r="G208" s="182">
        <f t="shared" ref="G208:G271" si="20">F208-E208</f>
        <v>57054.00055998005</v>
      </c>
      <c r="H208" s="183">
        <f t="shared" ref="H208:H271" si="21">G208/E208</f>
        <v>4.353529130157803E-3</v>
      </c>
      <c r="I208" s="286">
        <f t="shared" si="18"/>
        <v>20.968026666659334</v>
      </c>
      <c r="J208" s="194">
        <v>892726.6301944725</v>
      </c>
      <c r="K208" s="195">
        <v>772828.76527650864</v>
      </c>
      <c r="L208" s="273">
        <v>738596.321678682</v>
      </c>
      <c r="M208" s="196">
        <f t="shared" ref="M208:M271" si="22">(L208-K208)/C208</f>
        <v>-12.580831899238015</v>
      </c>
      <c r="N208" s="197">
        <v>516770.27323203173</v>
      </c>
      <c r="O208" s="198">
        <v>436510.86375619413</v>
      </c>
      <c r="P208" s="282">
        <v>413689.23469098029</v>
      </c>
      <c r="Q208" s="283">
        <f t="shared" si="19"/>
        <v>-8.387221266157237</v>
      </c>
      <c r="R208" s="268">
        <v>6</v>
      </c>
    </row>
    <row r="209" spans="1:18" ht="15">
      <c r="A209">
        <v>620</v>
      </c>
      <c r="B209" t="s">
        <v>203</v>
      </c>
      <c r="C209" s="228">
        <v>2446</v>
      </c>
      <c r="D209" s="188">
        <v>15718137.223628625</v>
      </c>
      <c r="E209" s="192">
        <v>15752732.582559263</v>
      </c>
      <c r="F209" s="274">
        <v>15842217</v>
      </c>
      <c r="G209" s="182">
        <f t="shared" si="20"/>
        <v>89484.417440736666</v>
      </c>
      <c r="H209" s="183">
        <f t="shared" si="21"/>
        <v>5.6805647510203977E-3</v>
      </c>
      <c r="I209" s="286">
        <f t="shared" si="18"/>
        <v>36.583980965141727</v>
      </c>
      <c r="J209" s="194">
        <v>499529.01254174334</v>
      </c>
      <c r="K209" s="195">
        <v>478785.18806095218</v>
      </c>
      <c r="L209" s="273">
        <v>425094.39130486135</v>
      </c>
      <c r="M209" s="196">
        <f t="shared" si="22"/>
        <v>-21.950448387608681</v>
      </c>
      <c r="N209" s="197">
        <v>527306.17092637927</v>
      </c>
      <c r="O209" s="198">
        <v>513240.34392487805</v>
      </c>
      <c r="P209" s="282">
        <v>477446.47942081996</v>
      </c>
      <c r="Q209" s="283">
        <f t="shared" si="19"/>
        <v>-14.633632258404779</v>
      </c>
      <c r="R209" s="268">
        <v>18</v>
      </c>
    </row>
    <row r="210" spans="1:18" ht="15">
      <c r="A210">
        <v>623</v>
      </c>
      <c r="B210" t="s">
        <v>204</v>
      </c>
      <c r="C210" s="228">
        <v>2117</v>
      </c>
      <c r="D210" s="188">
        <v>11548798.257846311</v>
      </c>
      <c r="E210" s="192">
        <v>11514812.926636742</v>
      </c>
      <c r="F210" s="274">
        <v>11402133</v>
      </c>
      <c r="G210" s="182">
        <f t="shared" si="20"/>
        <v>-112679.92663674243</v>
      </c>
      <c r="H210" s="183">
        <f t="shared" si="21"/>
        <v>-9.7856497847294242E-3</v>
      </c>
      <c r="I210" s="286">
        <f t="shared" si="18"/>
        <v>-53.226228926189151</v>
      </c>
      <c r="J210" s="194">
        <v>400572.55295975233</v>
      </c>
      <c r="K210" s="195">
        <v>420970.39649496751</v>
      </c>
      <c r="L210" s="273">
        <v>488578.59961381136</v>
      </c>
      <c r="M210" s="196">
        <f t="shared" si="22"/>
        <v>31.935854094871914</v>
      </c>
      <c r="N210" s="197">
        <v>71766.752767928032</v>
      </c>
      <c r="O210" s="198">
        <v>85247.90438122979</v>
      </c>
      <c r="P210" s="282">
        <v>130320.03979379506</v>
      </c>
      <c r="Q210" s="283">
        <f t="shared" si="19"/>
        <v>21.290569396582555</v>
      </c>
      <c r="R210" s="268">
        <v>10</v>
      </c>
    </row>
    <row r="211" spans="1:18" ht="15">
      <c r="A211">
        <v>624</v>
      </c>
      <c r="B211" t="s">
        <v>205</v>
      </c>
      <c r="C211" s="228">
        <v>5119</v>
      </c>
      <c r="D211" s="188">
        <v>17578828.144134935</v>
      </c>
      <c r="E211" s="192">
        <v>17744265.628791306</v>
      </c>
      <c r="F211" s="274">
        <v>17728772</v>
      </c>
      <c r="G211" s="182">
        <f t="shared" si="20"/>
        <v>-15493.628791306168</v>
      </c>
      <c r="H211" s="183">
        <f t="shared" si="21"/>
        <v>-8.7316258195361304E-4</v>
      </c>
      <c r="I211" s="286">
        <f t="shared" si="18"/>
        <v>-3.0266905237949144</v>
      </c>
      <c r="J211" s="194">
        <v>1320733.7573591806</v>
      </c>
      <c r="K211" s="195">
        <v>1221476.2785136136</v>
      </c>
      <c r="L211" s="273">
        <v>1230772.7042678252</v>
      </c>
      <c r="M211" s="196">
        <f t="shared" si="22"/>
        <v>1.816062854895802</v>
      </c>
      <c r="N211" s="197">
        <v>1302198.4133014437</v>
      </c>
      <c r="O211" s="198">
        <v>1235938.2019050498</v>
      </c>
      <c r="P211" s="282">
        <v>1242135.8190745302</v>
      </c>
      <c r="Q211" s="283">
        <f t="shared" si="19"/>
        <v>1.2107085699316869</v>
      </c>
      <c r="R211" s="268">
        <v>8</v>
      </c>
    </row>
    <row r="212" spans="1:18" ht="15">
      <c r="A212">
        <v>625</v>
      </c>
      <c r="B212" t="s">
        <v>206</v>
      </c>
      <c r="C212" s="228">
        <v>3048</v>
      </c>
      <c r="D212" s="188">
        <v>12900796.658158194</v>
      </c>
      <c r="E212" s="192">
        <v>12957898.755685324</v>
      </c>
      <c r="F212" s="274">
        <v>12695823</v>
      </c>
      <c r="G212" s="182">
        <f t="shared" si="20"/>
        <v>-262075.75568532385</v>
      </c>
      <c r="H212" s="183">
        <f t="shared" si="21"/>
        <v>-2.0225173897915907E-2</v>
      </c>
      <c r="I212" s="286">
        <f t="shared" si="18"/>
        <v>-85.98285947681228</v>
      </c>
      <c r="J212" s="194">
        <v>803389.54815674876</v>
      </c>
      <c r="K212" s="195">
        <v>769131.1244666907</v>
      </c>
      <c r="L212" s="273">
        <v>926376.7372162512</v>
      </c>
      <c r="M212" s="196">
        <f t="shared" si="22"/>
        <v>51.589767962454232</v>
      </c>
      <c r="N212" s="197">
        <v>542441.99206323118</v>
      </c>
      <c r="O212" s="198">
        <v>519552.9528541785</v>
      </c>
      <c r="P212" s="282">
        <v>624383.3613538905</v>
      </c>
      <c r="Q212" s="283">
        <f t="shared" si="19"/>
        <v>34.393178641637796</v>
      </c>
      <c r="R212" s="268">
        <v>17</v>
      </c>
    </row>
    <row r="213" spans="1:18" ht="15">
      <c r="A213">
        <v>626</v>
      </c>
      <c r="B213" t="s">
        <v>207</v>
      </c>
      <c r="C213" s="228">
        <v>4964</v>
      </c>
      <c r="D213" s="188">
        <v>28203990.013845269</v>
      </c>
      <c r="E213" s="192">
        <v>28405557.994355768</v>
      </c>
      <c r="F213" s="274">
        <v>28472400</v>
      </c>
      <c r="G213" s="182">
        <f t="shared" si="20"/>
        <v>66842.005644232035</v>
      </c>
      <c r="H213" s="183">
        <f t="shared" si="21"/>
        <v>2.3531312307793302E-3</v>
      </c>
      <c r="I213" s="286">
        <f t="shared" si="18"/>
        <v>13.465351660804197</v>
      </c>
      <c r="J213" s="194">
        <v>-129950.92760049464</v>
      </c>
      <c r="K213" s="195">
        <v>-250870.36633723322</v>
      </c>
      <c r="L213" s="273">
        <v>-290975.44823777484</v>
      </c>
      <c r="M213" s="196">
        <f t="shared" si="22"/>
        <v>-8.0791865230744584</v>
      </c>
      <c r="N213" s="197">
        <v>-232392.41520157669</v>
      </c>
      <c r="O213" s="198">
        <v>-313382.61148648936</v>
      </c>
      <c r="P213" s="282">
        <v>-340119.33275351027</v>
      </c>
      <c r="Q213" s="283">
        <f t="shared" si="19"/>
        <v>-5.3861243487149295</v>
      </c>
      <c r="R213" s="268">
        <v>17</v>
      </c>
    </row>
    <row r="214" spans="1:18" ht="15">
      <c r="A214">
        <v>630</v>
      </c>
      <c r="B214" t="s">
        <v>208</v>
      </c>
      <c r="C214" s="228">
        <v>1631</v>
      </c>
      <c r="D214" s="188">
        <v>7333070.8861593017</v>
      </c>
      <c r="E214" s="192">
        <v>7339009.9845728809</v>
      </c>
      <c r="F214" s="274">
        <v>7388844</v>
      </c>
      <c r="G214" s="182">
        <f t="shared" si="20"/>
        <v>49834.015427119099</v>
      </c>
      <c r="H214" s="183">
        <f t="shared" si="21"/>
        <v>6.7902912697862155E-3</v>
      </c>
      <c r="I214" s="286">
        <f t="shared" si="18"/>
        <v>30.554270648141692</v>
      </c>
      <c r="J214" s="194">
        <v>-319839.7151869231</v>
      </c>
      <c r="K214" s="195">
        <v>-323411.99364219996</v>
      </c>
      <c r="L214" s="273">
        <v>-353312.35339960601</v>
      </c>
      <c r="M214" s="196">
        <f t="shared" si="22"/>
        <v>-18.33253204010181</v>
      </c>
      <c r="N214" s="197">
        <v>-445625.82495327824</v>
      </c>
      <c r="O214" s="198">
        <v>-447851.50903409725</v>
      </c>
      <c r="P214" s="282">
        <v>-467785.08220569883</v>
      </c>
      <c r="Q214" s="283">
        <f t="shared" si="19"/>
        <v>-12.22168802673303</v>
      </c>
      <c r="R214" s="268">
        <v>17</v>
      </c>
    </row>
    <row r="215" spans="1:18" ht="15">
      <c r="A215">
        <v>631</v>
      </c>
      <c r="B215" t="s">
        <v>209</v>
      </c>
      <c r="C215" s="228">
        <v>1985</v>
      </c>
      <c r="D215" s="188">
        <v>6766480.2416518424</v>
      </c>
      <c r="E215" s="192">
        <v>6925400.5409534406</v>
      </c>
      <c r="F215" s="274">
        <v>6919345</v>
      </c>
      <c r="G215" s="182">
        <f t="shared" si="20"/>
        <v>-6055.5409534405917</v>
      </c>
      <c r="H215" s="183">
        <f t="shared" si="21"/>
        <v>-8.743957721479179E-4</v>
      </c>
      <c r="I215" s="286">
        <f t="shared" si="18"/>
        <v>-3.0506503543781318</v>
      </c>
      <c r="J215" s="194">
        <v>653785.11475840921</v>
      </c>
      <c r="K215" s="195">
        <v>558436.62030682515</v>
      </c>
      <c r="L215" s="273">
        <v>562070.08676746942</v>
      </c>
      <c r="M215" s="196">
        <f t="shared" si="22"/>
        <v>1.8304616930197821</v>
      </c>
      <c r="N215" s="197">
        <v>614060.86519247526</v>
      </c>
      <c r="O215" s="198">
        <v>550430.08767461393</v>
      </c>
      <c r="P215" s="282">
        <v>552852.39864837914</v>
      </c>
      <c r="Q215" s="283">
        <f t="shared" si="19"/>
        <v>1.2203077953477139</v>
      </c>
      <c r="R215" s="268">
        <v>2</v>
      </c>
    </row>
    <row r="216" spans="1:18" ht="15">
      <c r="A216">
        <v>635</v>
      </c>
      <c r="B216" t="s">
        <v>210</v>
      </c>
      <c r="C216" s="228">
        <v>6439</v>
      </c>
      <c r="D216" s="188">
        <v>27682624.061653588</v>
      </c>
      <c r="E216" s="192">
        <v>27662706.366418295</v>
      </c>
      <c r="F216" s="274">
        <v>27638593</v>
      </c>
      <c r="G216" s="182">
        <f t="shared" si="20"/>
        <v>-24113.366418294609</v>
      </c>
      <c r="H216" s="183">
        <f t="shared" si="21"/>
        <v>-8.7169223787761851E-4</v>
      </c>
      <c r="I216" s="286">
        <f t="shared" si="18"/>
        <v>-3.7448930607694688</v>
      </c>
      <c r="J216" s="194">
        <v>-66417.489924504407</v>
      </c>
      <c r="K216" s="195">
        <v>-54468.801734895053</v>
      </c>
      <c r="L216" s="273">
        <v>-40000.643998499349</v>
      </c>
      <c r="M216" s="196">
        <f t="shared" si="22"/>
        <v>2.246957250566191</v>
      </c>
      <c r="N216" s="197">
        <v>-106243.53919095029</v>
      </c>
      <c r="O216" s="198">
        <v>-98243.663372613184</v>
      </c>
      <c r="P216" s="282">
        <v>-88598.224881671558</v>
      </c>
      <c r="Q216" s="283">
        <f t="shared" si="19"/>
        <v>1.4979715003791934</v>
      </c>
      <c r="R216" s="268">
        <v>6</v>
      </c>
    </row>
    <row r="217" spans="1:18" ht="15">
      <c r="A217">
        <v>636</v>
      </c>
      <c r="B217" t="s">
        <v>211</v>
      </c>
      <c r="C217" s="228">
        <v>8222</v>
      </c>
      <c r="D217" s="188">
        <v>31517397.837236129</v>
      </c>
      <c r="E217" s="192">
        <v>30600532.291705616</v>
      </c>
      <c r="F217" s="274">
        <v>30573828</v>
      </c>
      <c r="G217" s="182">
        <f t="shared" si="20"/>
        <v>-26704.291705615819</v>
      </c>
      <c r="H217" s="183">
        <f t="shared" si="21"/>
        <v>-8.7267409112534006E-4</v>
      </c>
      <c r="I217" s="286">
        <f t="shared" si="18"/>
        <v>-3.2479070427652417</v>
      </c>
      <c r="J217" s="194">
        <v>-18540.028925501207</v>
      </c>
      <c r="K217" s="195">
        <v>531586.66022544005</v>
      </c>
      <c r="L217" s="273">
        <v>547609.04309370148</v>
      </c>
      <c r="M217" s="196">
        <f t="shared" si="22"/>
        <v>1.9487208548116548</v>
      </c>
      <c r="N217" s="197">
        <v>-149647.34882601048</v>
      </c>
      <c r="O217" s="198">
        <v>216973.69706009197</v>
      </c>
      <c r="P217" s="282">
        <v>227655.28563894515</v>
      </c>
      <c r="Q217" s="283">
        <f t="shared" si="19"/>
        <v>1.2991472365425898</v>
      </c>
      <c r="R217" s="268">
        <v>2</v>
      </c>
    </row>
    <row r="218" spans="1:18" ht="15">
      <c r="A218">
        <v>638</v>
      </c>
      <c r="B218" t="s">
        <v>212</v>
      </c>
      <c r="C218" s="228">
        <v>51149</v>
      </c>
      <c r="D218" s="188">
        <v>172027201.53915384</v>
      </c>
      <c r="E218" s="192">
        <v>173281292.00437433</v>
      </c>
      <c r="F218" s="274">
        <v>173129251</v>
      </c>
      <c r="G218" s="182">
        <f t="shared" si="20"/>
        <v>-152041.00437432528</v>
      </c>
      <c r="H218" s="183">
        <f t="shared" si="21"/>
        <v>-8.7742307675364717E-4</v>
      </c>
      <c r="I218" s="286">
        <f t="shared" si="18"/>
        <v>-2.9725117670790295</v>
      </c>
      <c r="J218" s="194">
        <v>14297040.322339902</v>
      </c>
      <c r="K218" s="195">
        <v>13544482.154778905</v>
      </c>
      <c r="L218" s="273">
        <v>13635707.035093911</v>
      </c>
      <c r="M218" s="196">
        <f t="shared" si="22"/>
        <v>1.7835124892960914</v>
      </c>
      <c r="N218" s="197">
        <v>6230351.0312569141</v>
      </c>
      <c r="O218" s="198">
        <v>5730481.2472266341</v>
      </c>
      <c r="P218" s="282">
        <v>5791297.8341033831</v>
      </c>
      <c r="Q218" s="283">
        <f t="shared" si="19"/>
        <v>1.1890083261989297</v>
      </c>
      <c r="R218" s="268">
        <v>1</v>
      </c>
    </row>
    <row r="219" spans="1:18" ht="15">
      <c r="A219">
        <v>678</v>
      </c>
      <c r="B219" t="s">
        <v>213</v>
      </c>
      <c r="C219" s="228">
        <v>24260</v>
      </c>
      <c r="D219" s="188">
        <v>102152231.47084628</v>
      </c>
      <c r="E219" s="192">
        <v>100590043.27101809</v>
      </c>
      <c r="F219" s="274">
        <v>100805580</v>
      </c>
      <c r="G219" s="182">
        <f t="shared" si="20"/>
        <v>215536.72898191214</v>
      </c>
      <c r="H219" s="183">
        <f t="shared" si="21"/>
        <v>2.1427242893334391E-3</v>
      </c>
      <c r="I219" s="286">
        <f t="shared" si="18"/>
        <v>8.8844488450911854</v>
      </c>
      <c r="J219" s="194">
        <v>1208155.904785329</v>
      </c>
      <c r="K219" s="195">
        <v>2145509.4276835839</v>
      </c>
      <c r="L219" s="273">
        <v>2016187.6418590839</v>
      </c>
      <c r="M219" s="196">
        <f t="shared" si="22"/>
        <v>-5.3306589375309157</v>
      </c>
      <c r="N219" s="197">
        <v>800083.71615171281</v>
      </c>
      <c r="O219" s="198">
        <v>1424268.6282925105</v>
      </c>
      <c r="P219" s="282">
        <v>1338054.1044095384</v>
      </c>
      <c r="Q219" s="283">
        <f t="shared" si="19"/>
        <v>-3.5537726250194592</v>
      </c>
      <c r="R219" s="268">
        <v>17</v>
      </c>
    </row>
    <row r="220" spans="1:18" ht="15">
      <c r="A220">
        <v>680</v>
      </c>
      <c r="B220" t="s">
        <v>214</v>
      </c>
      <c r="C220" s="228">
        <v>24810</v>
      </c>
      <c r="D220" s="188">
        <v>90685408.400236696</v>
      </c>
      <c r="E220" s="192">
        <v>93845943.173678726</v>
      </c>
      <c r="F220" s="274">
        <v>90256463</v>
      </c>
      <c r="G220" s="182">
        <f t="shared" si="20"/>
        <v>-3589480.173678726</v>
      </c>
      <c r="H220" s="183">
        <f t="shared" si="21"/>
        <v>-3.8248645090984378E-2</v>
      </c>
      <c r="I220" s="286">
        <f t="shared" si="18"/>
        <v>-144.67876556544644</v>
      </c>
      <c r="J220" s="194">
        <v>-133595.95753684593</v>
      </c>
      <c r="K220" s="195">
        <v>-2030005.2962019176</v>
      </c>
      <c r="L220" s="273">
        <v>123682.93708904352</v>
      </c>
      <c r="M220" s="196">
        <f t="shared" si="22"/>
        <v>86.807264542158848</v>
      </c>
      <c r="N220" s="197">
        <v>577349.12044288695</v>
      </c>
      <c r="O220" s="198">
        <v>-685360.46629526175</v>
      </c>
      <c r="P220" s="282">
        <v>750431.68923208234</v>
      </c>
      <c r="Q220" s="283">
        <f t="shared" si="19"/>
        <v>57.871509694774041</v>
      </c>
      <c r="R220" s="268">
        <v>2</v>
      </c>
    </row>
    <row r="221" spans="1:18" ht="15">
      <c r="A221">
        <v>681</v>
      </c>
      <c r="B221" t="s">
        <v>215</v>
      </c>
      <c r="C221" s="228">
        <v>3330</v>
      </c>
      <c r="D221" s="188">
        <v>15692960.976924904</v>
      </c>
      <c r="E221" s="192">
        <v>15852727.293993816</v>
      </c>
      <c r="F221" s="274">
        <v>15854952</v>
      </c>
      <c r="G221" s="182">
        <f t="shared" si="20"/>
        <v>2224.7060061842203</v>
      </c>
      <c r="H221" s="183">
        <f t="shared" si="21"/>
        <v>1.4033585293724842E-4</v>
      </c>
      <c r="I221" s="286">
        <f t="shared" si="18"/>
        <v>0.66807988173700306</v>
      </c>
      <c r="J221" s="194">
        <v>468405.33619894285</v>
      </c>
      <c r="K221" s="195">
        <v>372556.66111358406</v>
      </c>
      <c r="L221" s="273">
        <v>371221.84530391701</v>
      </c>
      <c r="M221" s="196">
        <f t="shared" si="22"/>
        <v>-0.4008455884886043</v>
      </c>
      <c r="N221" s="197">
        <v>438658.12639755395</v>
      </c>
      <c r="O221" s="198">
        <v>374562.60995267588</v>
      </c>
      <c r="P221" s="282">
        <v>373672.73274623655</v>
      </c>
      <c r="Q221" s="283">
        <f t="shared" si="19"/>
        <v>-0.26723039232412221</v>
      </c>
      <c r="R221" s="268">
        <v>10</v>
      </c>
    </row>
    <row r="222" spans="1:18" ht="15">
      <c r="A222">
        <v>683</v>
      </c>
      <c r="B222" t="s">
        <v>216</v>
      </c>
      <c r="C222" s="228">
        <v>3670</v>
      </c>
      <c r="D222" s="188">
        <v>20134414.386992626</v>
      </c>
      <c r="E222" s="192">
        <v>19478297.880843148</v>
      </c>
      <c r="F222" s="274">
        <v>19461290</v>
      </c>
      <c r="G222" s="182">
        <f t="shared" si="20"/>
        <v>-17007.880843147635</v>
      </c>
      <c r="H222" s="183">
        <f t="shared" si="21"/>
        <v>-8.7317079486061455E-4</v>
      </c>
      <c r="I222" s="286">
        <f t="shared" si="18"/>
        <v>-4.6342999572609358</v>
      </c>
      <c r="J222" s="194">
        <v>-792339.39152986871</v>
      </c>
      <c r="K222" s="195">
        <v>-398656.05593182635</v>
      </c>
      <c r="L222" s="273">
        <v>-388451.5013686202</v>
      </c>
      <c r="M222" s="196">
        <f t="shared" si="22"/>
        <v>2.7805325785302872</v>
      </c>
      <c r="N222" s="197">
        <v>-229452.72984282419</v>
      </c>
      <c r="O222" s="198">
        <v>32765.491546780006</v>
      </c>
      <c r="P222" s="282">
        <v>39568.52792225578</v>
      </c>
      <c r="Q222" s="283">
        <f t="shared" si="19"/>
        <v>1.853688385688222</v>
      </c>
      <c r="R222" s="268">
        <v>19</v>
      </c>
    </row>
    <row r="223" spans="1:18" ht="15">
      <c r="A223">
        <v>684</v>
      </c>
      <c r="B223" t="s">
        <v>217</v>
      </c>
      <c r="C223" s="228">
        <v>38959</v>
      </c>
      <c r="D223" s="188">
        <v>149755029.73463148</v>
      </c>
      <c r="E223" s="192">
        <v>151338671.1418165</v>
      </c>
      <c r="F223" s="274">
        <v>151206263</v>
      </c>
      <c r="G223" s="182">
        <f t="shared" si="20"/>
        <v>-132408.14181649685</v>
      </c>
      <c r="H223" s="183">
        <f t="shared" si="21"/>
        <v>-8.7491280858690624E-4</v>
      </c>
      <c r="I223" s="286">
        <f t="shared" si="18"/>
        <v>-3.3986535028234002</v>
      </c>
      <c r="J223" s="194">
        <v>5095554.0548638199</v>
      </c>
      <c r="K223" s="195">
        <v>4145416.5769342268</v>
      </c>
      <c r="L223" s="273">
        <v>4224861.5882231388</v>
      </c>
      <c r="M223" s="196">
        <f t="shared" si="22"/>
        <v>2.0391953409715864</v>
      </c>
      <c r="N223" s="197">
        <v>5165541.5313064419</v>
      </c>
      <c r="O223" s="198">
        <v>4531279.6037305556</v>
      </c>
      <c r="P223" s="282">
        <v>4584242.9445898756</v>
      </c>
      <c r="Q223" s="283">
        <f t="shared" si="19"/>
        <v>1.3594635606488876</v>
      </c>
      <c r="R223" s="268">
        <v>4</v>
      </c>
    </row>
    <row r="224" spans="1:18" ht="15">
      <c r="A224">
        <v>686</v>
      </c>
      <c r="B224" t="s">
        <v>218</v>
      </c>
      <c r="C224" s="228">
        <v>3033</v>
      </c>
      <c r="D224" s="188">
        <v>17653867.695071399</v>
      </c>
      <c r="E224" s="192">
        <v>16705042.30598022</v>
      </c>
      <c r="F224" s="274">
        <v>16722474</v>
      </c>
      <c r="G224" s="182">
        <f t="shared" si="20"/>
        <v>17431.694019779563</v>
      </c>
      <c r="H224" s="183">
        <f t="shared" si="21"/>
        <v>1.043498944838901E-3</v>
      </c>
      <c r="I224" s="286">
        <f t="shared" si="18"/>
        <v>5.7473438904647418</v>
      </c>
      <c r="J224" s="194">
        <v>-996286.42114891601</v>
      </c>
      <c r="K224" s="195">
        <v>-426983.92624498799</v>
      </c>
      <c r="L224" s="273">
        <v>-437443.22531851195</v>
      </c>
      <c r="M224" s="196">
        <f t="shared" si="22"/>
        <v>-3.4484995296814898</v>
      </c>
      <c r="N224" s="197">
        <v>-799286.02030608081</v>
      </c>
      <c r="O224" s="198">
        <v>-419879.33018916391</v>
      </c>
      <c r="P224" s="282">
        <v>-426852.19623817643</v>
      </c>
      <c r="Q224" s="283">
        <f t="shared" si="19"/>
        <v>-2.2989996864531879</v>
      </c>
      <c r="R224" s="268">
        <v>11</v>
      </c>
    </row>
    <row r="225" spans="1:18" ht="15">
      <c r="A225">
        <v>687</v>
      </c>
      <c r="B225" t="s">
        <v>219</v>
      </c>
      <c r="C225" s="228">
        <v>1513</v>
      </c>
      <c r="D225" s="188">
        <v>10233301.689597916</v>
      </c>
      <c r="E225" s="192">
        <v>10060732.380567329</v>
      </c>
      <c r="F225" s="274">
        <v>10051916</v>
      </c>
      <c r="G225" s="182">
        <f t="shared" si="20"/>
        <v>-8816.3805673290044</v>
      </c>
      <c r="H225" s="183">
        <f t="shared" si="21"/>
        <v>-8.763159811663577E-4</v>
      </c>
      <c r="I225" s="286">
        <f t="shared" si="18"/>
        <v>-5.8270856360403203</v>
      </c>
      <c r="J225" s="194">
        <v>-292896.36728557182</v>
      </c>
      <c r="K225" s="195">
        <v>-189341.23612283001</v>
      </c>
      <c r="L225" s="273">
        <v>-184051.24712608245</v>
      </c>
      <c r="M225" s="196">
        <f t="shared" si="22"/>
        <v>3.4963575655965373</v>
      </c>
      <c r="N225" s="197">
        <v>-352603.88427035289</v>
      </c>
      <c r="O225" s="198">
        <v>-283806.47726833256</v>
      </c>
      <c r="P225" s="282">
        <v>-280279.81793716457</v>
      </c>
      <c r="Q225" s="283">
        <f t="shared" si="19"/>
        <v>2.3309050437329741</v>
      </c>
      <c r="R225" s="268">
        <v>11</v>
      </c>
    </row>
    <row r="226" spans="1:18" ht="15">
      <c r="A226">
        <v>689</v>
      </c>
      <c r="B226" t="s">
        <v>220</v>
      </c>
      <c r="C226" s="228">
        <v>3092</v>
      </c>
      <c r="D226" s="188">
        <v>16759673.047192574</v>
      </c>
      <c r="E226" s="192">
        <v>16191867.866972402</v>
      </c>
      <c r="F226" s="274">
        <v>16177747</v>
      </c>
      <c r="G226" s="182">
        <f t="shared" si="20"/>
        <v>-14120.866972401738</v>
      </c>
      <c r="H226" s="183">
        <f t="shared" si="21"/>
        <v>-8.7209623302355265E-4</v>
      </c>
      <c r="I226" s="286">
        <f t="shared" si="18"/>
        <v>-4.5669039367405366</v>
      </c>
      <c r="J226" s="194">
        <v>1129509.06268098</v>
      </c>
      <c r="K226" s="195">
        <v>1470208.3454219922</v>
      </c>
      <c r="L226" s="273">
        <v>1478680.7573115446</v>
      </c>
      <c r="M226" s="196">
        <f t="shared" si="22"/>
        <v>2.7401073381475975</v>
      </c>
      <c r="N226" s="197">
        <v>789964.38609171181</v>
      </c>
      <c r="O226" s="198">
        <v>1016811.4433125353</v>
      </c>
      <c r="P226" s="282">
        <v>1022459.7179055756</v>
      </c>
      <c r="Q226" s="283">
        <f t="shared" si="19"/>
        <v>1.8267382254334887</v>
      </c>
      <c r="R226" s="268">
        <v>9</v>
      </c>
    </row>
    <row r="227" spans="1:18" ht="15">
      <c r="A227">
        <v>691</v>
      </c>
      <c r="B227" t="s">
        <v>221</v>
      </c>
      <c r="C227" s="228">
        <v>2690</v>
      </c>
      <c r="D227" s="188">
        <v>12483117.751859296</v>
      </c>
      <c r="E227" s="192">
        <v>12501655.151850088</v>
      </c>
      <c r="F227" s="274">
        <v>12490744</v>
      </c>
      <c r="G227" s="182">
        <f t="shared" si="20"/>
        <v>-10911.151850087568</v>
      </c>
      <c r="H227" s="183">
        <f t="shared" si="21"/>
        <v>-8.7277658178508107E-4</v>
      </c>
      <c r="I227" s="286">
        <f t="shared" si="18"/>
        <v>-4.056190278842962</v>
      </c>
      <c r="J227" s="194">
        <v>542600.85748709925</v>
      </c>
      <c r="K227" s="195">
        <v>531485.44803853391</v>
      </c>
      <c r="L227" s="273">
        <v>538032.02669340617</v>
      </c>
      <c r="M227" s="196">
        <f t="shared" si="22"/>
        <v>2.4336723624060421</v>
      </c>
      <c r="N227" s="197">
        <v>58297.798095752107</v>
      </c>
      <c r="O227" s="198">
        <v>50763.298600205839</v>
      </c>
      <c r="P227" s="282">
        <v>55127.68437012424</v>
      </c>
      <c r="Q227" s="283">
        <f t="shared" si="19"/>
        <v>1.6224482416053534</v>
      </c>
      <c r="R227" s="268">
        <v>17</v>
      </c>
    </row>
    <row r="228" spans="1:18" ht="15">
      <c r="A228">
        <v>694</v>
      </c>
      <c r="B228" t="s">
        <v>222</v>
      </c>
      <c r="C228" s="228">
        <v>28521</v>
      </c>
      <c r="D228" s="188">
        <v>108631868.77563421</v>
      </c>
      <c r="E228" s="192">
        <v>107760309.60778086</v>
      </c>
      <c r="F228" s="274">
        <v>107666191</v>
      </c>
      <c r="G228" s="182">
        <f t="shared" si="20"/>
        <v>-94118.607780858874</v>
      </c>
      <c r="H228" s="183">
        <f t="shared" si="21"/>
        <v>-8.7340699115867257E-4</v>
      </c>
      <c r="I228" s="286">
        <f t="shared" si="18"/>
        <v>-3.2999757294926151</v>
      </c>
      <c r="J228" s="194">
        <v>-397138.85914855823</v>
      </c>
      <c r="K228" s="195">
        <v>125865.16744013167</v>
      </c>
      <c r="L228" s="273">
        <v>182336.14887084407</v>
      </c>
      <c r="M228" s="196">
        <f t="shared" si="22"/>
        <v>1.9799790130329373</v>
      </c>
      <c r="N228" s="197">
        <v>1318536.44774536</v>
      </c>
      <c r="O228" s="198">
        <v>1665994.9779133808</v>
      </c>
      <c r="P228" s="282">
        <v>1703642.2988672403</v>
      </c>
      <c r="Q228" s="283">
        <f t="shared" si="19"/>
        <v>1.3199860086904205</v>
      </c>
      <c r="R228" s="268">
        <v>5</v>
      </c>
    </row>
    <row r="229" spans="1:18" ht="15">
      <c r="A229">
        <v>697</v>
      </c>
      <c r="B229" t="s">
        <v>223</v>
      </c>
      <c r="C229" s="228">
        <v>1210</v>
      </c>
      <c r="D229" s="188">
        <v>7824205.1039639385</v>
      </c>
      <c r="E229" s="192">
        <v>7868007.0053934511</v>
      </c>
      <c r="F229" s="274">
        <v>7927012</v>
      </c>
      <c r="G229" s="182">
        <f t="shared" si="20"/>
        <v>59004.99460654892</v>
      </c>
      <c r="H229" s="183">
        <f t="shared" si="21"/>
        <v>7.4993571518303815E-3</v>
      </c>
      <c r="I229" s="286">
        <f t="shared" si="18"/>
        <v>48.764458352519767</v>
      </c>
      <c r="J229" s="194">
        <v>-69085.151303993844</v>
      </c>
      <c r="K229" s="195">
        <v>-95358.953015399791</v>
      </c>
      <c r="L229" s="273">
        <v>-130762.00988030998</v>
      </c>
      <c r="M229" s="196">
        <f t="shared" si="22"/>
        <v>-29.25872468174396</v>
      </c>
      <c r="N229" s="197">
        <v>-34279.641955663748</v>
      </c>
      <c r="O229" s="198">
        <v>-51925.189120900082</v>
      </c>
      <c r="P229" s="282">
        <v>-75527.227030838651</v>
      </c>
      <c r="Q229" s="283">
        <f t="shared" si="19"/>
        <v>-19.505816454494685</v>
      </c>
      <c r="R229" s="268">
        <v>18</v>
      </c>
    </row>
    <row r="230" spans="1:18" ht="15">
      <c r="A230">
        <v>698</v>
      </c>
      <c r="B230" t="s">
        <v>224</v>
      </c>
      <c r="C230" s="228">
        <v>64180</v>
      </c>
      <c r="D230" s="188">
        <v>258707045.43857855</v>
      </c>
      <c r="E230" s="192">
        <v>252998989.4780775</v>
      </c>
      <c r="F230" s="274">
        <v>252778136</v>
      </c>
      <c r="G230" s="182">
        <f t="shared" si="20"/>
        <v>-220853.47807750106</v>
      </c>
      <c r="H230" s="183">
        <f t="shared" si="21"/>
        <v>-8.7294213519630731E-4</v>
      </c>
      <c r="I230" s="286">
        <f t="shared" si="18"/>
        <v>-3.4411573399423663</v>
      </c>
      <c r="J230" s="194">
        <v>-21866938.844747391</v>
      </c>
      <c r="K230" s="195">
        <v>-18442232.224565633</v>
      </c>
      <c r="L230" s="273">
        <v>-18309719.873889558</v>
      </c>
      <c r="M230" s="196">
        <f t="shared" si="22"/>
        <v>2.0646985147409569</v>
      </c>
      <c r="N230" s="197">
        <v>-14239564.998743877</v>
      </c>
      <c r="O230" s="198">
        <v>-11954183.995412966</v>
      </c>
      <c r="P230" s="282">
        <v>-11865842.428295489</v>
      </c>
      <c r="Q230" s="283">
        <f t="shared" si="19"/>
        <v>1.3764656764954322</v>
      </c>
      <c r="R230" s="268">
        <v>19</v>
      </c>
    </row>
    <row r="231" spans="1:18" ht="15">
      <c r="A231">
        <v>700</v>
      </c>
      <c r="B231" t="s">
        <v>225</v>
      </c>
      <c r="C231" s="228">
        <v>4913</v>
      </c>
      <c r="D231" s="188">
        <v>23388291.999215499</v>
      </c>
      <c r="E231" s="192">
        <v>23044480.173908323</v>
      </c>
      <c r="F231" s="274">
        <v>23024392</v>
      </c>
      <c r="G231" s="182">
        <f t="shared" si="20"/>
        <v>-20088.17390832305</v>
      </c>
      <c r="H231" s="183">
        <f t="shared" si="21"/>
        <v>-8.7171304176639685E-4</v>
      </c>
      <c r="I231" s="286">
        <f t="shared" si="18"/>
        <v>-4.0887795457608487</v>
      </c>
      <c r="J231" s="194">
        <v>24491.904781800073</v>
      </c>
      <c r="K231" s="195">
        <v>230784.65618846891</v>
      </c>
      <c r="L231" s="273">
        <v>242837.30904163822</v>
      </c>
      <c r="M231" s="196">
        <f t="shared" si="22"/>
        <v>2.4532165384020566</v>
      </c>
      <c r="N231" s="197">
        <v>363257.22067607666</v>
      </c>
      <c r="O231" s="198">
        <v>500685.7787524258</v>
      </c>
      <c r="P231" s="282">
        <v>508720.88065454521</v>
      </c>
      <c r="Q231" s="283">
        <f t="shared" si="19"/>
        <v>1.6354776922693686</v>
      </c>
      <c r="R231" s="268">
        <v>9</v>
      </c>
    </row>
    <row r="232" spans="1:18" ht="15">
      <c r="A232">
        <v>702</v>
      </c>
      <c r="B232" t="s">
        <v>226</v>
      </c>
      <c r="C232" s="228">
        <v>4155</v>
      </c>
      <c r="D232" s="188">
        <v>21805571.632735141</v>
      </c>
      <c r="E232" s="192">
        <v>20961838.670669135</v>
      </c>
      <c r="F232" s="274">
        <v>21032282</v>
      </c>
      <c r="G232" s="182">
        <f t="shared" si="20"/>
        <v>70443.329330865294</v>
      </c>
      <c r="H232" s="183">
        <f t="shared" si="21"/>
        <v>3.3605510679477354E-3</v>
      </c>
      <c r="I232" s="286">
        <f t="shared" si="18"/>
        <v>16.953869875057833</v>
      </c>
      <c r="J232" s="194">
        <v>131508.66390615053</v>
      </c>
      <c r="K232" s="195">
        <v>637766.89725443523</v>
      </c>
      <c r="L232" s="273">
        <v>595501.04167854588</v>
      </c>
      <c r="M232" s="196">
        <f t="shared" si="22"/>
        <v>-10.172287743896353</v>
      </c>
      <c r="N232" s="197">
        <v>-89933.549841044558</v>
      </c>
      <c r="O232" s="198">
        <v>247245.8280607574</v>
      </c>
      <c r="P232" s="282">
        <v>219068.59101016991</v>
      </c>
      <c r="Q232" s="283">
        <f t="shared" si="19"/>
        <v>-6.7815251625962665</v>
      </c>
      <c r="R232" s="268">
        <v>6</v>
      </c>
    </row>
    <row r="233" spans="1:18" ht="15">
      <c r="A233">
        <v>704</v>
      </c>
      <c r="B233" t="s">
        <v>227</v>
      </c>
      <c r="C233" s="228">
        <v>6379</v>
      </c>
      <c r="D233" s="188">
        <v>19459253.189540323</v>
      </c>
      <c r="E233" s="192">
        <v>19332734.673876345</v>
      </c>
      <c r="F233" s="274">
        <v>19315804</v>
      </c>
      <c r="G233" s="182">
        <f t="shared" si="20"/>
        <v>-16930.673876345158</v>
      </c>
      <c r="H233" s="183">
        <f t="shared" si="21"/>
        <v>-8.7575162862101399E-4</v>
      </c>
      <c r="I233" s="286">
        <f t="shared" si="18"/>
        <v>-2.6541266462368958</v>
      </c>
      <c r="J233" s="194">
        <v>368904.36564034637</v>
      </c>
      <c r="K233" s="195">
        <v>444813.24471233913</v>
      </c>
      <c r="L233" s="273">
        <v>454971.36601067602</v>
      </c>
      <c r="M233" s="196">
        <f t="shared" si="22"/>
        <v>1.5924316191153614</v>
      </c>
      <c r="N233" s="197">
        <v>-62926.853982607601</v>
      </c>
      <c r="O233" s="198">
        <v>-12281.525754025564</v>
      </c>
      <c r="P233" s="282">
        <v>-5509.4448884603189</v>
      </c>
      <c r="Q233" s="283">
        <f t="shared" si="19"/>
        <v>1.0616210794113883</v>
      </c>
      <c r="R233" s="268">
        <v>2</v>
      </c>
    </row>
    <row r="234" spans="1:18" ht="15">
      <c r="A234">
        <v>707</v>
      </c>
      <c r="B234" t="s">
        <v>228</v>
      </c>
      <c r="C234" s="228">
        <v>2032</v>
      </c>
      <c r="D234" s="188">
        <v>11381700.778012965</v>
      </c>
      <c r="E234" s="192">
        <v>11465108.913561646</v>
      </c>
      <c r="F234" s="274">
        <v>11455107</v>
      </c>
      <c r="G234" s="182">
        <f t="shared" si="20"/>
        <v>-10001.913561645895</v>
      </c>
      <c r="H234" s="183">
        <f t="shared" si="21"/>
        <v>-8.7237841672964899E-4</v>
      </c>
      <c r="I234" s="286">
        <f t="shared" si="18"/>
        <v>-4.9222015559280985</v>
      </c>
      <c r="J234" s="194">
        <v>164674.92679496965</v>
      </c>
      <c r="K234" s="195">
        <v>114640.28682437965</v>
      </c>
      <c r="L234" s="273">
        <v>120641.47269543461</v>
      </c>
      <c r="M234" s="196">
        <f t="shared" si="22"/>
        <v>2.9533395034719274</v>
      </c>
      <c r="N234" s="197">
        <v>279537.68185277825</v>
      </c>
      <c r="O234" s="198">
        <v>246000.29508415933</v>
      </c>
      <c r="P234" s="282">
        <v>250001.08566486579</v>
      </c>
      <c r="Q234" s="283">
        <f t="shared" si="19"/>
        <v>1.9688930023161748</v>
      </c>
      <c r="R234" s="268">
        <v>12</v>
      </c>
    </row>
    <row r="235" spans="1:18" ht="15">
      <c r="A235">
        <v>710</v>
      </c>
      <c r="B235" t="s">
        <v>229</v>
      </c>
      <c r="C235" s="228">
        <v>27484</v>
      </c>
      <c r="D235" s="188">
        <v>117376995.72298642</v>
      </c>
      <c r="E235" s="192">
        <v>113388399.63715878</v>
      </c>
      <c r="F235" s="274">
        <v>113289650</v>
      </c>
      <c r="G235" s="182">
        <f t="shared" si="20"/>
        <v>-98749.63715878129</v>
      </c>
      <c r="H235" s="183">
        <f t="shared" si="21"/>
        <v>-8.7089717709023747E-4</v>
      </c>
      <c r="I235" s="286">
        <f t="shared" si="18"/>
        <v>-3.592986361475087</v>
      </c>
      <c r="J235" s="194">
        <v>-4328872.1656706752</v>
      </c>
      <c r="K235" s="195">
        <v>-1935684.5290115527</v>
      </c>
      <c r="L235" s="273">
        <v>-1876434.7318152732</v>
      </c>
      <c r="M235" s="196">
        <f t="shared" si="22"/>
        <v>2.1557923590554329</v>
      </c>
      <c r="N235" s="197">
        <v>-1221505.3455643367</v>
      </c>
      <c r="O235" s="198">
        <v>373423.25477128586</v>
      </c>
      <c r="P235" s="282">
        <v>412923.11956884601</v>
      </c>
      <c r="Q235" s="283">
        <f t="shared" si="19"/>
        <v>1.4371949060384277</v>
      </c>
      <c r="R235" s="268">
        <v>1</v>
      </c>
    </row>
    <row r="236" spans="1:18" ht="15">
      <c r="A236">
        <v>729</v>
      </c>
      <c r="B236" t="s">
        <v>230</v>
      </c>
      <c r="C236" s="228">
        <v>9117</v>
      </c>
      <c r="D236" s="188">
        <v>43246882.175291419</v>
      </c>
      <c r="E236" s="192">
        <v>43494410.314101383</v>
      </c>
      <c r="F236" s="274">
        <v>43456462</v>
      </c>
      <c r="G236" s="182">
        <f t="shared" si="20"/>
        <v>-37948.31410138309</v>
      </c>
      <c r="H236" s="183">
        <f t="shared" si="21"/>
        <v>-8.7248715012650294E-4</v>
      </c>
      <c r="I236" s="286">
        <f t="shared" si="18"/>
        <v>-4.162368553403871</v>
      </c>
      <c r="J236" s="194">
        <v>123482.79004351576</v>
      </c>
      <c r="K236" s="195">
        <v>-25004.206286530865</v>
      </c>
      <c r="L236" s="273">
        <v>-2235.4910099561166</v>
      </c>
      <c r="M236" s="196">
        <f t="shared" si="22"/>
        <v>2.4973911677717173</v>
      </c>
      <c r="N236" s="197">
        <v>283378.3403821871</v>
      </c>
      <c r="O236" s="198">
        <v>183858.92065700068</v>
      </c>
      <c r="P236" s="282">
        <v>199038.06417472914</v>
      </c>
      <c r="Q236" s="283">
        <f t="shared" si="19"/>
        <v>1.6649274451824567</v>
      </c>
      <c r="R236" s="268">
        <v>13</v>
      </c>
    </row>
    <row r="237" spans="1:18" ht="15">
      <c r="A237">
        <v>732</v>
      </c>
      <c r="B237" t="s">
        <v>231</v>
      </c>
      <c r="C237" s="228">
        <v>3416</v>
      </c>
      <c r="D237" s="188">
        <v>23019861.271481175</v>
      </c>
      <c r="E237" s="192">
        <v>23138846.126332399</v>
      </c>
      <c r="F237" s="274">
        <v>23118694</v>
      </c>
      <c r="G237" s="182">
        <f t="shared" si="20"/>
        <v>-20152.126332398504</v>
      </c>
      <c r="H237" s="183">
        <f t="shared" si="21"/>
        <v>-8.7092183518455756E-4</v>
      </c>
      <c r="I237" s="286">
        <f t="shared" si="18"/>
        <v>-5.8993344064398432</v>
      </c>
      <c r="J237" s="194">
        <v>-545544.63024855475</v>
      </c>
      <c r="K237" s="195">
        <v>-616935.59240299731</v>
      </c>
      <c r="L237" s="273">
        <v>-604844.44520688534</v>
      </c>
      <c r="M237" s="196">
        <f t="shared" si="22"/>
        <v>3.5395629965198969</v>
      </c>
      <c r="N237" s="197">
        <v>618966.55828274123</v>
      </c>
      <c r="O237" s="198">
        <v>571373.45362702187</v>
      </c>
      <c r="P237" s="282">
        <v>579434.21842443536</v>
      </c>
      <c r="Q237" s="283">
        <f t="shared" si="19"/>
        <v>2.359708664348211</v>
      </c>
      <c r="R237" s="268">
        <v>19</v>
      </c>
    </row>
    <row r="238" spans="1:18" ht="15">
      <c r="A238">
        <v>734</v>
      </c>
      <c r="B238" t="s">
        <v>232</v>
      </c>
      <c r="C238" s="228">
        <v>51400</v>
      </c>
      <c r="D238" s="188">
        <v>213100531.63529322</v>
      </c>
      <c r="E238" s="192">
        <v>214469812.87689772</v>
      </c>
      <c r="F238" s="274">
        <v>214282886</v>
      </c>
      <c r="G238" s="182">
        <f t="shared" si="20"/>
        <v>-186926.87689772248</v>
      </c>
      <c r="H238" s="183">
        <f t="shared" si="21"/>
        <v>-8.7157663071686252E-4</v>
      </c>
      <c r="I238" s="286">
        <f t="shared" si="18"/>
        <v>-3.6367096672708654</v>
      </c>
      <c r="J238" s="194">
        <v>-2487116.5794258942</v>
      </c>
      <c r="K238" s="195">
        <v>-3308608.4432117837</v>
      </c>
      <c r="L238" s="273">
        <v>-3196452.2279215986</v>
      </c>
      <c r="M238" s="196">
        <f t="shared" si="22"/>
        <v>2.182027534828503</v>
      </c>
      <c r="N238" s="197">
        <v>309393.39313882607</v>
      </c>
      <c r="O238" s="198">
        <v>-239626.30460658</v>
      </c>
      <c r="P238" s="282">
        <v>-164855.49441304526</v>
      </c>
      <c r="Q238" s="283">
        <f t="shared" si="19"/>
        <v>1.4546850232205202</v>
      </c>
      <c r="R238" s="268">
        <v>2</v>
      </c>
    </row>
    <row r="239" spans="1:18" ht="15">
      <c r="A239">
        <v>738</v>
      </c>
      <c r="B239" t="s">
        <v>233</v>
      </c>
      <c r="C239" s="228">
        <v>2959</v>
      </c>
      <c r="D239" s="188">
        <v>10512750.439075278</v>
      </c>
      <c r="E239" s="192">
        <v>10523583.586074075</v>
      </c>
      <c r="F239" s="274">
        <v>10514389</v>
      </c>
      <c r="G239" s="182">
        <f t="shared" si="20"/>
        <v>-9194.5860740747303</v>
      </c>
      <c r="H239" s="183">
        <f t="shared" si="21"/>
        <v>-8.7371245725096768E-4</v>
      </c>
      <c r="I239" s="286">
        <f t="shared" si="18"/>
        <v>-3.1073288523402267</v>
      </c>
      <c r="J239" s="194">
        <v>49480.871822607842</v>
      </c>
      <c r="K239" s="195">
        <v>42980.626732935554</v>
      </c>
      <c r="L239" s="273">
        <v>48497.464560992346</v>
      </c>
      <c r="M239" s="196">
        <f t="shared" si="22"/>
        <v>1.8644264373290951</v>
      </c>
      <c r="N239" s="197">
        <v>-5136.5945934219262</v>
      </c>
      <c r="O239" s="198">
        <v>-9463.7852297800055</v>
      </c>
      <c r="P239" s="282">
        <v>-5785.8933444046088</v>
      </c>
      <c r="Q239" s="283">
        <f t="shared" si="19"/>
        <v>1.2429509582208167</v>
      </c>
      <c r="R239" s="268">
        <v>2</v>
      </c>
    </row>
    <row r="240" spans="1:18" ht="15">
      <c r="A240">
        <v>739</v>
      </c>
      <c r="B240" t="s">
        <v>234</v>
      </c>
      <c r="C240" s="228">
        <v>3261</v>
      </c>
      <c r="D240" s="188">
        <v>16100228.865146942</v>
      </c>
      <c r="E240" s="192">
        <v>16032387.582548911</v>
      </c>
      <c r="F240" s="274">
        <v>16018405</v>
      </c>
      <c r="G240" s="182">
        <f t="shared" si="20"/>
        <v>-13982.582548910752</v>
      </c>
      <c r="H240" s="183">
        <f t="shared" si="21"/>
        <v>-8.7214599054046384E-4</v>
      </c>
      <c r="I240" s="286">
        <f t="shared" si="18"/>
        <v>-4.2878204688472099</v>
      </c>
      <c r="J240" s="194">
        <v>1438017.4488031343</v>
      </c>
      <c r="K240" s="195">
        <v>1478741.3775588991</v>
      </c>
      <c r="L240" s="273">
        <v>1487130.9457899807</v>
      </c>
      <c r="M240" s="196">
        <f t="shared" si="22"/>
        <v>2.5726980162777031</v>
      </c>
      <c r="N240" s="197">
        <v>1204309.2226618777</v>
      </c>
      <c r="O240" s="198">
        <v>1231119.9742539793</v>
      </c>
      <c r="P240" s="282">
        <v>1236713.0197413699</v>
      </c>
      <c r="Q240" s="283">
        <f t="shared" si="19"/>
        <v>1.7151320108526826</v>
      </c>
      <c r="R240" s="268">
        <v>9</v>
      </c>
    </row>
    <row r="241" spans="1:18" ht="15">
      <c r="A241">
        <v>740</v>
      </c>
      <c r="B241" t="s">
        <v>235</v>
      </c>
      <c r="C241" s="228">
        <v>32547</v>
      </c>
      <c r="D241" s="188">
        <v>156536489.09615523</v>
      </c>
      <c r="E241" s="192">
        <v>157229621.81852001</v>
      </c>
      <c r="F241" s="274">
        <v>156287133</v>
      </c>
      <c r="G241" s="182">
        <f t="shared" si="20"/>
        <v>-942488.81852000952</v>
      </c>
      <c r="H241" s="183">
        <f t="shared" si="21"/>
        <v>-5.9943464063525092E-3</v>
      </c>
      <c r="I241" s="286">
        <f t="shared" si="18"/>
        <v>-28.957778551633314</v>
      </c>
      <c r="J241" s="194">
        <v>-2170470.1955421437</v>
      </c>
      <c r="K241" s="195">
        <v>-2586297.905616194</v>
      </c>
      <c r="L241" s="273">
        <v>-2020804.7409270357</v>
      </c>
      <c r="M241" s="196">
        <f t="shared" si="22"/>
        <v>17.374663246663541</v>
      </c>
      <c r="N241" s="197">
        <v>129236.48823625229</v>
      </c>
      <c r="O241" s="198">
        <v>-148899.44689474697</v>
      </c>
      <c r="P241" s="282">
        <v>228095.99623139377</v>
      </c>
      <c r="Q241" s="283">
        <f t="shared" si="19"/>
        <v>11.58310883111011</v>
      </c>
      <c r="R241" s="268">
        <v>10</v>
      </c>
    </row>
    <row r="242" spans="1:18" ht="15">
      <c r="A242">
        <v>742</v>
      </c>
      <c r="B242" t="s">
        <v>236</v>
      </c>
      <c r="C242" s="228">
        <v>1009</v>
      </c>
      <c r="D242" s="188">
        <v>5897983.2357324203</v>
      </c>
      <c r="E242" s="192">
        <v>5924079.0668551186</v>
      </c>
      <c r="F242" s="274">
        <v>5719962</v>
      </c>
      <c r="G242" s="182">
        <f t="shared" si="20"/>
        <v>-204117.06685511861</v>
      </c>
      <c r="H242" s="183">
        <f t="shared" si="21"/>
        <v>-3.445549334362228E-2</v>
      </c>
      <c r="I242" s="286">
        <f t="shared" si="18"/>
        <v>-202.29639926176276</v>
      </c>
      <c r="J242" s="194">
        <v>-268220.85009494331</v>
      </c>
      <c r="K242" s="195">
        <v>-283877.66952237871</v>
      </c>
      <c r="L242" s="273">
        <v>-161407.18414677025</v>
      </c>
      <c r="M242" s="196">
        <f t="shared" si="22"/>
        <v>121.37808263192117</v>
      </c>
      <c r="N242" s="197">
        <v>52328.302802560662</v>
      </c>
      <c r="O242" s="198">
        <v>41878.421214976319</v>
      </c>
      <c r="P242" s="282">
        <v>123525.4114653835</v>
      </c>
      <c r="Q242" s="283">
        <f t="shared" si="19"/>
        <v>80.918721754615632</v>
      </c>
      <c r="R242" s="268">
        <v>19</v>
      </c>
    </row>
    <row r="243" spans="1:18" ht="15">
      <c r="A243">
        <v>743</v>
      </c>
      <c r="B243" t="s">
        <v>237</v>
      </c>
      <c r="C243" s="228">
        <v>64736</v>
      </c>
      <c r="D243" s="188">
        <v>237789138.30301598</v>
      </c>
      <c r="E243" s="192">
        <v>240822173.45511141</v>
      </c>
      <c r="F243" s="274">
        <v>240638585</v>
      </c>
      <c r="G243" s="182">
        <f t="shared" si="20"/>
        <v>-183588.45511141419</v>
      </c>
      <c r="H243" s="183">
        <f t="shared" si="21"/>
        <v>-7.6234032970238336E-4</v>
      </c>
      <c r="I243" s="286">
        <f t="shared" si="18"/>
        <v>-2.8359561157843269</v>
      </c>
      <c r="J243" s="194">
        <v>-3788102.496411154</v>
      </c>
      <c r="K243" s="195">
        <v>-5608038.1642504819</v>
      </c>
      <c r="L243" s="273">
        <v>-5497885.2655691179</v>
      </c>
      <c r="M243" s="196">
        <f t="shared" si="22"/>
        <v>1.7015709756760384</v>
      </c>
      <c r="N243" s="197">
        <v>-1551476.2534244265</v>
      </c>
      <c r="O243" s="198">
        <v>-2762742.1828595041</v>
      </c>
      <c r="P243" s="282">
        <v>-2689306.917071817</v>
      </c>
      <c r="Q243" s="283">
        <f t="shared" si="19"/>
        <v>1.134380650452409</v>
      </c>
      <c r="R243" s="268">
        <v>14</v>
      </c>
    </row>
    <row r="244" spans="1:18" ht="15">
      <c r="A244">
        <v>746</v>
      </c>
      <c r="B244" t="s">
        <v>238</v>
      </c>
      <c r="C244" s="228">
        <v>4781</v>
      </c>
      <c r="D244" s="188">
        <v>21393638.702176061</v>
      </c>
      <c r="E244" s="192">
        <v>21175403.849568598</v>
      </c>
      <c r="F244" s="274">
        <v>21308934</v>
      </c>
      <c r="G244" s="182">
        <f t="shared" si="20"/>
        <v>133530.15043140203</v>
      </c>
      <c r="H244" s="183">
        <f t="shared" si="21"/>
        <v>6.3059080894045105E-3</v>
      </c>
      <c r="I244" s="286">
        <f t="shared" si="18"/>
        <v>27.92933495741519</v>
      </c>
      <c r="J244" s="194">
        <v>-154755.67490200824</v>
      </c>
      <c r="K244" s="195">
        <v>-23797.71269851752</v>
      </c>
      <c r="L244" s="273">
        <v>-103915.72865544069</v>
      </c>
      <c r="M244" s="196">
        <f t="shared" si="22"/>
        <v>-16.757585433366067</v>
      </c>
      <c r="N244" s="197">
        <v>-640250.2986837558</v>
      </c>
      <c r="O244" s="198">
        <v>-553246.26753906161</v>
      </c>
      <c r="P244" s="282">
        <v>-606658.27817700489</v>
      </c>
      <c r="Q244" s="283">
        <f t="shared" si="19"/>
        <v>-11.171723622242896</v>
      </c>
      <c r="R244" s="268">
        <v>17</v>
      </c>
    </row>
    <row r="245" spans="1:18" ht="15">
      <c r="A245">
        <v>747</v>
      </c>
      <c r="B245" t="s">
        <v>239</v>
      </c>
      <c r="C245" s="228">
        <v>1352</v>
      </c>
      <c r="D245" s="188">
        <v>6480749.242080736</v>
      </c>
      <c r="E245" s="192">
        <v>7831707.4182290668</v>
      </c>
      <c r="F245" s="274">
        <v>6215855</v>
      </c>
      <c r="G245" s="182">
        <f t="shared" si="20"/>
        <v>-1615852.4182290668</v>
      </c>
      <c r="H245" s="183">
        <f t="shared" si="21"/>
        <v>-0.20632185702801051</v>
      </c>
      <c r="I245" s="286">
        <f t="shared" si="18"/>
        <v>-1195.1571140747535</v>
      </c>
      <c r="J245" s="194">
        <v>288613.01998115837</v>
      </c>
      <c r="K245" s="195">
        <v>-521952.36310029594</v>
      </c>
      <c r="L245" s="273">
        <v>447558.96251326235</v>
      </c>
      <c r="M245" s="196">
        <f t="shared" si="22"/>
        <v>717.09417574967324</v>
      </c>
      <c r="N245" s="197">
        <v>259380.59317902187</v>
      </c>
      <c r="O245" s="198">
        <v>-281164.58899418393</v>
      </c>
      <c r="P245" s="282">
        <v>365176.29474819027</v>
      </c>
      <c r="Q245" s="283">
        <f t="shared" si="19"/>
        <v>478.06278383311695</v>
      </c>
      <c r="R245" s="268">
        <v>4</v>
      </c>
    </row>
    <row r="246" spans="1:18" ht="15">
      <c r="A246">
        <v>748</v>
      </c>
      <c r="B246" t="s">
        <v>240</v>
      </c>
      <c r="C246" s="228">
        <v>5028</v>
      </c>
      <c r="D246" s="188">
        <v>20701449.099931505</v>
      </c>
      <c r="E246" s="192">
        <v>20793082.052129902</v>
      </c>
      <c r="F246" s="274">
        <v>22681745</v>
      </c>
      <c r="G246" s="182">
        <f t="shared" si="20"/>
        <v>1888662.9478700981</v>
      </c>
      <c r="H246" s="183">
        <f t="shared" si="21"/>
        <v>9.0831313180752646E-2</v>
      </c>
      <c r="I246" s="286">
        <f t="shared" si="18"/>
        <v>375.62906679993995</v>
      </c>
      <c r="J246" s="194">
        <v>522965.91531569761</v>
      </c>
      <c r="K246" s="195">
        <v>467991.09468485293</v>
      </c>
      <c r="L246" s="273">
        <v>-665206.94257305388</v>
      </c>
      <c r="M246" s="196">
        <f t="shared" si="22"/>
        <v>-225.37749348804829</v>
      </c>
      <c r="N246" s="197">
        <v>-42942.177892099084</v>
      </c>
      <c r="O246" s="198">
        <v>-79679.534708074047</v>
      </c>
      <c r="P246" s="282">
        <v>-835144.89288000506</v>
      </c>
      <c r="Q246" s="283">
        <f t="shared" si="19"/>
        <v>-150.25166232536415</v>
      </c>
      <c r="R246" s="268">
        <v>17</v>
      </c>
    </row>
    <row r="247" spans="1:18" ht="15">
      <c r="A247">
        <v>749</v>
      </c>
      <c r="B247" t="s">
        <v>241</v>
      </c>
      <c r="C247" s="228">
        <v>21293</v>
      </c>
      <c r="D247" s="188">
        <v>83707104.601346806</v>
      </c>
      <c r="E247" s="192">
        <v>83574345.058229297</v>
      </c>
      <c r="F247" s="274">
        <v>83501315</v>
      </c>
      <c r="G247" s="182">
        <f t="shared" si="20"/>
        <v>-73030.0582292974</v>
      </c>
      <c r="H247" s="183">
        <f t="shared" si="21"/>
        <v>-8.7383344946843065E-4</v>
      </c>
      <c r="I247" s="286">
        <f t="shared" si="18"/>
        <v>-3.4297683853518715</v>
      </c>
      <c r="J247" s="194">
        <v>-2520633.4862196804</v>
      </c>
      <c r="K247" s="195">
        <v>-2440974.3874780652</v>
      </c>
      <c r="L247" s="273">
        <v>-2397156.3534561843</v>
      </c>
      <c r="M247" s="196">
        <f t="shared" si="22"/>
        <v>2.0578609882064973</v>
      </c>
      <c r="N247" s="197">
        <v>-2733837.662116033</v>
      </c>
      <c r="O247" s="198">
        <v>-2680791.1933771428</v>
      </c>
      <c r="P247" s="282">
        <v>-2651579.1706958557</v>
      </c>
      <c r="Q247" s="283">
        <f t="shared" si="19"/>
        <v>1.3719073254725509</v>
      </c>
      <c r="R247" s="268">
        <v>11</v>
      </c>
    </row>
    <row r="248" spans="1:18" ht="15">
      <c r="A248">
        <v>751</v>
      </c>
      <c r="B248" t="s">
        <v>242</v>
      </c>
      <c r="C248" s="228">
        <v>2904</v>
      </c>
      <c r="D248" s="188">
        <v>13669160.20667761</v>
      </c>
      <c r="E248" s="192">
        <v>12215351.051699126</v>
      </c>
      <c r="F248" s="274">
        <v>13402196</v>
      </c>
      <c r="G248" s="182">
        <f t="shared" si="20"/>
        <v>1186844.9483008739</v>
      </c>
      <c r="H248" s="183">
        <f t="shared" si="21"/>
        <v>9.7160117894097411E-2</v>
      </c>
      <c r="I248" s="286">
        <f t="shared" si="18"/>
        <v>408.69316401545245</v>
      </c>
      <c r="J248" s="194">
        <v>-106188.18670083737</v>
      </c>
      <c r="K248" s="195">
        <v>766111.26646729512</v>
      </c>
      <c r="L248" s="273">
        <v>54004.000961878512</v>
      </c>
      <c r="M248" s="196">
        <f t="shared" si="22"/>
        <v>-245.21600051839414</v>
      </c>
      <c r="N248" s="197">
        <v>-356370.87934155046</v>
      </c>
      <c r="O248" s="198">
        <v>224915.41942471679</v>
      </c>
      <c r="P248" s="282">
        <v>-249822.7575788908</v>
      </c>
      <c r="Q248" s="283">
        <f t="shared" si="19"/>
        <v>-163.47733367892823</v>
      </c>
      <c r="R248" s="268">
        <v>19</v>
      </c>
    </row>
    <row r="249" spans="1:18" ht="15">
      <c r="A249">
        <v>753</v>
      </c>
      <c r="B249" t="s">
        <v>243</v>
      </c>
      <c r="C249" s="228">
        <v>22190</v>
      </c>
      <c r="D249" s="188">
        <v>66042996.065543376</v>
      </c>
      <c r="E249" s="192">
        <v>64653261.666417688</v>
      </c>
      <c r="F249" s="274">
        <v>64596241</v>
      </c>
      <c r="G249" s="182">
        <f t="shared" si="20"/>
        <v>-57020.666417688131</v>
      </c>
      <c r="H249" s="183">
        <f t="shared" si="21"/>
        <v>-8.81945704640388E-4</v>
      </c>
      <c r="I249" s="286">
        <f t="shared" si="18"/>
        <v>-2.5696559899814391</v>
      </c>
      <c r="J249" s="194">
        <v>4564096.1508423472</v>
      </c>
      <c r="K249" s="195">
        <v>5397820.4536089394</v>
      </c>
      <c r="L249" s="273">
        <v>5432032.9815578219</v>
      </c>
      <c r="M249" s="196">
        <f t="shared" si="22"/>
        <v>1.5417993667815426</v>
      </c>
      <c r="N249" s="197">
        <v>2661905.797450779</v>
      </c>
      <c r="O249" s="198">
        <v>3219777.6157195163</v>
      </c>
      <c r="P249" s="282">
        <v>3242585.9676854638</v>
      </c>
      <c r="Q249" s="283">
        <f t="shared" si="19"/>
        <v>1.0278662445221967</v>
      </c>
      <c r="R249" s="268">
        <v>1</v>
      </c>
    </row>
    <row r="250" spans="1:18" ht="15">
      <c r="A250">
        <v>755</v>
      </c>
      <c r="B250" t="s">
        <v>244</v>
      </c>
      <c r="C250" s="228">
        <v>6198</v>
      </c>
      <c r="D250" s="188">
        <v>19627865.322076991</v>
      </c>
      <c r="E250" s="192">
        <v>19727275.907212142</v>
      </c>
      <c r="F250" s="274">
        <v>19710040</v>
      </c>
      <c r="G250" s="182">
        <f t="shared" si="20"/>
        <v>-17235.907212141901</v>
      </c>
      <c r="H250" s="183">
        <f t="shared" si="21"/>
        <v>-8.7370944134464027E-4</v>
      </c>
      <c r="I250" s="286">
        <f t="shared" si="18"/>
        <v>-2.7808820929560989</v>
      </c>
      <c r="J250" s="194">
        <v>513673.27661455324</v>
      </c>
      <c r="K250" s="195">
        <v>454018.30975427822</v>
      </c>
      <c r="L250" s="273">
        <v>464360.05994844204</v>
      </c>
      <c r="M250" s="196">
        <f t="shared" si="22"/>
        <v>1.6685624708234621</v>
      </c>
      <c r="N250" s="197">
        <v>869640.71732149285</v>
      </c>
      <c r="O250" s="198">
        <v>830022.97629151726</v>
      </c>
      <c r="P250" s="282">
        <v>836917.47642097028</v>
      </c>
      <c r="Q250" s="283">
        <f t="shared" si="19"/>
        <v>1.1123749805506653</v>
      </c>
      <c r="R250" s="268">
        <v>1</v>
      </c>
    </row>
    <row r="251" spans="1:18" ht="15">
      <c r="A251">
        <v>758</v>
      </c>
      <c r="B251" t="s">
        <v>245</v>
      </c>
      <c r="C251" s="228">
        <v>8187</v>
      </c>
      <c r="D251" s="188">
        <v>45043893.461887486</v>
      </c>
      <c r="E251" s="192">
        <v>48446962.222077884</v>
      </c>
      <c r="F251" s="274">
        <v>44014835</v>
      </c>
      <c r="G251" s="182">
        <f t="shared" si="20"/>
        <v>-4432127.2220778838</v>
      </c>
      <c r="H251" s="183">
        <f t="shared" si="21"/>
        <v>-9.1484110020382411E-2</v>
      </c>
      <c r="I251" s="286">
        <f t="shared" si="18"/>
        <v>-541.36157592254597</v>
      </c>
      <c r="J251" s="194">
        <v>-4307915.1460966785</v>
      </c>
      <c r="K251" s="195">
        <v>-6349730.2731222827</v>
      </c>
      <c r="L251" s="273">
        <v>-3690454.1879474381</v>
      </c>
      <c r="M251" s="196">
        <f t="shared" si="22"/>
        <v>324.81691525282088</v>
      </c>
      <c r="N251" s="197">
        <v>-2288051.4440695071</v>
      </c>
      <c r="O251" s="198">
        <v>-3649723.2177957292</v>
      </c>
      <c r="P251" s="282">
        <v>-1876872.494345821</v>
      </c>
      <c r="Q251" s="283">
        <f t="shared" si="19"/>
        <v>216.5446101685487</v>
      </c>
      <c r="R251" s="268">
        <v>19</v>
      </c>
    </row>
    <row r="252" spans="1:18" ht="15">
      <c r="A252">
        <v>759</v>
      </c>
      <c r="B252" t="s">
        <v>246</v>
      </c>
      <c r="C252" s="228">
        <v>1997</v>
      </c>
      <c r="D252" s="188">
        <v>9524679.5168105923</v>
      </c>
      <c r="E252" s="192">
        <v>9582830.4313227031</v>
      </c>
      <c r="F252" s="274">
        <v>9576624</v>
      </c>
      <c r="G252" s="182">
        <f t="shared" si="20"/>
        <v>-6206.431322703138</v>
      </c>
      <c r="H252" s="183">
        <f t="shared" si="21"/>
        <v>-6.4766160344616197E-4</v>
      </c>
      <c r="I252" s="286">
        <f t="shared" si="18"/>
        <v>-3.107877477567921</v>
      </c>
      <c r="J252" s="194">
        <v>327847.10422797321</v>
      </c>
      <c r="K252" s="195">
        <v>292960.50971190888</v>
      </c>
      <c r="L252" s="273">
        <v>296684.54337241122</v>
      </c>
      <c r="M252" s="196">
        <f t="shared" si="22"/>
        <v>1.8648140513281661</v>
      </c>
      <c r="N252" s="197">
        <v>11432.504784708492</v>
      </c>
      <c r="O252" s="198">
        <v>-11895.093642204258</v>
      </c>
      <c r="P252" s="282">
        <v>-9412.404535199852</v>
      </c>
      <c r="Q252" s="283">
        <f t="shared" si="19"/>
        <v>1.2432093675535332</v>
      </c>
      <c r="R252" s="268">
        <v>14</v>
      </c>
    </row>
    <row r="253" spans="1:18" ht="15">
      <c r="A253">
        <v>761</v>
      </c>
      <c r="B253" t="s">
        <v>247</v>
      </c>
      <c r="C253" s="228">
        <v>8563</v>
      </c>
      <c r="D253" s="188">
        <v>36150289.858967736</v>
      </c>
      <c r="E253" s="192">
        <v>36642836.447568268</v>
      </c>
      <c r="F253" s="274">
        <v>36610913</v>
      </c>
      <c r="G253" s="182">
        <f t="shared" si="20"/>
        <v>-31923.447568267584</v>
      </c>
      <c r="H253" s="183">
        <f t="shared" si="21"/>
        <v>-8.7120568883760968E-4</v>
      </c>
      <c r="I253" s="286">
        <f t="shared" si="18"/>
        <v>-3.728068149978697</v>
      </c>
      <c r="J253" s="194">
        <v>2486994.9629147374</v>
      </c>
      <c r="K253" s="195">
        <v>2191494.4358958588</v>
      </c>
      <c r="L253" s="273">
        <v>2210648.4588482603</v>
      </c>
      <c r="M253" s="196">
        <f t="shared" si="22"/>
        <v>2.2368355660868322</v>
      </c>
      <c r="N253" s="197">
        <v>1717946.3211660339</v>
      </c>
      <c r="O253" s="198">
        <v>1520461.3624479037</v>
      </c>
      <c r="P253" s="282">
        <v>1533230.7110828501</v>
      </c>
      <c r="Q253" s="283">
        <f t="shared" si="19"/>
        <v>1.4912237107259596</v>
      </c>
      <c r="R253" s="268">
        <v>2</v>
      </c>
    </row>
    <row r="254" spans="1:18" ht="15">
      <c r="A254">
        <v>762</v>
      </c>
      <c r="B254" t="s">
        <v>248</v>
      </c>
      <c r="C254" s="228">
        <v>3777</v>
      </c>
      <c r="D254" s="188">
        <v>18511349.346322618</v>
      </c>
      <c r="E254" s="192">
        <v>18462265.227898199</v>
      </c>
      <c r="F254" s="274">
        <v>18446134</v>
      </c>
      <c r="G254" s="182">
        <f t="shared" si="20"/>
        <v>-16131.227898199111</v>
      </c>
      <c r="H254" s="183">
        <f t="shared" si="21"/>
        <v>-8.7374044837267993E-4</v>
      </c>
      <c r="I254" s="286">
        <f t="shared" si="18"/>
        <v>-4.2709102192743211</v>
      </c>
      <c r="J254" s="194">
        <v>1282522.1789039294</v>
      </c>
      <c r="K254" s="195">
        <v>1311991.8955366977</v>
      </c>
      <c r="L254" s="273">
        <v>1321670.5136391146</v>
      </c>
      <c r="M254" s="196">
        <f t="shared" si="22"/>
        <v>2.562514721317676</v>
      </c>
      <c r="N254" s="197">
        <v>765273.78337257635</v>
      </c>
      <c r="O254" s="198">
        <v>784580.20056692639</v>
      </c>
      <c r="P254" s="282">
        <v>791032.61263520934</v>
      </c>
      <c r="Q254" s="283">
        <f t="shared" si="19"/>
        <v>1.7083431475464528</v>
      </c>
      <c r="R254" s="268">
        <v>11</v>
      </c>
    </row>
    <row r="255" spans="1:18" ht="15">
      <c r="A255">
        <v>765</v>
      </c>
      <c r="B255" t="s">
        <v>249</v>
      </c>
      <c r="C255" s="228">
        <v>10348</v>
      </c>
      <c r="D255" s="188">
        <v>47398319.961965442</v>
      </c>
      <c r="E255" s="192">
        <v>46891774.283503838</v>
      </c>
      <c r="F255" s="274">
        <v>46850583</v>
      </c>
      <c r="G255" s="182">
        <f t="shared" si="20"/>
        <v>-41191.283503837883</v>
      </c>
      <c r="H255" s="183">
        <f t="shared" si="21"/>
        <v>-8.7843303294088957E-4</v>
      </c>
      <c r="I255" s="286">
        <f t="shared" si="18"/>
        <v>-3.980603353675868</v>
      </c>
      <c r="J255" s="194">
        <v>-2513047.9136817916</v>
      </c>
      <c r="K255" s="195">
        <v>-2209125.8066887502</v>
      </c>
      <c r="L255" s="273">
        <v>-2184411.0825233534</v>
      </c>
      <c r="M255" s="196">
        <f t="shared" si="22"/>
        <v>2.388357572999301</v>
      </c>
      <c r="N255" s="197">
        <v>-984452.81385013321</v>
      </c>
      <c r="O255" s="198">
        <v>-781744.42579622357</v>
      </c>
      <c r="P255" s="282">
        <v>-765267.9430192773</v>
      </c>
      <c r="Q255" s="283">
        <f t="shared" si="19"/>
        <v>1.5922383820009927</v>
      </c>
      <c r="R255" s="268">
        <v>18</v>
      </c>
    </row>
    <row r="256" spans="1:18" ht="15">
      <c r="A256">
        <v>768</v>
      </c>
      <c r="B256" t="s">
        <v>250</v>
      </c>
      <c r="C256" s="228">
        <v>2430</v>
      </c>
      <c r="D256" s="188">
        <v>13029862.612976966</v>
      </c>
      <c r="E256" s="192">
        <v>13154174.732654061</v>
      </c>
      <c r="F256" s="274">
        <v>13059132</v>
      </c>
      <c r="G256" s="182">
        <f t="shared" si="20"/>
        <v>-95042.732654061168</v>
      </c>
      <c r="H256" s="183">
        <f t="shared" si="21"/>
        <v>-7.2252904181154057E-3</v>
      </c>
      <c r="I256" s="286">
        <f t="shared" si="18"/>
        <v>-39.11223566010748</v>
      </c>
      <c r="J256" s="194">
        <v>162972.09716201093</v>
      </c>
      <c r="K256" s="195">
        <v>88400.032347386674</v>
      </c>
      <c r="L256" s="273">
        <v>145425.74719057904</v>
      </c>
      <c r="M256" s="196">
        <f t="shared" si="22"/>
        <v>23.467372363453652</v>
      </c>
      <c r="N256" s="197">
        <v>498210.80131743796</v>
      </c>
      <c r="O256" s="198">
        <v>448227.39085577335</v>
      </c>
      <c r="P256" s="282">
        <v>486244.53408457228</v>
      </c>
      <c r="Q256" s="283">
        <f t="shared" si="19"/>
        <v>15.644914908970753</v>
      </c>
      <c r="R256" s="268">
        <v>10</v>
      </c>
    </row>
    <row r="257" spans="1:18" ht="15">
      <c r="A257">
        <v>777</v>
      </c>
      <c r="B257" t="s">
        <v>251</v>
      </c>
      <c r="C257" s="228">
        <v>7508</v>
      </c>
      <c r="D257" s="188">
        <v>42952333.060565554</v>
      </c>
      <c r="E257" s="192">
        <v>41936431.443833731</v>
      </c>
      <c r="F257" s="274">
        <v>41899720</v>
      </c>
      <c r="G257" s="182">
        <f t="shared" si="20"/>
        <v>-36711.443833731115</v>
      </c>
      <c r="H257" s="183">
        <f t="shared" si="21"/>
        <v>-8.754069569057028E-4</v>
      </c>
      <c r="I257" s="286">
        <f t="shared" si="18"/>
        <v>-4.8896435580355773</v>
      </c>
      <c r="J257" s="194">
        <v>-703599.08243160334</v>
      </c>
      <c r="K257" s="195">
        <v>-94030.613513145479</v>
      </c>
      <c r="L257" s="273">
        <v>-72003.561203717982</v>
      </c>
      <c r="M257" s="196">
        <f t="shared" si="22"/>
        <v>2.9338109096200715</v>
      </c>
      <c r="N257" s="197">
        <v>35274.828092681608</v>
      </c>
      <c r="O257" s="198">
        <v>441167.91475357994</v>
      </c>
      <c r="P257" s="282">
        <v>455852.61629320763</v>
      </c>
      <c r="Q257" s="283">
        <f t="shared" si="19"/>
        <v>1.9558739397479601</v>
      </c>
      <c r="R257" s="268">
        <v>18</v>
      </c>
    </row>
    <row r="258" spans="1:18" ht="15">
      <c r="A258">
        <v>778</v>
      </c>
      <c r="B258" t="s">
        <v>252</v>
      </c>
      <c r="C258" s="228">
        <v>6891</v>
      </c>
      <c r="D258" s="188">
        <v>37009612.034957074</v>
      </c>
      <c r="E258" s="192">
        <v>36126810.069366731</v>
      </c>
      <c r="F258" s="274">
        <v>36095334</v>
      </c>
      <c r="G258" s="182">
        <f t="shared" si="20"/>
        <v>-31476.06936673075</v>
      </c>
      <c r="H258" s="183">
        <f t="shared" si="21"/>
        <v>-8.7126622323681108E-4</v>
      </c>
      <c r="I258" s="286">
        <f t="shared" si="18"/>
        <v>-4.5677070623611593</v>
      </c>
      <c r="J258" s="194">
        <v>-344016.12169223517</v>
      </c>
      <c r="K258" s="195">
        <v>185680.13594009617</v>
      </c>
      <c r="L258" s="273">
        <v>204565.76965551908</v>
      </c>
      <c r="M258" s="196">
        <f t="shared" si="22"/>
        <v>2.740623090324033</v>
      </c>
      <c r="N258" s="197">
        <v>-365307.188666542</v>
      </c>
      <c r="O258" s="198">
        <v>-12442.776521314725</v>
      </c>
      <c r="P258" s="282">
        <v>147.64595564326964</v>
      </c>
      <c r="Q258" s="283">
        <f t="shared" si="19"/>
        <v>1.8270820602173841</v>
      </c>
      <c r="R258" s="268">
        <v>11</v>
      </c>
    </row>
    <row r="259" spans="1:18" ht="15">
      <c r="A259">
        <v>781</v>
      </c>
      <c r="B259" t="s">
        <v>253</v>
      </c>
      <c r="C259" s="228">
        <v>3584</v>
      </c>
      <c r="D259" s="188">
        <v>19033162.093626663</v>
      </c>
      <c r="E259" s="192">
        <v>18309812.18193933</v>
      </c>
      <c r="F259" s="274">
        <v>18325839</v>
      </c>
      <c r="G259" s="182">
        <f t="shared" si="20"/>
        <v>16026.818060670048</v>
      </c>
      <c r="H259" s="183">
        <f t="shared" si="21"/>
        <v>8.7531307811441062E-4</v>
      </c>
      <c r="I259" s="286">
        <f t="shared" si="18"/>
        <v>4.4717684321065985</v>
      </c>
      <c r="J259" s="194">
        <v>1248489.7691305799</v>
      </c>
      <c r="K259" s="195">
        <v>1682514.3950750963</v>
      </c>
      <c r="L259" s="273">
        <v>1672898.4574167642</v>
      </c>
      <c r="M259" s="196">
        <f t="shared" si="22"/>
        <v>-2.6830183198471138</v>
      </c>
      <c r="N259" s="197">
        <v>1306112.8193550841</v>
      </c>
      <c r="O259" s="198">
        <v>1595203.1999696193</v>
      </c>
      <c r="P259" s="282">
        <v>1588792.5748640695</v>
      </c>
      <c r="Q259" s="283">
        <f t="shared" si="19"/>
        <v>-1.7886788798967115</v>
      </c>
      <c r="R259" s="268">
        <v>7</v>
      </c>
    </row>
    <row r="260" spans="1:18" ht="15">
      <c r="A260">
        <v>783</v>
      </c>
      <c r="B260" t="s">
        <v>254</v>
      </c>
      <c r="C260" s="228">
        <v>6588</v>
      </c>
      <c r="D260" s="188">
        <v>28384326.679429844</v>
      </c>
      <c r="E260" s="192">
        <v>28140724.718275845</v>
      </c>
      <c r="F260" s="274">
        <v>28116083</v>
      </c>
      <c r="G260" s="182">
        <f t="shared" si="20"/>
        <v>-24641.718275845051</v>
      </c>
      <c r="H260" s="183">
        <f t="shared" si="21"/>
        <v>-8.7566040045307066E-4</v>
      </c>
      <c r="I260" s="286">
        <f t="shared" si="18"/>
        <v>-3.7403943952405965</v>
      </c>
      <c r="J260" s="194">
        <v>321640.53871847037</v>
      </c>
      <c r="K260" s="195">
        <v>467821.28741757449</v>
      </c>
      <c r="L260" s="273">
        <v>482606.31541533151</v>
      </c>
      <c r="M260" s="196">
        <f t="shared" si="22"/>
        <v>2.2442361866662139</v>
      </c>
      <c r="N260" s="197">
        <v>197928.02868102744</v>
      </c>
      <c r="O260" s="198">
        <v>295036.03274253709</v>
      </c>
      <c r="P260" s="282">
        <v>304892.71807438449</v>
      </c>
      <c r="Q260" s="283">
        <f t="shared" si="19"/>
        <v>1.4961574577789014</v>
      </c>
      <c r="R260" s="268">
        <v>4</v>
      </c>
    </row>
    <row r="261" spans="1:18" ht="15">
      <c r="A261">
        <v>785</v>
      </c>
      <c r="B261" t="s">
        <v>255</v>
      </c>
      <c r="C261" s="228">
        <v>2673</v>
      </c>
      <c r="D261" s="188">
        <v>15815383.715703689</v>
      </c>
      <c r="E261" s="192">
        <v>15027183.949287917</v>
      </c>
      <c r="F261" s="274">
        <v>14946564</v>
      </c>
      <c r="G261" s="182">
        <f t="shared" si="20"/>
        <v>-80619.949287917465</v>
      </c>
      <c r="H261" s="183">
        <f t="shared" si="21"/>
        <v>-5.3649406009791834E-3</v>
      </c>
      <c r="I261" s="286">
        <f t="shared" si="18"/>
        <v>-30.1608489666732</v>
      </c>
      <c r="J261" s="194">
        <v>600980.02634213038</v>
      </c>
      <c r="K261" s="195">
        <v>1073918.388570714</v>
      </c>
      <c r="L261" s="273">
        <v>1122290.4797577236</v>
      </c>
      <c r="M261" s="196">
        <f t="shared" si="22"/>
        <v>18.09655487729502</v>
      </c>
      <c r="N261" s="194">
        <v>523216.70295990806</v>
      </c>
      <c r="O261" s="195">
        <v>838182.01587102632</v>
      </c>
      <c r="P261" s="273">
        <v>870430.07666236942</v>
      </c>
      <c r="Q261" s="283">
        <f t="shared" si="19"/>
        <v>12.064369918197944</v>
      </c>
      <c r="R261" s="268">
        <v>17</v>
      </c>
    </row>
    <row r="262" spans="1:18" ht="15">
      <c r="A262">
        <v>790</v>
      </c>
      <c r="B262" t="s">
        <v>256</v>
      </c>
      <c r="C262" s="228">
        <v>23998</v>
      </c>
      <c r="D262" s="188">
        <v>103147099.01710594</v>
      </c>
      <c r="E262" s="192">
        <v>105125760.7829769</v>
      </c>
      <c r="F262" s="274">
        <v>105021166</v>
      </c>
      <c r="G262" s="182">
        <f t="shared" si="20"/>
        <v>-104594.78297689557</v>
      </c>
      <c r="H262" s="183">
        <f t="shared" si="21"/>
        <v>-9.9494911806462466E-4</v>
      </c>
      <c r="I262" s="286">
        <f t="shared" si="18"/>
        <v>-4.3584791639676457</v>
      </c>
      <c r="J262" s="194">
        <v>3278098.8190262555</v>
      </c>
      <c r="K262" s="195">
        <v>2090932.0077703826</v>
      </c>
      <c r="L262" s="273">
        <v>2153689.1027409001</v>
      </c>
      <c r="M262" s="196">
        <f t="shared" si="22"/>
        <v>2.615096881845052</v>
      </c>
      <c r="N262" s="197">
        <v>1922700.5173990726</v>
      </c>
      <c r="O262" s="198">
        <v>1130721.503527761</v>
      </c>
      <c r="P262" s="282">
        <v>1172559.5668414736</v>
      </c>
      <c r="Q262" s="283">
        <f t="shared" si="19"/>
        <v>1.743397921231461</v>
      </c>
      <c r="R262" s="268">
        <v>6</v>
      </c>
    </row>
    <row r="263" spans="1:18" ht="15">
      <c r="A263">
        <v>791</v>
      </c>
      <c r="B263" t="s">
        <v>257</v>
      </c>
      <c r="C263" s="228">
        <v>5131</v>
      </c>
      <c r="D263" s="188">
        <v>25488088.519499514</v>
      </c>
      <c r="E263" s="192">
        <v>25521812.773781933</v>
      </c>
      <c r="F263" s="274">
        <v>25499394</v>
      </c>
      <c r="G263" s="182">
        <f t="shared" si="20"/>
        <v>-22418.77378193289</v>
      </c>
      <c r="H263" s="183">
        <f t="shared" si="21"/>
        <v>-8.7841619953278811E-4</v>
      </c>
      <c r="I263" s="286">
        <f t="shared" si="18"/>
        <v>-4.3692796300785206</v>
      </c>
      <c r="J263" s="194">
        <v>1147261.1355685191</v>
      </c>
      <c r="K263" s="195">
        <v>1127048.8279416724</v>
      </c>
      <c r="L263" s="273">
        <v>1140500.0559376774</v>
      </c>
      <c r="M263" s="196">
        <f t="shared" si="22"/>
        <v>2.6215607086347648</v>
      </c>
      <c r="N263" s="197">
        <v>316944.30279168376</v>
      </c>
      <c r="O263" s="198">
        <v>303076.37308129977</v>
      </c>
      <c r="P263" s="282">
        <v>312043.85841197806</v>
      </c>
      <c r="Q263" s="283">
        <f t="shared" si="19"/>
        <v>1.7477071390914616</v>
      </c>
      <c r="R263" s="268">
        <v>17</v>
      </c>
    </row>
    <row r="264" spans="1:18" ht="15">
      <c r="A264">
        <v>831</v>
      </c>
      <c r="B264" t="s">
        <v>258</v>
      </c>
      <c r="C264" s="228">
        <v>4595</v>
      </c>
      <c r="D264" s="188">
        <v>15926988.147525145</v>
      </c>
      <c r="E264" s="192">
        <v>15978235.72587508</v>
      </c>
      <c r="F264" s="274">
        <v>15964240</v>
      </c>
      <c r="G264" s="182">
        <f t="shared" si="20"/>
        <v>-13995.725875079632</v>
      </c>
      <c r="H264" s="183">
        <f t="shared" si="21"/>
        <v>-8.7592435830790877E-4</v>
      </c>
      <c r="I264" s="286">
        <f t="shared" si="18"/>
        <v>-3.0458598204743486</v>
      </c>
      <c r="J264" s="194">
        <v>299823.68040519831</v>
      </c>
      <c r="K264" s="195">
        <v>269086.83914983115</v>
      </c>
      <c r="L264" s="273">
        <v>277484.27787702432</v>
      </c>
      <c r="M264" s="196">
        <f t="shared" si="22"/>
        <v>1.8275165891606449</v>
      </c>
      <c r="N264" s="197">
        <v>410581.82918630476</v>
      </c>
      <c r="O264" s="198">
        <v>389883.76635428896</v>
      </c>
      <c r="P264" s="282">
        <v>395482.0588390918</v>
      </c>
      <c r="Q264" s="283">
        <f t="shared" si="19"/>
        <v>1.2183443927753719</v>
      </c>
      <c r="R264" s="268">
        <v>9</v>
      </c>
    </row>
    <row r="265" spans="1:18" ht="15">
      <c r="A265">
        <v>832</v>
      </c>
      <c r="B265" t="s">
        <v>259</v>
      </c>
      <c r="C265" s="228">
        <v>3913</v>
      </c>
      <c r="D265" s="188">
        <v>18753004.326919112</v>
      </c>
      <c r="E265" s="192">
        <v>18590305.760498054</v>
      </c>
      <c r="F265" s="274">
        <v>18602445</v>
      </c>
      <c r="G265" s="182">
        <f t="shared" si="20"/>
        <v>12139.239501945674</v>
      </c>
      <c r="H265" s="183">
        <f t="shared" si="21"/>
        <v>6.529876193720254E-4</v>
      </c>
      <c r="I265" s="286">
        <f t="shared" si="18"/>
        <v>3.1022845647701698</v>
      </c>
      <c r="J265" s="194">
        <v>1686247.4493301946</v>
      </c>
      <c r="K265" s="195">
        <v>1783870.006316233</v>
      </c>
      <c r="L265" s="273">
        <v>1776586.5202539766</v>
      </c>
      <c r="M265" s="196">
        <f t="shared" si="22"/>
        <v>-1.8613560087545071</v>
      </c>
      <c r="N265" s="197">
        <v>1114186.5040817787</v>
      </c>
      <c r="O265" s="198">
        <v>1179207.8295552644</v>
      </c>
      <c r="P265" s="282">
        <v>1174352.1721804312</v>
      </c>
      <c r="Q265" s="283">
        <f t="shared" si="19"/>
        <v>-1.2409040058352274</v>
      </c>
      <c r="R265" s="268">
        <v>17</v>
      </c>
    </row>
    <row r="266" spans="1:18" ht="15">
      <c r="A266">
        <v>833</v>
      </c>
      <c r="B266" t="s">
        <v>260</v>
      </c>
      <c r="C266" s="228">
        <v>1677</v>
      </c>
      <c r="D266" s="188">
        <v>6960867.3429721761</v>
      </c>
      <c r="E266" s="192">
        <v>7051514.6901085721</v>
      </c>
      <c r="F266" s="274">
        <v>7045367</v>
      </c>
      <c r="G266" s="182">
        <f t="shared" si="20"/>
        <v>-6147.6901085721329</v>
      </c>
      <c r="H266" s="183">
        <f t="shared" si="21"/>
        <v>-8.7182546995126194E-4</v>
      </c>
      <c r="I266" s="286">
        <f t="shared" si="18"/>
        <v>-3.6658855745808783</v>
      </c>
      <c r="J266" s="194">
        <v>511175.18887927657</v>
      </c>
      <c r="K266" s="195">
        <v>456783.21182847925</v>
      </c>
      <c r="L266" s="273">
        <v>460471.57373023202</v>
      </c>
      <c r="M266" s="196">
        <f t="shared" si="22"/>
        <v>2.199380978981972</v>
      </c>
      <c r="N266" s="197">
        <v>643403.33240608778</v>
      </c>
      <c r="O266" s="198">
        <v>607205.07288716594</v>
      </c>
      <c r="P266" s="282">
        <v>609663.98082167027</v>
      </c>
      <c r="Q266" s="283">
        <f t="shared" si="19"/>
        <v>1.4662539859894623</v>
      </c>
      <c r="R266" s="268">
        <v>2</v>
      </c>
    </row>
    <row r="267" spans="1:18" ht="15">
      <c r="A267">
        <v>834</v>
      </c>
      <c r="B267" t="s">
        <v>261</v>
      </c>
      <c r="C267" s="228">
        <v>5967</v>
      </c>
      <c r="D267" s="188">
        <v>22471596.744244255</v>
      </c>
      <c r="E267" s="192">
        <v>22571106.479305949</v>
      </c>
      <c r="F267" s="274">
        <v>22563534</v>
      </c>
      <c r="G267" s="182">
        <f t="shared" si="20"/>
        <v>-7572.4793059490621</v>
      </c>
      <c r="H267" s="183">
        <f t="shared" si="21"/>
        <v>-3.3549437697668032E-4</v>
      </c>
      <c r="I267" s="286">
        <f t="shared" si="18"/>
        <v>-1.2690597127449408</v>
      </c>
      <c r="J267" s="194">
        <v>1228827.6821820433</v>
      </c>
      <c r="K267" s="195">
        <v>1169138.6462501013</v>
      </c>
      <c r="L267" s="273">
        <v>1173682.0982292539</v>
      </c>
      <c r="M267" s="196">
        <f t="shared" si="22"/>
        <v>0.7614298607596155</v>
      </c>
      <c r="N267" s="197">
        <v>786595.51759243896</v>
      </c>
      <c r="O267" s="198">
        <v>746505.88845258253</v>
      </c>
      <c r="P267" s="282">
        <v>749534.85643869278</v>
      </c>
      <c r="Q267" s="283">
        <f t="shared" si="19"/>
        <v>0.50761990717450123</v>
      </c>
      <c r="R267" s="268">
        <v>5</v>
      </c>
    </row>
    <row r="268" spans="1:18" ht="15">
      <c r="A268">
        <v>837</v>
      </c>
      <c r="B268" t="s">
        <v>262</v>
      </c>
      <c r="C268" s="228">
        <v>244223</v>
      </c>
      <c r="D268" s="188">
        <v>910157910.95264077</v>
      </c>
      <c r="E268" s="192">
        <v>895689886.5574863</v>
      </c>
      <c r="F268" s="274">
        <v>913098400</v>
      </c>
      <c r="G268" s="182">
        <f t="shared" si="20"/>
        <v>17408513.442513704</v>
      </c>
      <c r="H268" s="183">
        <f t="shared" si="21"/>
        <v>1.9435871392298465E-2</v>
      </c>
      <c r="I268" s="286">
        <f t="shared" si="18"/>
        <v>71.281220206588671</v>
      </c>
      <c r="J268" s="194">
        <v>-52080224.427214928</v>
      </c>
      <c r="K268" s="195">
        <v>-43400084.183469661</v>
      </c>
      <c r="L268" s="273">
        <v>-53845192.491937794</v>
      </c>
      <c r="M268" s="196">
        <f t="shared" si="22"/>
        <v>-42.768733118781334</v>
      </c>
      <c r="N268" s="197">
        <v>-16714506.631136214</v>
      </c>
      <c r="O268" s="198">
        <v>-10915830.246701116</v>
      </c>
      <c r="P268" s="282">
        <v>-17879235.785679471</v>
      </c>
      <c r="Q268" s="283">
        <f t="shared" si="19"/>
        <v>-28.512488745852583</v>
      </c>
      <c r="R268" s="268">
        <v>6</v>
      </c>
    </row>
    <row r="269" spans="1:18" ht="15">
      <c r="A269">
        <v>844</v>
      </c>
      <c r="B269" t="s">
        <v>263</v>
      </c>
      <c r="C269" s="228">
        <v>1479</v>
      </c>
      <c r="D269" s="188">
        <v>8815143.5389853567</v>
      </c>
      <c r="E269" s="192">
        <v>8702217.8990299422</v>
      </c>
      <c r="F269" s="274">
        <v>8817192</v>
      </c>
      <c r="G269" s="182">
        <f t="shared" si="20"/>
        <v>114974.10097005777</v>
      </c>
      <c r="H269" s="183">
        <f t="shared" si="21"/>
        <v>1.3212045745587941E-2</v>
      </c>
      <c r="I269" s="286">
        <f t="shared" si="18"/>
        <v>77.737728850613777</v>
      </c>
      <c r="J269" s="194">
        <v>32456.154893632938</v>
      </c>
      <c r="K269" s="195">
        <v>100218.79811704234</v>
      </c>
      <c r="L269" s="273">
        <v>31234.193027492045</v>
      </c>
      <c r="M269" s="196">
        <f t="shared" si="22"/>
        <v>-46.642735016599254</v>
      </c>
      <c r="N269" s="197">
        <v>-119917.78270891006</v>
      </c>
      <c r="O269" s="198">
        <v>-74870.954856003911</v>
      </c>
      <c r="P269" s="282">
        <v>-120860.69158236854</v>
      </c>
      <c r="Q269" s="283">
        <f t="shared" si="19"/>
        <v>-31.095156677731325</v>
      </c>
      <c r="R269" s="268">
        <v>11</v>
      </c>
    </row>
    <row r="270" spans="1:18" ht="15">
      <c r="A270">
        <v>845</v>
      </c>
      <c r="B270" t="s">
        <v>264</v>
      </c>
      <c r="C270" s="228">
        <v>2882</v>
      </c>
      <c r="D270" s="188">
        <v>13694018.482592911</v>
      </c>
      <c r="E270" s="192">
        <v>13927305.636171598</v>
      </c>
      <c r="F270" s="274">
        <v>13915133</v>
      </c>
      <c r="G270" s="182">
        <f t="shared" si="20"/>
        <v>-12172.636171597987</v>
      </c>
      <c r="H270" s="183">
        <f t="shared" si="21"/>
        <v>-8.7401228131186884E-4</v>
      </c>
      <c r="I270" s="286">
        <f t="shared" ref="I270:I307" si="23">G270/C270</f>
        <v>-4.2236766730041593</v>
      </c>
      <c r="J270" s="194">
        <v>264983.62117338402</v>
      </c>
      <c r="K270" s="195">
        <v>125024.49144635706</v>
      </c>
      <c r="L270" s="273">
        <v>132327.87187121573</v>
      </c>
      <c r="M270" s="196">
        <f t="shared" si="22"/>
        <v>2.5341361640730975</v>
      </c>
      <c r="N270" s="197">
        <v>98475.382616933959</v>
      </c>
      <c r="O270" s="198">
        <v>4936.7221891423096</v>
      </c>
      <c r="P270" s="282">
        <v>9805.6424723850105</v>
      </c>
      <c r="Q270" s="283">
        <f t="shared" si="19"/>
        <v>1.6894241093833104</v>
      </c>
      <c r="R270" s="268">
        <v>19</v>
      </c>
    </row>
    <row r="271" spans="1:18" ht="15">
      <c r="A271">
        <v>846</v>
      </c>
      <c r="B271" t="s">
        <v>265</v>
      </c>
      <c r="C271" s="228">
        <v>4952</v>
      </c>
      <c r="D271" s="188">
        <v>22909073.425359204</v>
      </c>
      <c r="E271" s="192">
        <v>23108605.186470088</v>
      </c>
      <c r="F271" s="274">
        <v>23088418</v>
      </c>
      <c r="G271" s="182">
        <f t="shared" si="20"/>
        <v>-20187.186470087618</v>
      </c>
      <c r="H271" s="183">
        <f t="shared" si="21"/>
        <v>-8.7357875160319327E-4</v>
      </c>
      <c r="I271" s="286">
        <f t="shared" si="23"/>
        <v>-4.0765723889514573</v>
      </c>
      <c r="J271" s="194">
        <v>1862295.3953796236</v>
      </c>
      <c r="K271" s="195">
        <v>1742590.6336478188</v>
      </c>
      <c r="L271" s="273">
        <v>1754702.8488937281</v>
      </c>
      <c r="M271" s="196">
        <f t="shared" si="22"/>
        <v>2.4459239188023609</v>
      </c>
      <c r="N271" s="197">
        <v>798628.76218654879</v>
      </c>
      <c r="O271" s="198">
        <v>718573.00274181773</v>
      </c>
      <c r="P271" s="282">
        <v>726647.81290576479</v>
      </c>
      <c r="Q271" s="283">
        <f t="shared" ref="Q271:Q307" si="24">(P271-O271)/C271</f>
        <v>1.6306159458697607</v>
      </c>
      <c r="R271" s="268">
        <v>14</v>
      </c>
    </row>
    <row r="272" spans="1:18" ht="15">
      <c r="A272">
        <v>848</v>
      </c>
      <c r="B272" t="s">
        <v>266</v>
      </c>
      <c r="C272" s="228">
        <v>4241</v>
      </c>
      <c r="D272" s="188">
        <v>20070340.818810157</v>
      </c>
      <c r="E272" s="192">
        <v>20052289.171841692</v>
      </c>
      <c r="F272" s="274">
        <v>20034751</v>
      </c>
      <c r="G272" s="182">
        <f t="shared" ref="G272:G307" si="25">F272-E272</f>
        <v>-17538.171841692179</v>
      </c>
      <c r="H272" s="183">
        <f t="shared" ref="H272:H307" si="26">G272/E272</f>
        <v>-8.7462192926681173E-4</v>
      </c>
      <c r="I272" s="286">
        <f t="shared" si="23"/>
        <v>-4.1353859565414242</v>
      </c>
      <c r="J272" s="194">
        <v>568124.55437067663</v>
      </c>
      <c r="K272" s="195">
        <v>578975.62245602533</v>
      </c>
      <c r="L272" s="273">
        <v>589498.60468085529</v>
      </c>
      <c r="M272" s="196">
        <f t="shared" ref="M272:M307" si="27">(L272-K272)/C272</f>
        <v>2.4812502298585146</v>
      </c>
      <c r="N272" s="197">
        <v>576729.73097316187</v>
      </c>
      <c r="O272" s="198">
        <v>583608.97364114516</v>
      </c>
      <c r="P272" s="282">
        <v>590624.29512437142</v>
      </c>
      <c r="Q272" s="283">
        <f t="shared" si="24"/>
        <v>1.6541668199071586</v>
      </c>
      <c r="R272" s="268">
        <v>12</v>
      </c>
    </row>
    <row r="273" spans="1:18" ht="15">
      <c r="A273">
        <v>849</v>
      </c>
      <c r="B273" t="s">
        <v>267</v>
      </c>
      <c r="C273" s="228">
        <v>2938</v>
      </c>
      <c r="D273" s="188">
        <v>12087856.511317156</v>
      </c>
      <c r="E273" s="192">
        <v>11799847.666705376</v>
      </c>
      <c r="F273" s="274">
        <v>11866365</v>
      </c>
      <c r="G273" s="182">
        <f t="shared" si="25"/>
        <v>66517.333294624463</v>
      </c>
      <c r="H273" s="183">
        <f t="shared" si="26"/>
        <v>5.6371349167761509E-3</v>
      </c>
      <c r="I273" s="286">
        <f t="shared" si="23"/>
        <v>22.640344892656387</v>
      </c>
      <c r="J273" s="194">
        <v>571440.34936125285</v>
      </c>
      <c r="K273" s="195">
        <v>744254.94149334764</v>
      </c>
      <c r="L273" s="273">
        <v>704344.65399877948</v>
      </c>
      <c r="M273" s="196">
        <f t="shared" si="27"/>
        <v>-13.584168650295492</v>
      </c>
      <c r="N273" s="197">
        <v>101848.67149310854</v>
      </c>
      <c r="O273" s="198">
        <v>216894.33142906864</v>
      </c>
      <c r="P273" s="282">
        <v>190287.47309936062</v>
      </c>
      <c r="Q273" s="283">
        <f t="shared" si="24"/>
        <v>-9.0561124335289378</v>
      </c>
      <c r="R273" s="268">
        <v>16</v>
      </c>
    </row>
    <row r="274" spans="1:18" ht="15">
      <c r="A274">
        <v>850</v>
      </c>
      <c r="B274" t="s">
        <v>268</v>
      </c>
      <c r="C274" s="228">
        <v>2387</v>
      </c>
      <c r="D274" s="188">
        <v>8852325.6711239833</v>
      </c>
      <c r="E274" s="192">
        <v>9114637.1675614994</v>
      </c>
      <c r="F274" s="274">
        <v>9132621</v>
      </c>
      <c r="G274" s="182">
        <f t="shared" si="25"/>
        <v>17983.832438500598</v>
      </c>
      <c r="H274" s="183">
        <f t="shared" si="26"/>
        <v>1.9730716766767288E-3</v>
      </c>
      <c r="I274" s="286">
        <f t="shared" si="23"/>
        <v>7.5340730785507324</v>
      </c>
      <c r="J274" s="194">
        <v>452798.20734385669</v>
      </c>
      <c r="K274" s="195">
        <v>295416.57014998171</v>
      </c>
      <c r="L274" s="273">
        <v>284626.20327458519</v>
      </c>
      <c r="M274" s="196">
        <f t="shared" si="27"/>
        <v>-4.5204720885615908</v>
      </c>
      <c r="N274" s="197">
        <v>406017.78741767467</v>
      </c>
      <c r="O274" s="198">
        <v>301003.74234701641</v>
      </c>
      <c r="P274" s="282">
        <v>293810.16443008865</v>
      </c>
      <c r="Q274" s="283">
        <f t="shared" si="24"/>
        <v>-3.0136480590396952</v>
      </c>
      <c r="R274" s="268">
        <v>13</v>
      </c>
    </row>
    <row r="275" spans="1:18" ht="15">
      <c r="A275">
        <v>851</v>
      </c>
      <c r="B275" t="s">
        <v>269</v>
      </c>
      <c r="C275" s="228">
        <v>21333</v>
      </c>
      <c r="D275" s="188">
        <v>85589555.066783875</v>
      </c>
      <c r="E275" s="192">
        <v>90944728.305609524</v>
      </c>
      <c r="F275" s="274">
        <v>82083687</v>
      </c>
      <c r="G275" s="182">
        <f t="shared" si="25"/>
        <v>-8861041.3056095243</v>
      </c>
      <c r="H275" s="183">
        <f t="shared" si="26"/>
        <v>-9.7433259417005369E-2</v>
      </c>
      <c r="I275" s="286">
        <f t="shared" si="23"/>
        <v>-415.36780132234213</v>
      </c>
      <c r="J275" s="194">
        <v>-3093335.6213536244</v>
      </c>
      <c r="K275" s="195">
        <v>-6306390.2317408063</v>
      </c>
      <c r="L275" s="273">
        <v>-989765.16527233063</v>
      </c>
      <c r="M275" s="196">
        <f t="shared" si="27"/>
        <v>249.22069406405453</v>
      </c>
      <c r="N275" s="197">
        <v>-2353377.4286165251</v>
      </c>
      <c r="O275" s="198">
        <v>-4496285.5254600681</v>
      </c>
      <c r="P275" s="282">
        <v>-951868.8144810478</v>
      </c>
      <c r="Q275" s="283">
        <f t="shared" si="24"/>
        <v>166.14712937603807</v>
      </c>
      <c r="R275" s="268">
        <v>19</v>
      </c>
    </row>
    <row r="276" spans="1:18" ht="15">
      <c r="A276">
        <v>853</v>
      </c>
      <c r="B276" t="s">
        <v>270</v>
      </c>
      <c r="C276" s="228">
        <v>195137</v>
      </c>
      <c r="D276" s="188">
        <v>719806862.86853468</v>
      </c>
      <c r="E276" s="192">
        <v>723984858.06334007</v>
      </c>
      <c r="F276" s="274">
        <v>723353174</v>
      </c>
      <c r="G276" s="182">
        <f t="shared" si="25"/>
        <v>-631684.06334006786</v>
      </c>
      <c r="H276" s="183">
        <f t="shared" si="26"/>
        <v>-8.7251004811043031E-4</v>
      </c>
      <c r="I276" s="286">
        <f t="shared" si="23"/>
        <v>-3.2371311608770652</v>
      </c>
      <c r="J276" s="194">
        <v>-14897571.48047613</v>
      </c>
      <c r="K276" s="195">
        <v>-17404431.92731956</v>
      </c>
      <c r="L276" s="273">
        <v>-17025421.368802838</v>
      </c>
      <c r="M276" s="196">
        <f t="shared" si="27"/>
        <v>1.9422793141061008</v>
      </c>
      <c r="N276" s="197">
        <v>3279958.0116260764</v>
      </c>
      <c r="O276" s="198">
        <v>1609836.7251613548</v>
      </c>
      <c r="P276" s="282">
        <v>1862510.4308394468</v>
      </c>
      <c r="Q276" s="283">
        <f t="shared" si="24"/>
        <v>1.2948528760721549</v>
      </c>
      <c r="R276" s="268">
        <v>2</v>
      </c>
    </row>
    <row r="277" spans="1:18" ht="15">
      <c r="A277">
        <v>854</v>
      </c>
      <c r="B277" t="s">
        <v>271</v>
      </c>
      <c r="C277" s="228">
        <v>3296</v>
      </c>
      <c r="D277" s="188">
        <v>19503054.071734808</v>
      </c>
      <c r="E277" s="192">
        <v>19846880.33483557</v>
      </c>
      <c r="F277" s="274">
        <v>19829571</v>
      </c>
      <c r="G277" s="182">
        <f t="shared" si="25"/>
        <v>-17309.334835570306</v>
      </c>
      <c r="H277" s="183">
        <f t="shared" si="26"/>
        <v>-8.7214386057382913E-4</v>
      </c>
      <c r="I277" s="286">
        <f t="shared" si="23"/>
        <v>-5.2516185787531269</v>
      </c>
      <c r="J277" s="194">
        <v>711492.36806556024</v>
      </c>
      <c r="K277" s="195">
        <v>505200.91689970816</v>
      </c>
      <c r="L277" s="273">
        <v>515586.66422165488</v>
      </c>
      <c r="M277" s="196">
        <f t="shared" si="27"/>
        <v>3.1510155709789811</v>
      </c>
      <c r="N277" s="197">
        <v>324962.2577487462</v>
      </c>
      <c r="O277" s="198">
        <v>187358.52631481399</v>
      </c>
      <c r="P277" s="282">
        <v>194282.35786278188</v>
      </c>
      <c r="Q277" s="283">
        <f t="shared" si="24"/>
        <v>2.1006770473203535</v>
      </c>
      <c r="R277" s="268">
        <v>19</v>
      </c>
    </row>
    <row r="278" spans="1:18" ht="15">
      <c r="A278">
        <v>857</v>
      </c>
      <c r="B278" t="s">
        <v>272</v>
      </c>
      <c r="C278" s="228">
        <v>2420</v>
      </c>
      <c r="D278" s="188">
        <v>15406929.172398595</v>
      </c>
      <c r="E278" s="192">
        <v>15324953.963835295</v>
      </c>
      <c r="F278" s="274">
        <v>15311585</v>
      </c>
      <c r="G278" s="182">
        <f t="shared" si="25"/>
        <v>-13368.96383529529</v>
      </c>
      <c r="H278" s="183">
        <f t="shared" si="26"/>
        <v>-8.7236567671551484E-4</v>
      </c>
      <c r="I278" s="286">
        <f t="shared" si="23"/>
        <v>-5.5243652211964012</v>
      </c>
      <c r="J278" s="194">
        <v>-1167025.4108434487</v>
      </c>
      <c r="K278" s="195">
        <v>-1117835.2638052239</v>
      </c>
      <c r="L278" s="273">
        <v>-1109813.7035469699</v>
      </c>
      <c r="M278" s="196">
        <f t="shared" si="27"/>
        <v>3.3146943215925386</v>
      </c>
      <c r="N278" s="197">
        <v>-788546.30127169937</v>
      </c>
      <c r="O278" s="198">
        <v>-755841.60459273809</v>
      </c>
      <c r="P278" s="282">
        <v>-750493.89775389875</v>
      </c>
      <c r="Q278" s="283">
        <f t="shared" si="24"/>
        <v>2.2097962143964209</v>
      </c>
      <c r="R278" s="268">
        <v>11</v>
      </c>
    </row>
    <row r="279" spans="1:18" ht="15">
      <c r="A279">
        <v>858</v>
      </c>
      <c r="B279" t="s">
        <v>273</v>
      </c>
      <c r="C279" s="228">
        <v>39718</v>
      </c>
      <c r="D279" s="188">
        <v>132197054.90933673</v>
      </c>
      <c r="E279" s="192">
        <v>132782336.09009084</v>
      </c>
      <c r="F279" s="274">
        <v>129363433</v>
      </c>
      <c r="G279" s="182">
        <f t="shared" si="25"/>
        <v>-3418903.0900908411</v>
      </c>
      <c r="H279" s="183">
        <f t="shared" si="26"/>
        <v>-2.574817698470952E-2</v>
      </c>
      <c r="I279" s="286">
        <f t="shared" si="23"/>
        <v>-86.079437285131206</v>
      </c>
      <c r="J279" s="194">
        <v>2487034.7863207255</v>
      </c>
      <c r="K279" s="195">
        <v>2135648.7958844989</v>
      </c>
      <c r="L279" s="273">
        <v>4186990.4005118897</v>
      </c>
      <c r="M279" s="196">
        <f t="shared" si="27"/>
        <v>51.647656091127217</v>
      </c>
      <c r="N279" s="197">
        <v>827785.34779093298</v>
      </c>
      <c r="O279" s="198">
        <v>597367.29408655327</v>
      </c>
      <c r="P279" s="282">
        <v>1964928.3638382002</v>
      </c>
      <c r="Q279" s="283">
        <f t="shared" si="24"/>
        <v>34.431770727419476</v>
      </c>
      <c r="R279" s="268">
        <v>1</v>
      </c>
    </row>
    <row r="280" spans="1:18" ht="15">
      <c r="A280">
        <v>859</v>
      </c>
      <c r="B280" t="s">
        <v>274</v>
      </c>
      <c r="C280" s="228">
        <v>6593</v>
      </c>
      <c r="D280" s="188">
        <v>22926797.170474354</v>
      </c>
      <c r="E280" s="192">
        <v>22506357.847194593</v>
      </c>
      <c r="F280" s="274">
        <v>22390855</v>
      </c>
      <c r="G280" s="182">
        <f t="shared" si="25"/>
        <v>-115502.8471945934</v>
      </c>
      <c r="H280" s="183">
        <f t="shared" si="26"/>
        <v>-5.1320097182668218E-3</v>
      </c>
      <c r="I280" s="286">
        <f t="shared" si="23"/>
        <v>-17.519012163596756</v>
      </c>
      <c r="J280" s="194">
        <v>-1591538.826485574</v>
      </c>
      <c r="K280" s="195">
        <v>-1339268.1843567831</v>
      </c>
      <c r="L280" s="273">
        <v>-1269966.4205834512</v>
      </c>
      <c r="M280" s="196">
        <f t="shared" si="27"/>
        <v>10.511415709590761</v>
      </c>
      <c r="N280" s="197">
        <v>-1816796.2250790051</v>
      </c>
      <c r="O280" s="198">
        <v>-1648740.3347722925</v>
      </c>
      <c r="P280" s="282">
        <v>-1602539.1589233917</v>
      </c>
      <c r="Q280" s="283">
        <f t="shared" si="24"/>
        <v>7.0076104730624609</v>
      </c>
      <c r="R280" s="268">
        <v>17</v>
      </c>
    </row>
    <row r="281" spans="1:18" ht="15">
      <c r="A281">
        <v>886</v>
      </c>
      <c r="B281" t="s">
        <v>275</v>
      </c>
      <c r="C281" s="228">
        <v>12669</v>
      </c>
      <c r="D281" s="188">
        <v>48642664.341051333</v>
      </c>
      <c r="E281" s="192">
        <v>48029325.928094298</v>
      </c>
      <c r="F281" s="274">
        <v>47987251</v>
      </c>
      <c r="G281" s="182">
        <f t="shared" si="25"/>
        <v>-42074.928094297647</v>
      </c>
      <c r="H281" s="183">
        <f t="shared" si="26"/>
        <v>-8.7602578802144541E-4</v>
      </c>
      <c r="I281" s="286">
        <f t="shared" si="23"/>
        <v>-3.3210930692475844</v>
      </c>
      <c r="J281" s="194">
        <v>-534326.5675859456</v>
      </c>
      <c r="K281" s="195">
        <v>-166297.76628323796</v>
      </c>
      <c r="L281" s="273">
        <v>-141052.78831426238</v>
      </c>
      <c r="M281" s="196">
        <f t="shared" si="27"/>
        <v>1.9926575080097546</v>
      </c>
      <c r="N281" s="197">
        <v>-826780.32890435145</v>
      </c>
      <c r="O281" s="198">
        <v>-581882.84776891186</v>
      </c>
      <c r="P281" s="282">
        <v>-565052.86245624186</v>
      </c>
      <c r="Q281" s="283">
        <f t="shared" si="24"/>
        <v>1.3284383386747181</v>
      </c>
      <c r="R281" s="268">
        <v>4</v>
      </c>
    </row>
    <row r="282" spans="1:18" ht="15">
      <c r="A282">
        <v>887</v>
      </c>
      <c r="B282" t="s">
        <v>276</v>
      </c>
      <c r="C282" s="228">
        <v>4669</v>
      </c>
      <c r="D282" s="188">
        <v>21524159.148707118</v>
      </c>
      <c r="E282" s="192">
        <v>21885532.581845619</v>
      </c>
      <c r="F282" s="274">
        <v>21866477</v>
      </c>
      <c r="G282" s="182">
        <f t="shared" si="25"/>
        <v>-19055.581845618784</v>
      </c>
      <c r="H282" s="183">
        <f t="shared" si="26"/>
        <v>-8.706930834036764E-4</v>
      </c>
      <c r="I282" s="286">
        <f t="shared" si="23"/>
        <v>-4.0812983177594315</v>
      </c>
      <c r="J282" s="194">
        <v>-207635.47978009735</v>
      </c>
      <c r="K282" s="195">
        <v>-424462.92114020983</v>
      </c>
      <c r="L282" s="273">
        <v>-413029.62838200323</v>
      </c>
      <c r="M282" s="196">
        <f t="shared" si="27"/>
        <v>2.4487669218690522</v>
      </c>
      <c r="N282" s="197">
        <v>-57867.185681172916</v>
      </c>
      <c r="O282" s="198">
        <v>-202359.06410257693</v>
      </c>
      <c r="P282" s="282">
        <v>-194736.86893043312</v>
      </c>
      <c r="Q282" s="283">
        <f t="shared" si="24"/>
        <v>1.6325112812473355</v>
      </c>
      <c r="R282" s="268">
        <v>6</v>
      </c>
    </row>
    <row r="283" spans="1:18" ht="15">
      <c r="A283">
        <v>889</v>
      </c>
      <c r="B283" t="s">
        <v>277</v>
      </c>
      <c r="C283" s="228">
        <v>2568</v>
      </c>
      <c r="D283" s="188">
        <v>12022341.204935184</v>
      </c>
      <c r="E283" s="192">
        <v>11914566.232976066</v>
      </c>
      <c r="F283" s="274">
        <v>11836195</v>
      </c>
      <c r="G283" s="182">
        <f t="shared" si="25"/>
        <v>-78371.232976065949</v>
      </c>
      <c r="H283" s="183">
        <f t="shared" si="26"/>
        <v>-6.5777663612425173E-3</v>
      </c>
      <c r="I283" s="286">
        <f t="shared" si="23"/>
        <v>-30.518392903452472</v>
      </c>
      <c r="J283" s="194">
        <v>977582.7936448477</v>
      </c>
      <c r="K283" s="195">
        <v>1042262.815728248</v>
      </c>
      <c r="L283" s="273">
        <v>1089285.4322706249</v>
      </c>
      <c r="M283" s="196">
        <f t="shared" si="27"/>
        <v>18.310987750146779</v>
      </c>
      <c r="N283" s="197">
        <v>354238.36625619186</v>
      </c>
      <c r="O283" s="198">
        <v>397092.65035534825</v>
      </c>
      <c r="P283" s="282">
        <v>428441.06138360279</v>
      </c>
      <c r="Q283" s="283">
        <f t="shared" si="24"/>
        <v>12.207325166765788</v>
      </c>
      <c r="R283" s="268">
        <v>17</v>
      </c>
    </row>
    <row r="284" spans="1:18" ht="15">
      <c r="A284">
        <v>890</v>
      </c>
      <c r="B284" t="s">
        <v>278</v>
      </c>
      <c r="C284" s="228">
        <v>1176</v>
      </c>
      <c r="D284" s="188">
        <v>6954360.2514070245</v>
      </c>
      <c r="E284" s="192">
        <v>6960693.6134524094</v>
      </c>
      <c r="F284" s="274">
        <v>6954597</v>
      </c>
      <c r="G284" s="182">
        <f t="shared" si="25"/>
        <v>-6096.6134524093941</v>
      </c>
      <c r="H284" s="183">
        <f t="shared" si="26"/>
        <v>-8.7586292271605334E-4</v>
      </c>
      <c r="I284" s="286">
        <f t="shared" si="23"/>
        <v>-5.1841951125930219</v>
      </c>
      <c r="J284" s="194">
        <v>119504.00518397168</v>
      </c>
      <c r="K284" s="195">
        <v>115716.00191905792</v>
      </c>
      <c r="L284" s="273">
        <v>119373.96570226965</v>
      </c>
      <c r="M284" s="196">
        <f t="shared" si="27"/>
        <v>3.1105134210984096</v>
      </c>
      <c r="N284" s="197">
        <v>577443.83337277023</v>
      </c>
      <c r="O284" s="198">
        <v>574706.21664481098</v>
      </c>
      <c r="P284" s="282">
        <v>577144.85916695406</v>
      </c>
      <c r="Q284" s="283">
        <f t="shared" si="24"/>
        <v>2.0736756140672479</v>
      </c>
      <c r="R284" s="268">
        <v>19</v>
      </c>
    </row>
    <row r="285" spans="1:18" ht="15">
      <c r="A285">
        <v>892</v>
      </c>
      <c r="B285" t="s">
        <v>279</v>
      </c>
      <c r="C285" s="228">
        <v>3634</v>
      </c>
      <c r="D285" s="188">
        <v>11228113.20839053</v>
      </c>
      <c r="E285" s="192">
        <v>11248848.194374403</v>
      </c>
      <c r="F285" s="274">
        <v>11080154</v>
      </c>
      <c r="G285" s="182">
        <f t="shared" si="25"/>
        <v>-168694.19437440298</v>
      </c>
      <c r="H285" s="183">
        <f t="shared" si="26"/>
        <v>-1.4996574890108987E-2</v>
      </c>
      <c r="I285" s="286">
        <f t="shared" si="23"/>
        <v>-46.421077153110346</v>
      </c>
      <c r="J285" s="194">
        <v>288722.43027402594</v>
      </c>
      <c r="K285" s="195">
        <v>276287.01684999</v>
      </c>
      <c r="L285" s="273">
        <v>377503.70580947527</v>
      </c>
      <c r="M285" s="196">
        <f t="shared" si="27"/>
        <v>27.85269371477305</v>
      </c>
      <c r="N285" s="197">
        <v>71417.300230313907</v>
      </c>
      <c r="O285" s="198">
        <v>63028.460967970335</v>
      </c>
      <c r="P285" s="282">
        <v>130506.25360763166</v>
      </c>
      <c r="Q285" s="283">
        <f t="shared" si="24"/>
        <v>18.568462476516597</v>
      </c>
      <c r="R285" s="268">
        <v>13</v>
      </c>
    </row>
    <row r="286" spans="1:18" ht="15">
      <c r="A286">
        <v>893</v>
      </c>
      <c r="B286" t="s">
        <v>280</v>
      </c>
      <c r="C286" s="228">
        <v>7497</v>
      </c>
      <c r="D286" s="188">
        <v>30455888.007053927</v>
      </c>
      <c r="E286" s="192">
        <v>30736875.373142906</v>
      </c>
      <c r="F286" s="274">
        <v>30464803</v>
      </c>
      <c r="G286" s="182">
        <f t="shared" si="25"/>
        <v>-272072.37314290553</v>
      </c>
      <c r="H286" s="183">
        <f t="shared" si="26"/>
        <v>-8.8516600936162631E-3</v>
      </c>
      <c r="I286" s="286">
        <f t="shared" si="23"/>
        <v>-36.290832752154934</v>
      </c>
      <c r="J286" s="194">
        <v>-627522.68122144893</v>
      </c>
      <c r="K286" s="195">
        <v>-796114.75169256853</v>
      </c>
      <c r="L286" s="273">
        <v>-632871.37483209744</v>
      </c>
      <c r="M286" s="196">
        <f t="shared" si="27"/>
        <v>21.774493378747646</v>
      </c>
      <c r="N286" s="197">
        <v>-191486.01911852192</v>
      </c>
      <c r="O286" s="198">
        <v>-303886.90265663178</v>
      </c>
      <c r="P286" s="282">
        <v>-195057.98474964002</v>
      </c>
      <c r="Q286" s="283">
        <f t="shared" si="24"/>
        <v>14.516328919166568</v>
      </c>
      <c r="R286" s="268">
        <v>15</v>
      </c>
    </row>
    <row r="287" spans="1:18" ht="15">
      <c r="A287">
        <v>895</v>
      </c>
      <c r="B287" t="s">
        <v>281</v>
      </c>
      <c r="C287" s="228">
        <v>15463</v>
      </c>
      <c r="D287" s="188">
        <v>63871735.439765796</v>
      </c>
      <c r="E287" s="192">
        <v>63489405.524746329</v>
      </c>
      <c r="F287" s="274">
        <v>63434021</v>
      </c>
      <c r="G287" s="182">
        <f t="shared" si="25"/>
        <v>-55384.524746328592</v>
      </c>
      <c r="H287" s="183">
        <f t="shared" si="26"/>
        <v>-8.7234278362775515E-4</v>
      </c>
      <c r="I287" s="286">
        <f t="shared" si="23"/>
        <v>-3.5817451171395325</v>
      </c>
      <c r="J287" s="194">
        <v>824573.90924913436</v>
      </c>
      <c r="K287" s="195">
        <v>1053960.0841550005</v>
      </c>
      <c r="L287" s="273">
        <v>1087190.5307428802</v>
      </c>
      <c r="M287" s="196">
        <f t="shared" si="27"/>
        <v>2.1490297217797112</v>
      </c>
      <c r="N287" s="197">
        <v>1531202.1685080451</v>
      </c>
      <c r="O287" s="198">
        <v>1684334.3281758071</v>
      </c>
      <c r="P287" s="282">
        <v>1706487.9592344095</v>
      </c>
      <c r="Q287" s="283">
        <f t="shared" si="24"/>
        <v>1.4326864811875031</v>
      </c>
      <c r="R287" s="268">
        <v>2</v>
      </c>
    </row>
    <row r="288" spans="1:18" ht="15">
      <c r="A288">
        <v>905</v>
      </c>
      <c r="B288" t="s">
        <v>282</v>
      </c>
      <c r="C288" s="228">
        <v>67615</v>
      </c>
      <c r="D288" s="188">
        <v>255074583.12809682</v>
      </c>
      <c r="E288" s="192">
        <v>260526758.06833771</v>
      </c>
      <c r="F288" s="274">
        <v>257591456</v>
      </c>
      <c r="G288" s="182">
        <f t="shared" si="25"/>
        <v>-2935302.0683377087</v>
      </c>
      <c r="H288" s="183">
        <f t="shared" si="26"/>
        <v>-1.1266796892961612E-2</v>
      </c>
      <c r="I288" s="286">
        <f t="shared" si="23"/>
        <v>-43.411995390633862</v>
      </c>
      <c r="J288" s="194">
        <v>-8472429.407875143</v>
      </c>
      <c r="K288" s="195">
        <v>-11743705.557396069</v>
      </c>
      <c r="L288" s="273">
        <v>-9982524.3593746722</v>
      </c>
      <c r="M288" s="196">
        <f t="shared" si="27"/>
        <v>26.047196598704385</v>
      </c>
      <c r="N288" s="197">
        <v>-3166228.8408458158</v>
      </c>
      <c r="O288" s="198">
        <v>-5347588.7484081527</v>
      </c>
      <c r="P288" s="282">
        <v>-4173467.9497271087</v>
      </c>
      <c r="Q288" s="283">
        <f t="shared" si="24"/>
        <v>17.364797732471256</v>
      </c>
      <c r="R288" s="268">
        <v>15</v>
      </c>
    </row>
    <row r="289" spans="1:18" ht="15">
      <c r="A289">
        <v>908</v>
      </c>
      <c r="B289" t="s">
        <v>283</v>
      </c>
      <c r="C289" s="228">
        <v>20695</v>
      </c>
      <c r="D289" s="188">
        <v>82556340.543957978</v>
      </c>
      <c r="E289" s="192">
        <v>85368338.674055919</v>
      </c>
      <c r="F289" s="274">
        <v>85026523</v>
      </c>
      <c r="G289" s="182">
        <f t="shared" si="25"/>
        <v>-341815.67405591905</v>
      </c>
      <c r="H289" s="183">
        <f t="shared" si="26"/>
        <v>-4.0040099100557922E-3</v>
      </c>
      <c r="I289" s="286">
        <f t="shared" si="23"/>
        <v>-16.516824066485579</v>
      </c>
      <c r="J289" s="194">
        <v>1285905.0545452489</v>
      </c>
      <c r="K289" s="195">
        <v>-401261.62304787594</v>
      </c>
      <c r="L289" s="273">
        <v>-196172.36368123142</v>
      </c>
      <c r="M289" s="196">
        <f t="shared" si="27"/>
        <v>9.9100874301350341</v>
      </c>
      <c r="N289" s="197">
        <v>1249969.9709115387</v>
      </c>
      <c r="O289" s="198">
        <v>124623.21835316443</v>
      </c>
      <c r="P289" s="282">
        <v>261349.39126429276</v>
      </c>
      <c r="Q289" s="283">
        <f t="shared" si="24"/>
        <v>6.6067249534249006</v>
      </c>
      <c r="R289" s="268">
        <v>6</v>
      </c>
    </row>
    <row r="290" spans="1:18" ht="15">
      <c r="A290">
        <v>915</v>
      </c>
      <c r="B290" t="s">
        <v>284</v>
      </c>
      <c r="C290" s="228">
        <v>19973</v>
      </c>
      <c r="D290" s="188">
        <v>98607796.464011312</v>
      </c>
      <c r="E290" s="192">
        <v>98270021.788599849</v>
      </c>
      <c r="F290" s="274">
        <v>98183840</v>
      </c>
      <c r="G290" s="182">
        <f t="shared" si="25"/>
        <v>-86181.788599848747</v>
      </c>
      <c r="H290" s="183">
        <f t="shared" si="26"/>
        <v>-8.769896152587051E-4</v>
      </c>
      <c r="I290" s="286">
        <f t="shared" si="23"/>
        <v>-4.3149145646547211</v>
      </c>
      <c r="J290" s="194">
        <v>519166.72017882176</v>
      </c>
      <c r="K290" s="195">
        <v>721924.57099062041</v>
      </c>
      <c r="L290" s="273">
        <v>773633.93252304895</v>
      </c>
      <c r="M290" s="196">
        <f t="shared" si="27"/>
        <v>2.5889631769102555</v>
      </c>
      <c r="N290" s="197">
        <v>865412.26053147286</v>
      </c>
      <c r="O290" s="198">
        <v>998940.08850718837</v>
      </c>
      <c r="P290" s="282">
        <v>1033412.9961954993</v>
      </c>
      <c r="Q290" s="283">
        <f t="shared" si="24"/>
        <v>1.7259754512747685</v>
      </c>
      <c r="R290" s="268">
        <v>11</v>
      </c>
    </row>
    <row r="291" spans="1:18" ht="15">
      <c r="A291">
        <v>918</v>
      </c>
      <c r="B291" t="s">
        <v>285</v>
      </c>
      <c r="C291" s="228">
        <v>2271</v>
      </c>
      <c r="D291" s="188">
        <v>9974479.2919038758</v>
      </c>
      <c r="E291" s="192">
        <v>9999629.4842518773</v>
      </c>
      <c r="F291" s="274">
        <v>9990925</v>
      </c>
      <c r="G291" s="182">
        <f t="shared" si="25"/>
        <v>-8704.484251877293</v>
      </c>
      <c r="H291" s="183">
        <f t="shared" si="26"/>
        <v>-8.7048067786768795E-4</v>
      </c>
      <c r="I291" s="286">
        <f t="shared" si="23"/>
        <v>-3.8328860642348275</v>
      </c>
      <c r="J291" s="194">
        <v>-50426.908010690902</v>
      </c>
      <c r="K291" s="195">
        <v>-65510.01395556589</v>
      </c>
      <c r="L291" s="273">
        <v>-60287.279328028912</v>
      </c>
      <c r="M291" s="196">
        <f t="shared" si="27"/>
        <v>2.2997510469119233</v>
      </c>
      <c r="N291" s="197">
        <v>-13395.547478323122</v>
      </c>
      <c r="O291" s="198">
        <v>-23574.805462416254</v>
      </c>
      <c r="P291" s="282">
        <v>-20092.982377388667</v>
      </c>
      <c r="Q291" s="283">
        <f t="shared" si="24"/>
        <v>1.5331673646092412</v>
      </c>
      <c r="R291" s="268">
        <v>2</v>
      </c>
    </row>
    <row r="292" spans="1:18" ht="15">
      <c r="A292">
        <v>921</v>
      </c>
      <c r="B292" t="s">
        <v>286</v>
      </c>
      <c r="C292" s="228">
        <v>1941</v>
      </c>
      <c r="D292" s="188">
        <v>12342348.842146285</v>
      </c>
      <c r="E292" s="192">
        <v>12005762.640157722</v>
      </c>
      <c r="F292" s="274">
        <v>11913748</v>
      </c>
      <c r="G292" s="182">
        <f t="shared" si="25"/>
        <v>-92014.640157721937</v>
      </c>
      <c r="H292" s="183">
        <f t="shared" si="26"/>
        <v>-7.6642061746202512E-3</v>
      </c>
      <c r="I292" s="286">
        <f t="shared" si="23"/>
        <v>-47.405790910727426</v>
      </c>
      <c r="J292" s="194">
        <v>492864.53945027624</v>
      </c>
      <c r="K292" s="195">
        <v>694825.65779123851</v>
      </c>
      <c r="L292" s="273">
        <v>750034.47577336105</v>
      </c>
      <c r="M292" s="196">
        <f t="shared" si="27"/>
        <v>28.443492005215113</v>
      </c>
      <c r="N292" s="197">
        <v>-56439.522818091667</v>
      </c>
      <c r="O292" s="198">
        <v>78035.17943951115</v>
      </c>
      <c r="P292" s="282">
        <v>114841.058094263</v>
      </c>
      <c r="Q292" s="283">
        <f t="shared" si="24"/>
        <v>18.962328003478543</v>
      </c>
      <c r="R292" s="268">
        <v>11</v>
      </c>
    </row>
    <row r="293" spans="1:18" ht="15">
      <c r="A293">
        <v>922</v>
      </c>
      <c r="B293" t="s">
        <v>287</v>
      </c>
      <c r="C293" s="228">
        <v>4444</v>
      </c>
      <c r="D293" s="188">
        <v>15043741.554322096</v>
      </c>
      <c r="E293" s="192">
        <v>14783008.021031629</v>
      </c>
      <c r="F293" s="274">
        <v>14850355</v>
      </c>
      <c r="G293" s="182">
        <f t="shared" si="25"/>
        <v>67346.978968370706</v>
      </c>
      <c r="H293" s="183">
        <f t="shared" si="26"/>
        <v>4.5557019838287898E-3</v>
      </c>
      <c r="I293" s="286">
        <f t="shared" si="23"/>
        <v>15.154585726456055</v>
      </c>
      <c r="J293" s="194">
        <v>-433863.17385756993</v>
      </c>
      <c r="K293" s="195">
        <v>-277440.15797350585</v>
      </c>
      <c r="L293" s="273">
        <v>-317848.16307317681</v>
      </c>
      <c r="M293" s="196">
        <f t="shared" si="27"/>
        <v>-9.0927104184678136</v>
      </c>
      <c r="N293" s="197">
        <v>-413867.62787282886</v>
      </c>
      <c r="O293" s="198">
        <v>-309283.39583390584</v>
      </c>
      <c r="P293" s="282">
        <v>-336222.06590034679</v>
      </c>
      <c r="Q293" s="283">
        <f t="shared" si="24"/>
        <v>-6.0618069456437764</v>
      </c>
      <c r="R293" s="268">
        <v>6</v>
      </c>
    </row>
    <row r="294" spans="1:18" ht="15">
      <c r="A294">
        <v>924</v>
      </c>
      <c r="B294" t="s">
        <v>288</v>
      </c>
      <c r="C294" s="228">
        <v>3004</v>
      </c>
      <c r="D294" s="188">
        <v>14693631.930442393</v>
      </c>
      <c r="E294" s="192">
        <v>14549943.563930951</v>
      </c>
      <c r="F294" s="274">
        <v>14537202</v>
      </c>
      <c r="G294" s="182">
        <f t="shared" si="25"/>
        <v>-12741.563930951059</v>
      </c>
      <c r="H294" s="183">
        <f t="shared" si="26"/>
        <v>-8.7571225791811087E-4</v>
      </c>
      <c r="I294" s="286">
        <f t="shared" si="23"/>
        <v>-4.2415326001834419</v>
      </c>
      <c r="J294" s="194">
        <v>-206122.41685213419</v>
      </c>
      <c r="K294" s="195">
        <v>-119891.45469181852</v>
      </c>
      <c r="L294" s="273">
        <v>-112246.7554178655</v>
      </c>
      <c r="M294" s="196">
        <f t="shared" si="27"/>
        <v>2.5448399713558674</v>
      </c>
      <c r="N294" s="197">
        <v>-369151.36498249811</v>
      </c>
      <c r="O294" s="198">
        <v>-311981.08828586078</v>
      </c>
      <c r="P294" s="282">
        <v>-306884.62210322125</v>
      </c>
      <c r="Q294" s="283">
        <f t="shared" si="24"/>
        <v>1.6965599809053034</v>
      </c>
      <c r="R294" s="268">
        <v>16</v>
      </c>
    </row>
    <row r="295" spans="1:18" ht="15">
      <c r="A295">
        <v>925</v>
      </c>
      <c r="B295" t="s">
        <v>289</v>
      </c>
      <c r="C295" s="228">
        <v>3490</v>
      </c>
      <c r="D295" s="188">
        <v>14569407.249762855</v>
      </c>
      <c r="E295" s="192">
        <v>14224426.879373876</v>
      </c>
      <c r="F295" s="274">
        <v>14211929</v>
      </c>
      <c r="G295" s="182">
        <f t="shared" si="25"/>
        <v>-12497.879373876378</v>
      </c>
      <c r="H295" s="183">
        <f t="shared" si="26"/>
        <v>-8.7862094408871561E-4</v>
      </c>
      <c r="I295" s="286">
        <f t="shared" si="23"/>
        <v>-3.5810542618556958</v>
      </c>
      <c r="J295" s="194">
        <v>964554.08980234561</v>
      </c>
      <c r="K295" s="195">
        <v>1171553.0129345662</v>
      </c>
      <c r="L295" s="273">
        <v>1179051.7818548291</v>
      </c>
      <c r="M295" s="196">
        <f t="shared" si="27"/>
        <v>2.1486443897601175</v>
      </c>
      <c r="N295" s="197">
        <v>756434.14729145542</v>
      </c>
      <c r="O295" s="198">
        <v>894244.34939272143</v>
      </c>
      <c r="P295" s="282">
        <v>899243.5286729018</v>
      </c>
      <c r="Q295" s="283">
        <f t="shared" si="24"/>
        <v>1.4324295931748905</v>
      </c>
      <c r="R295" s="268">
        <v>11</v>
      </c>
    </row>
    <row r="296" spans="1:18" ht="15">
      <c r="A296">
        <v>927</v>
      </c>
      <c r="B296" t="s">
        <v>290</v>
      </c>
      <c r="C296" s="228">
        <v>29239</v>
      </c>
      <c r="D296" s="188">
        <v>98345347.079872102</v>
      </c>
      <c r="E296" s="192">
        <v>96466154.083969265</v>
      </c>
      <c r="F296" s="274">
        <v>96381926</v>
      </c>
      <c r="G296" s="182">
        <f t="shared" si="25"/>
        <v>-84228.083969265223</v>
      </c>
      <c r="H296" s="183">
        <f t="shared" si="26"/>
        <v>-8.7313612498689046E-4</v>
      </c>
      <c r="I296" s="286">
        <f t="shared" si="23"/>
        <v>-2.8806759454586417</v>
      </c>
      <c r="J296" s="194">
        <v>-1183608.67459025</v>
      </c>
      <c r="K296" s="195">
        <v>-56093.811421952822</v>
      </c>
      <c r="L296" s="273">
        <v>-5557.1046756499763</v>
      </c>
      <c r="M296" s="196">
        <f t="shared" si="27"/>
        <v>1.7284006548207136</v>
      </c>
      <c r="N296" s="197">
        <v>103457.98705784844</v>
      </c>
      <c r="O296" s="198">
        <v>855151.07245488896</v>
      </c>
      <c r="P296" s="282">
        <v>888842.21028579981</v>
      </c>
      <c r="Q296" s="283">
        <f t="shared" si="24"/>
        <v>1.1522671032152554</v>
      </c>
      <c r="R296" s="268">
        <v>1</v>
      </c>
    </row>
    <row r="297" spans="1:18" ht="15">
      <c r="A297">
        <v>931</v>
      </c>
      <c r="B297" t="s">
        <v>291</v>
      </c>
      <c r="C297" s="228">
        <v>6070</v>
      </c>
      <c r="D297" s="188">
        <v>30693954.3052462</v>
      </c>
      <c r="E297" s="192">
        <v>28709659.535774622</v>
      </c>
      <c r="F297" s="274">
        <v>28945217</v>
      </c>
      <c r="G297" s="182">
        <f t="shared" si="25"/>
        <v>235557.46422537789</v>
      </c>
      <c r="H297" s="183">
        <f t="shared" si="26"/>
        <v>8.2048156625422076E-3</v>
      </c>
      <c r="I297" s="286">
        <f t="shared" si="23"/>
        <v>38.806831009123208</v>
      </c>
      <c r="J297" s="194">
        <v>2436275.0793183893</v>
      </c>
      <c r="K297" s="195">
        <v>3626863.0738060228</v>
      </c>
      <c r="L297" s="273">
        <v>3485528.4450906515</v>
      </c>
      <c r="M297" s="196">
        <f t="shared" si="27"/>
        <v>-23.284123346848641</v>
      </c>
      <c r="N297" s="197">
        <v>1716352.4846798589</v>
      </c>
      <c r="O297" s="198">
        <v>2509881.1027726335</v>
      </c>
      <c r="P297" s="282">
        <v>2415658.0169623923</v>
      </c>
      <c r="Q297" s="283">
        <f t="shared" si="24"/>
        <v>-15.522748897898071</v>
      </c>
      <c r="R297" s="268">
        <v>13</v>
      </c>
    </row>
    <row r="298" spans="1:18" ht="15">
      <c r="A298">
        <v>934</v>
      </c>
      <c r="B298" t="s">
        <v>292</v>
      </c>
      <c r="C298" s="228">
        <v>2756</v>
      </c>
      <c r="D298" s="188">
        <v>12474426.335443003</v>
      </c>
      <c r="E298" s="192">
        <v>12607966.739484962</v>
      </c>
      <c r="F298" s="274">
        <v>12596948</v>
      </c>
      <c r="G298" s="182">
        <f t="shared" si="25"/>
        <v>-11018.739484962076</v>
      </c>
      <c r="H298" s="183">
        <f t="shared" si="26"/>
        <v>-8.739505514758515E-4</v>
      </c>
      <c r="I298" s="286">
        <f t="shared" si="23"/>
        <v>-3.9980912499862393</v>
      </c>
      <c r="J298" s="194">
        <v>409813.59544919158</v>
      </c>
      <c r="K298" s="195">
        <v>329698.51586891845</v>
      </c>
      <c r="L298" s="273">
        <v>336309.764575137</v>
      </c>
      <c r="M298" s="196">
        <f t="shared" si="27"/>
        <v>2.398856569745484</v>
      </c>
      <c r="N298" s="197">
        <v>91106.442690656535</v>
      </c>
      <c r="O298" s="198">
        <v>37534.486359578485</v>
      </c>
      <c r="P298" s="282">
        <v>41941.985497061847</v>
      </c>
      <c r="Q298" s="283">
        <f t="shared" si="24"/>
        <v>1.599237713165226</v>
      </c>
      <c r="R298" s="268">
        <v>14</v>
      </c>
    </row>
    <row r="299" spans="1:18" ht="15">
      <c r="A299">
        <v>935</v>
      </c>
      <c r="B299" t="s">
        <v>293</v>
      </c>
      <c r="C299" s="228">
        <v>3040</v>
      </c>
      <c r="D299" s="188">
        <v>14360719.643006233</v>
      </c>
      <c r="E299" s="192">
        <v>14131031.468813326</v>
      </c>
      <c r="F299" s="274">
        <v>14077422</v>
      </c>
      <c r="G299" s="182">
        <f t="shared" si="25"/>
        <v>-53609.46881332621</v>
      </c>
      <c r="H299" s="183">
        <f t="shared" si="26"/>
        <v>-3.7937406714888692E-3</v>
      </c>
      <c r="I299" s="286">
        <f t="shared" si="23"/>
        <v>-17.634693688594147</v>
      </c>
      <c r="J299" s="194">
        <v>-1384.6995544617216</v>
      </c>
      <c r="K299" s="195">
        <v>136442.51767940156</v>
      </c>
      <c r="L299" s="273">
        <v>168608.49134791258</v>
      </c>
      <c r="M299" s="196">
        <f t="shared" si="27"/>
        <v>10.580912390957574</v>
      </c>
      <c r="N299" s="197">
        <v>141505.90552974556</v>
      </c>
      <c r="O299" s="198">
        <v>233137.81783763564</v>
      </c>
      <c r="P299" s="282">
        <v>254581.80028331411</v>
      </c>
      <c r="Q299" s="283">
        <f t="shared" si="24"/>
        <v>7.0539415939731809</v>
      </c>
      <c r="R299" s="268">
        <v>8</v>
      </c>
    </row>
    <row r="300" spans="1:18" ht="15">
      <c r="A300">
        <v>936</v>
      </c>
      <c r="B300" t="s">
        <v>294</v>
      </c>
      <c r="C300" s="228">
        <v>6465</v>
      </c>
      <c r="D300" s="188">
        <v>32090484.784231905</v>
      </c>
      <c r="E300" s="192">
        <v>32690735.874869056</v>
      </c>
      <c r="F300" s="274">
        <v>32661725</v>
      </c>
      <c r="G300" s="182">
        <f t="shared" si="25"/>
        <v>-29010.874869056046</v>
      </c>
      <c r="H300" s="183">
        <f t="shared" si="26"/>
        <v>-8.8743413363656046E-4</v>
      </c>
      <c r="I300" s="286">
        <f t="shared" si="23"/>
        <v>-4.48737430302491</v>
      </c>
      <c r="J300" s="194">
        <v>2496536.9565103459</v>
      </c>
      <c r="K300" s="195">
        <v>2136402.3985461933</v>
      </c>
      <c r="L300" s="273">
        <v>2153809.1112912162</v>
      </c>
      <c r="M300" s="196">
        <f t="shared" si="27"/>
        <v>2.6924536341876193</v>
      </c>
      <c r="N300" s="197">
        <v>1345893.1229531642</v>
      </c>
      <c r="O300" s="198">
        <v>1105519.0012991361</v>
      </c>
      <c r="P300" s="282">
        <v>1117123.4764624948</v>
      </c>
      <c r="Q300" s="283">
        <f t="shared" si="24"/>
        <v>1.7949690894599737</v>
      </c>
      <c r="R300" s="268">
        <v>6</v>
      </c>
    </row>
    <row r="301" spans="1:18" ht="15">
      <c r="A301">
        <v>946</v>
      </c>
      <c r="B301" t="s">
        <v>295</v>
      </c>
      <c r="C301" s="228">
        <v>6376</v>
      </c>
      <c r="D301" s="188">
        <v>26474464.144938238</v>
      </c>
      <c r="E301" s="192">
        <v>25015241.754161797</v>
      </c>
      <c r="F301" s="274">
        <v>26574278</v>
      </c>
      <c r="G301" s="182">
        <f t="shared" si="25"/>
        <v>1559036.2458382025</v>
      </c>
      <c r="H301" s="183">
        <f t="shared" si="26"/>
        <v>6.2323453083511574E-2</v>
      </c>
      <c r="I301" s="286">
        <f t="shared" si="23"/>
        <v>244.51634972368296</v>
      </c>
      <c r="J301" s="194">
        <v>-69238.727095952665</v>
      </c>
      <c r="K301" s="195">
        <v>806302.13141631358</v>
      </c>
      <c r="L301" s="273">
        <v>-129119.71376491245</v>
      </c>
      <c r="M301" s="196">
        <f t="shared" si="27"/>
        <v>-146.70982515389366</v>
      </c>
      <c r="N301" s="197">
        <v>248680.01792598719</v>
      </c>
      <c r="O301" s="198">
        <v>832242.74409741897</v>
      </c>
      <c r="P301" s="282">
        <v>208628.18064327849</v>
      </c>
      <c r="Q301" s="283">
        <f t="shared" si="24"/>
        <v>-97.806550102594173</v>
      </c>
      <c r="R301" s="268">
        <v>15</v>
      </c>
    </row>
    <row r="302" spans="1:18" ht="15">
      <c r="A302">
        <v>976</v>
      </c>
      <c r="B302" t="s">
        <v>296</v>
      </c>
      <c r="C302" s="228">
        <v>3830</v>
      </c>
      <c r="D302" s="188">
        <v>23176904.448012967</v>
      </c>
      <c r="E302" s="192">
        <v>22904669.135040179</v>
      </c>
      <c r="F302" s="274">
        <v>23001952</v>
      </c>
      <c r="G302" s="182">
        <f t="shared" si="25"/>
        <v>97282.864959821105</v>
      </c>
      <c r="H302" s="183">
        <f t="shared" si="26"/>
        <v>4.2472940511066003E-3</v>
      </c>
      <c r="I302" s="286">
        <f t="shared" si="23"/>
        <v>25.400225838073396</v>
      </c>
      <c r="J302" s="194">
        <v>609999.86583882815</v>
      </c>
      <c r="K302" s="195">
        <v>773359.29094524588</v>
      </c>
      <c r="L302" s="273">
        <v>714989.39707910444</v>
      </c>
      <c r="M302" s="196">
        <f t="shared" si="27"/>
        <v>-15.240181166094372</v>
      </c>
      <c r="N302" s="197">
        <v>315883.86778970098</v>
      </c>
      <c r="O302" s="198">
        <v>424467.90604431677</v>
      </c>
      <c r="P302" s="282">
        <v>385554.64346689451</v>
      </c>
      <c r="Q302" s="283">
        <f t="shared" si="24"/>
        <v>-10.160120777394845</v>
      </c>
      <c r="R302" s="268">
        <v>19</v>
      </c>
    </row>
    <row r="303" spans="1:18" ht="15">
      <c r="A303">
        <v>977</v>
      </c>
      <c r="B303" t="s">
        <v>297</v>
      </c>
      <c r="C303" s="228">
        <v>15357</v>
      </c>
      <c r="D303" s="188">
        <v>60502307.118650012</v>
      </c>
      <c r="E303" s="192">
        <v>60520410.63174662</v>
      </c>
      <c r="F303" s="274">
        <v>60367970</v>
      </c>
      <c r="G303" s="182">
        <f t="shared" si="25"/>
        <v>-152440.63174661994</v>
      </c>
      <c r="H303" s="183">
        <f t="shared" si="26"/>
        <v>-2.5188300964147062E-3</v>
      </c>
      <c r="I303" s="286">
        <f t="shared" si="23"/>
        <v>-9.9264590575385778</v>
      </c>
      <c r="J303" s="194">
        <v>-60573.918385576966</v>
      </c>
      <c r="K303" s="195">
        <v>-71439.520232758659</v>
      </c>
      <c r="L303" s="273">
        <v>20025.058790852534</v>
      </c>
      <c r="M303" s="196">
        <f t="shared" si="27"/>
        <v>5.9558884563138106</v>
      </c>
      <c r="N303" s="197">
        <v>-408394.49690884101</v>
      </c>
      <c r="O303" s="198">
        <v>-415576.49428210995</v>
      </c>
      <c r="P303" s="282">
        <v>-354600.10826635326</v>
      </c>
      <c r="Q303" s="283">
        <f t="shared" si="24"/>
        <v>3.9705923042102427</v>
      </c>
      <c r="R303" s="268">
        <v>17</v>
      </c>
    </row>
    <row r="304" spans="1:18" ht="15">
      <c r="A304">
        <v>980</v>
      </c>
      <c r="B304" t="s">
        <v>298</v>
      </c>
      <c r="C304" s="228">
        <v>33533</v>
      </c>
      <c r="D304" s="188">
        <v>106039937.80224605</v>
      </c>
      <c r="E304" s="192">
        <v>106753281.38032535</v>
      </c>
      <c r="F304" s="274">
        <v>106659898</v>
      </c>
      <c r="G304" s="182">
        <f t="shared" si="25"/>
        <v>-93383.380325347185</v>
      </c>
      <c r="H304" s="183">
        <f t="shared" si="26"/>
        <v>-8.7475887502374953E-4</v>
      </c>
      <c r="I304" s="286">
        <f t="shared" si="23"/>
        <v>-2.7848203359480865</v>
      </c>
      <c r="J304" s="194">
        <v>-62703.91624709098</v>
      </c>
      <c r="K304" s="195">
        <v>-490734.72712584567</v>
      </c>
      <c r="L304" s="273">
        <v>-434704.46374581836</v>
      </c>
      <c r="M304" s="196">
        <f t="shared" si="27"/>
        <v>1.6708992151023565</v>
      </c>
      <c r="N304" s="197">
        <v>-948007.07198615419</v>
      </c>
      <c r="O304" s="198">
        <v>-1232925.1437566024</v>
      </c>
      <c r="P304" s="282">
        <v>-1195571.6348365312</v>
      </c>
      <c r="Q304" s="283">
        <f t="shared" si="24"/>
        <v>1.1139328100698171</v>
      </c>
      <c r="R304" s="268">
        <v>6</v>
      </c>
    </row>
    <row r="305" spans="1:18" ht="15">
      <c r="A305">
        <v>981</v>
      </c>
      <c r="B305" t="s">
        <v>299</v>
      </c>
      <c r="C305" s="228">
        <v>2282</v>
      </c>
      <c r="D305" s="188">
        <v>8712838.6713965088</v>
      </c>
      <c r="E305" s="192">
        <v>8740460.9345091879</v>
      </c>
      <c r="F305" s="274">
        <v>8487364</v>
      </c>
      <c r="G305" s="182">
        <f t="shared" si="25"/>
        <v>-253096.93450918794</v>
      </c>
      <c r="H305" s="183">
        <f t="shared" si="26"/>
        <v>-2.8956932180762656E-2</v>
      </c>
      <c r="I305" s="286">
        <f t="shared" si="23"/>
        <v>-110.91013782173003</v>
      </c>
      <c r="J305" s="194">
        <v>320344.08370615816</v>
      </c>
      <c r="K305" s="195">
        <v>303780.61352688877</v>
      </c>
      <c r="L305" s="273">
        <v>455638.53422491642</v>
      </c>
      <c r="M305" s="196">
        <f t="shared" si="27"/>
        <v>66.545977518855238</v>
      </c>
      <c r="N305" s="197">
        <v>141844.8768570988</v>
      </c>
      <c r="O305" s="198">
        <v>130627.85247476186</v>
      </c>
      <c r="P305" s="282">
        <v>231866.46627345079</v>
      </c>
      <c r="Q305" s="283">
        <f t="shared" si="24"/>
        <v>44.363985012571831</v>
      </c>
      <c r="R305" s="268">
        <v>5</v>
      </c>
    </row>
    <row r="306" spans="1:18" ht="15">
      <c r="A306">
        <v>989</v>
      </c>
      <c r="B306" t="s">
        <v>300</v>
      </c>
      <c r="C306" s="228">
        <v>5484</v>
      </c>
      <c r="D306" s="188">
        <v>28475613.905615512</v>
      </c>
      <c r="E306" s="192">
        <v>28628669.898399472</v>
      </c>
      <c r="F306" s="274">
        <v>28603695</v>
      </c>
      <c r="G306" s="182">
        <f t="shared" si="25"/>
        <v>-24974.898399472237</v>
      </c>
      <c r="H306" s="183">
        <f t="shared" si="26"/>
        <v>-8.7237369001444583E-4</v>
      </c>
      <c r="I306" s="286">
        <f t="shared" si="23"/>
        <v>-4.5541390225149954</v>
      </c>
      <c r="J306" s="194">
        <v>-779524.71954086318</v>
      </c>
      <c r="K306" s="195">
        <v>-871344.70607507485</v>
      </c>
      <c r="L306" s="273">
        <v>-856359.96821526811</v>
      </c>
      <c r="M306" s="196">
        <f t="shared" si="27"/>
        <v>2.7324467286299678</v>
      </c>
      <c r="N306" s="197">
        <v>-462239.63386356074</v>
      </c>
      <c r="O306" s="198">
        <v>-523693.42542970815</v>
      </c>
      <c r="P306" s="282">
        <v>-513703.6001898286</v>
      </c>
      <c r="Q306" s="283">
        <f t="shared" si="24"/>
        <v>1.821631152421507</v>
      </c>
      <c r="R306" s="268">
        <v>14</v>
      </c>
    </row>
    <row r="307" spans="1:18" ht="15">
      <c r="A307">
        <v>992</v>
      </c>
      <c r="B307" t="s">
        <v>301</v>
      </c>
      <c r="C307" s="228">
        <v>18318</v>
      </c>
      <c r="D307" s="188">
        <v>74199831.782257453</v>
      </c>
      <c r="E307" s="192">
        <v>75991035.807705</v>
      </c>
      <c r="F307" s="274">
        <v>75924506</v>
      </c>
      <c r="G307" s="182">
        <f t="shared" si="25"/>
        <v>-66529.807705000043</v>
      </c>
      <c r="H307" s="183">
        <f t="shared" si="26"/>
        <v>-8.7549547124681187E-4</v>
      </c>
      <c r="I307" s="286">
        <f t="shared" si="23"/>
        <v>-3.6319362214761459</v>
      </c>
      <c r="J307" s="194">
        <v>4499011.813399097</v>
      </c>
      <c r="K307" s="195">
        <v>3424369.3243256295</v>
      </c>
      <c r="L307" s="273">
        <v>3464287.3897799039</v>
      </c>
      <c r="M307" s="196">
        <f t="shared" si="27"/>
        <v>2.1791716046661436</v>
      </c>
      <c r="N307" s="197">
        <v>4116799.4274443183</v>
      </c>
      <c r="O307" s="198">
        <v>3398958.842093437</v>
      </c>
      <c r="P307" s="282">
        <v>3425570.8857296463</v>
      </c>
      <c r="Q307" s="283">
        <f t="shared" si="24"/>
        <v>1.4527810697788694</v>
      </c>
      <c r="R307" s="268">
        <v>13</v>
      </c>
    </row>
  </sheetData>
  <autoFilter ref="A14:R14" xr:uid="{840DABD8-FC40-4A64-9E6A-168E36CA0F0F}"/>
  <phoneticPr fontId="48" type="noConversion"/>
  <conditionalFormatting sqref="O8:P10 O1:P6 O308:P1048576 Q12:Q30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22D22068AB8154EA34214C28E2762B1" ma:contentTypeVersion="10" ma:contentTypeDescription="Luo uusi asiakirja." ma:contentTypeScope="" ma:versionID="0a71a09966c25a2e8ea1722bfb2b2a32">
  <xsd:schema xmlns:xsd="http://www.w3.org/2001/XMLSchema" xmlns:xs="http://www.w3.org/2001/XMLSchema" xmlns:p="http://schemas.microsoft.com/office/2006/metadata/properties" xmlns:ns2="55a2cc34-794c-4dc7-898e-8fa2029c8187" xmlns:ns3="ab5ad7e9-ff32-4915-8f05-2a6d5c545421" targetNamespace="http://schemas.microsoft.com/office/2006/metadata/properties" ma:root="true" ma:fieldsID="4416ee8580da3aab23028e0190c4a610" ns2:_="" ns3:_="">
    <xsd:import namespace="55a2cc34-794c-4dc7-898e-8fa2029c8187"/>
    <xsd:import namespace="ab5ad7e9-ff32-4915-8f05-2a6d5c545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2cc34-794c-4dc7-898e-8fa2029c81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ad7e9-ff32-4915-8f05-2a6d5c54542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D28DDB-56BA-4294-93FF-083D1E16236F}">
  <ds:schemaRefs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55a2cc34-794c-4dc7-898e-8fa2029c8187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b5ad7e9-ff32-4915-8f05-2a6d5c545421"/>
  </ds:schemaRefs>
</ds:datastoreItem>
</file>

<file path=customXml/itemProps2.xml><?xml version="1.0" encoding="utf-8"?>
<ds:datastoreItem xmlns:ds="http://schemas.openxmlformats.org/officeDocument/2006/customXml" ds:itemID="{FAE1D6DA-792B-477A-BEB1-DFE13B2077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A9DAB6-6E97-4529-8BFC-F112BA566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2cc34-794c-4dc7-898e-8fa2029c8187"/>
    <ds:schemaRef ds:uri="ab5ad7e9-ff32-4915-8f05-2a6d5c545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12</vt:i4>
      </vt:variant>
    </vt:vector>
  </HeadingPairs>
  <TitlesOfParts>
    <vt:vector size="12" baseType="lpstr">
      <vt:lpstr>Tietoa aineistosta</vt:lpstr>
      <vt:lpstr>Vos-laskelma</vt:lpstr>
      <vt:lpstr>Vos maakunnittain</vt:lpstr>
      <vt:lpstr>Vos-laskelma, €as</vt:lpstr>
      <vt:lpstr>Kotikuntakorvaukset</vt:lpstr>
      <vt:lpstr>Vert1</vt:lpstr>
      <vt:lpstr>Vert2</vt:lpstr>
      <vt:lpstr>Pp-vos-erittely</vt:lpstr>
      <vt:lpstr>Siirtolaskelmavertailu</vt:lpstr>
      <vt:lpstr>Siirtolaskelmavertailu2</vt:lpstr>
      <vt:lpstr>VMpp-vos-erittely</vt:lpstr>
      <vt:lpstr>Perushinnat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KUNTALIITTO Excel Template</dc:title>
  <dc:creator>Riikonen Olli</dc:creator>
  <cp:lastModifiedBy>Riikonen Olli</cp:lastModifiedBy>
  <cp:lastPrinted>2021-04-22T10:06:15Z</cp:lastPrinted>
  <dcterms:created xsi:type="dcterms:W3CDTF">2016-10-23T13:00:51Z</dcterms:created>
  <dcterms:modified xsi:type="dcterms:W3CDTF">2023-04-18T13:49:49Z</dcterms:modified>
</cp:coreProperties>
</file>